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colors4.xml" ContentType="application/vnd.ms-office.chartcolorstyle+xml"/>
  <Override PartName="/xl/charts/colors3.xml" ContentType="application/vnd.ms-office.chartcolorstyle+xml"/>
  <Override PartName="/xl/charts/style4.xml" ContentType="application/vnd.ms-office.chart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360" yWindow="270" windowWidth="14940" windowHeight="9150" activeTab="0"/>
  </bookViews>
  <sheets>
    <sheet name="Fig1" sheetId="5" r:id="rId1"/>
    <sheet name="Tab1" sheetId="1" r:id="rId2"/>
    <sheet name="Fig2 " sheetId="4" r:id="rId3"/>
    <sheet name="Fig3" sheetId="8" r:id="rId4"/>
    <sheet name="Fig4" sheetId="7" r:id="rId5"/>
    <sheet name="Fig5" sheetId="9" r:id="rId6"/>
  </sheets>
  <definedNames/>
  <calcPr calcId="162913"/>
</workbook>
</file>

<file path=xl/sharedStrings.xml><?xml version="1.0" encoding="utf-8"?>
<sst xmlns="http://schemas.openxmlformats.org/spreadsheetml/2006/main" count="2464" uniqueCount="146">
  <si>
    <t>Last update</t>
  </si>
  <si>
    <t>Extracted on</t>
  </si>
  <si>
    <t>Fungicides and bactericides</t>
  </si>
  <si>
    <t>2011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</si>
  <si>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</si>
  <si>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</si>
  <si>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</si>
  <si>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</si>
  <si>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</si>
  <si>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</si>
  <si>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</si>
  <si>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</si>
  <si>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</si>
  <si>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</si>
  <si>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</si>
  <si>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</si>
  <si>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</si>
  <si>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</si>
  <si>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</si>
  <si>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</si>
  <si>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</si>
  <si>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</si>
  <si>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</si>
  <si>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</si>
  <si>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</si>
  <si>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</si>
  <si>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</si>
  <si>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</si>
  <si>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</si>
  <si>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</si>
  <si>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</si>
  <si>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Turkey</t>
  </si>
  <si>
    <t>:</t>
  </si>
  <si>
    <t>Herbicides. haulm destructors and moss killers</t>
  </si>
  <si>
    <t>Insecticides and acaricides</t>
  </si>
  <si>
    <t>Molluscicides</t>
  </si>
  <si>
    <t>Plant growth regulators</t>
  </si>
  <si>
    <t>Other plant protection products</t>
  </si>
  <si>
    <t>(c)</t>
  </si>
  <si>
    <r>
      <t>Source:</t>
    </r>
    <r>
      <rPr>
        <sz val="9"/>
        <rFont val="Arial"/>
        <family val="2"/>
      </rPr>
      <t xml:space="preserve"> Eurostat (online data code: aei_fm_salpest09)</t>
    </r>
  </si>
  <si>
    <t>GEO/PESTICID</t>
  </si>
  <si>
    <t>Herbicides based on phenoxy-phytohormones</t>
  </si>
  <si>
    <t>Herbicides based on triazines and triazinones</t>
  </si>
  <si>
    <t>Herbicides based on amides and anilides</t>
  </si>
  <si>
    <t>Herbicides based on carbamates and bis-carbamates</t>
  </si>
  <si>
    <t>Herbicides based on dinitroaniline derivatives</t>
  </si>
  <si>
    <t>Herbicides based on derivatives of urea, of uracil or of sulfonylurea</t>
  </si>
  <si>
    <t>Other herbicides</t>
  </si>
  <si>
    <t>Germany (until 1990 former territory of the FRG)</t>
  </si>
  <si>
    <t>Germany</t>
  </si>
  <si>
    <t>Bookmark</t>
  </si>
  <si>
    <t>Source of data</t>
  </si>
  <si>
    <t>Eurostat</t>
  </si>
  <si>
    <t>UNIT</t>
  </si>
  <si>
    <t>(tonnes)</t>
  </si>
  <si>
    <t>Herbicides, haulm destructors and moss killers</t>
  </si>
  <si>
    <t>Pesticide sales [aei_fm_salpest09]</t>
  </si>
  <si>
    <t>TIME</t>
  </si>
  <si>
    <t>2017</t>
  </si>
  <si>
    <t>Kilogram</t>
  </si>
  <si>
    <t>Flags and footnotes</t>
  </si>
  <si>
    <t/>
  </si>
  <si>
    <t>c</t>
  </si>
  <si>
    <t>Czechia</t>
  </si>
  <si>
    <t>TOTAL</t>
  </si>
  <si>
    <t>% change</t>
  </si>
  <si>
    <t>Countries</t>
  </si>
  <si>
    <t>PESTICID</t>
  </si>
  <si>
    <t>GEO/TIME</t>
  </si>
  <si>
    <t>Iceland</t>
  </si>
  <si>
    <t>not available</t>
  </si>
  <si>
    <t>Special value:</t>
  </si>
  <si>
    <t>2016</t>
  </si>
  <si>
    <t>2015</t>
  </si>
  <si>
    <t>2014</t>
  </si>
  <si>
    <t>2013</t>
  </si>
  <si>
    <t>2012</t>
  </si>
  <si>
    <t xml:space="preserve"> </t>
  </si>
  <si>
    <t>cd</t>
  </si>
  <si>
    <t>d</t>
  </si>
  <si>
    <t>Inorganic fungicides</t>
  </si>
  <si>
    <t>Fungicides based on carbamates and dithiocarbamates</t>
  </si>
  <si>
    <t>Fungicides based on benzimidazoles</t>
  </si>
  <si>
    <t>Fungicides based on imidazoles and triazoles</t>
  </si>
  <si>
    <t>Fungicides based on morpholines</t>
  </si>
  <si>
    <t>Bactericides</t>
  </si>
  <si>
    <t>Other fungicides and bactericides</t>
  </si>
  <si>
    <t>Insecticides based on pyrethroids</t>
  </si>
  <si>
    <t>Insecticides based on chlorinated hydrocarbons</t>
  </si>
  <si>
    <t>Insecticides based on carbamates and oxime-carbamate</t>
  </si>
  <si>
    <t>Insecticides based on organophosphates</t>
  </si>
  <si>
    <t>Acaricides</t>
  </si>
  <si>
    <t>Other insecticides</t>
  </si>
  <si>
    <t xml:space="preserve">Note: This figure does not take into account confidential values. </t>
  </si>
  <si>
    <t>Number of EU MS</t>
  </si>
  <si>
    <t>Sales of pesticides, EU, 2011-2020</t>
  </si>
  <si>
    <t>2020</t>
  </si>
  <si>
    <t>Table 1: Sales of pesticides, by country, 2011 and 2020</t>
  </si>
  <si>
    <t>b</t>
  </si>
  <si>
    <t>Note: 16 EU Member States for which complete data for all major pesticide groups are available in both 2011 and 2020.</t>
  </si>
  <si>
    <t>Sales of pesticides, 16 EU Member States, percentage change 2020 compared with 2011</t>
  </si>
  <si>
    <t>% of the total EU of pesticides in 2020</t>
  </si>
  <si>
    <t>https://ec.europa.eu/eurostat/databrowser/bookmark/d36e2905-bd95-4cb9-9c9e-6d987696486f?lang=en</t>
  </si>
  <si>
    <t>https://ec.europa.eu/eurostat/databrowser/bookmark/e287950e-4807-4534-8418-2592e4e9b44e?lang=en</t>
  </si>
  <si>
    <t>https://ec.europa.eu/eurostat/databrowser/bookmark/43b0e9cf-56f6-40a7-950e-4ea766c21f0c?lang=en</t>
  </si>
  <si>
    <t>https://ec.europa.eu/eurostat/databrowser/bookmark/15144876-ca4c-4d9d-93df-9f4dc499820f?lang=en&amp;page=time:2020</t>
  </si>
  <si>
    <t>https://ec.europa.eu/eurostat/databrowser/bookmark/e61ae2a6-c77c-4ae6-8eb4-25e27b0132f9?lang=en</t>
  </si>
  <si>
    <t>https://ec.europa.eu/eurostat/databrowser/bookmark/25d1e507-40ed-4668-b7f6-743f72306611?lang=en&amp;page=time:2020</t>
  </si>
  <si>
    <t>(:) not available</t>
  </si>
  <si>
    <t>(c) confidential</t>
  </si>
  <si>
    <t xml:space="preserve">(¹) Break in time series for ‘insecticides and acaricides’ and ‘other plant protection products’ in 2020. </t>
  </si>
  <si>
    <t>Italy(¹)</t>
  </si>
  <si>
    <t>Note: The EU data do not take into account confidential values. They represent ˂ 1 % of the total sales over the entire time series.</t>
  </si>
  <si>
    <t>Aryloxyphenoxy- propionic herbicides</t>
  </si>
  <si>
    <t>Benzofurane herbicides</t>
  </si>
  <si>
    <t>Benzoic-acid herbicides</t>
  </si>
  <si>
    <t>Bipyridylium herbicides</t>
  </si>
  <si>
    <t>Cyclohexanedione herbicides</t>
  </si>
  <si>
    <t>Diazine herbicides</t>
  </si>
  <si>
    <t>Dicarboximide herbicides</t>
  </si>
  <si>
    <t>Diphenyl ether herbicides</t>
  </si>
  <si>
    <t>Imidazolinone herbicides</t>
  </si>
  <si>
    <t>Inorganic herbicides</t>
  </si>
  <si>
    <t>Isoxazole herbicides</t>
  </si>
  <si>
    <t>Nitrile herbicides</t>
  </si>
  <si>
    <t>Organophosphorus herbicides</t>
  </si>
  <si>
    <t>Phenylpyrazole herbicides</t>
  </si>
  <si>
    <t>Pyridazinone herbicides</t>
  </si>
  <si>
    <t>Pyridinecarboxamide herbicides</t>
  </si>
  <si>
    <t>Pyridinecarboxylic-acid herbicides</t>
  </si>
  <si>
    <t>Pyridyloxyacetic-acid herbicides</t>
  </si>
  <si>
    <t>Quinoline herbicides</t>
  </si>
  <si>
    <t>Thiadiazine herbicides</t>
  </si>
  <si>
    <t>Thiocarbamate herbicides</t>
  </si>
  <si>
    <t>Triazole herbicides</t>
  </si>
  <si>
    <t>Triazolinone herbicides</t>
  </si>
  <si>
    <t>Triazolone herbicides</t>
  </si>
  <si>
    <t>Triketone herbicides</t>
  </si>
  <si>
    <t>Unclassified herbicides</t>
  </si>
  <si>
    <t>(% of total 'fungicides and bactericides')</t>
  </si>
  <si>
    <t>(% of total 'herbicides, haulm destructors and moss killers')</t>
  </si>
  <si>
    <t>(% of total 'insecticides and acaricides')</t>
  </si>
  <si>
    <t>Note: definition of 2011 values differs for the following countries: Estonia, Greece, Spain, Latvia, Luxembourg, Hungary, Portugal, Romania, Slovenia, Slovakia, Finland and Norway. See main article for more information.</t>
  </si>
  <si>
    <t>Share of sales of 'fungicides and bactericides' by category of products, EU, 2020</t>
  </si>
  <si>
    <t>Share of sales of 'herbicides, haulm destructors and moss killers' by category of products, EU, 2020</t>
  </si>
  <si>
    <t>Share of sales of 'insecticides and acaricides' by category of products, EU,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</si>
</sst>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"/>
    <numFmt numFmtId="165" formatCode="#,##0.0_i"/>
    <numFmt numFmtId="166" formatCode="0.0%"/>
    <numFmt numFmtId="167" formatCode="0.0"/>
  </numFmts>
  <fonts count="15"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</cellStyleXfs>
  <cellXfs count="69">
    <xf numFmtId="0" fontId="0" fillId="0" borderId="0" xfId="0"/>
    <xf numFmtId="0" fontId="3" fillId="0" borderId="0" xfId="0" applyNumberFormat="1" applyFont="1" applyFill="1" applyBorder="1" applyAlignment="1">
      <alignment/>
    </xf>
    <xf numFmtId="0" fontId="3" fillId="0" borderId="0" xfId="0" applyFont="1"/>
    <xf numFmtId="164" fontId="3" fillId="0" borderId="0" xfId="0" applyNumberFormat="1" applyFont="1" applyFill="1" applyBorder="1" applyAlignment="1">
      <alignment/>
    </xf>
    <xf numFmtId="0" fontId="3" fillId="0" borderId="0" xfId="0" applyFont="1" applyFill="1"/>
    <xf numFmtId="0" fontId="2" fillId="0" borderId="0" xfId="0" applyFont="1" applyAlignment="1">
      <alignment vertical="center" wrapText="1"/>
    </xf>
    <xf numFmtId="3" fontId="3" fillId="0" borderId="0" xfId="0" applyNumberFormat="1" applyFont="1"/>
    <xf numFmtId="0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" fontId="3" fillId="0" borderId="0" xfId="0" applyNumberFormat="1" applyFont="1"/>
    <xf numFmtId="0" fontId="3" fillId="2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3" fontId="3" fillId="0" borderId="2" xfId="20" applyNumberFormat="1" applyFont="1" applyFill="1" applyBorder="1" applyAlignment="1">
      <alignment horizontal="right"/>
    </xf>
    <xf numFmtId="3" fontId="3" fillId="0" borderId="3" xfId="20" applyNumberFormat="1" applyFont="1" applyFill="1" applyBorder="1" applyAlignment="1">
      <alignment horizontal="right"/>
    </xf>
    <xf numFmtId="3" fontId="3" fillId="0" borderId="4" xfId="20" applyNumberFormat="1" applyFont="1" applyFill="1" applyBorder="1" applyAlignment="1">
      <alignment horizontal="right"/>
    </xf>
    <xf numFmtId="3" fontId="3" fillId="0" borderId="5" xfId="20" applyNumberFormat="1" applyFont="1" applyFill="1" applyBorder="1" applyAlignment="1">
      <alignment horizontal="right"/>
    </xf>
    <xf numFmtId="3" fontId="3" fillId="0" borderId="6" xfId="20" applyNumberFormat="1" applyFont="1" applyFill="1" applyBorder="1" applyAlignment="1">
      <alignment horizontal="right"/>
    </xf>
    <xf numFmtId="165" fontId="2" fillId="0" borderId="7" xfId="20" applyFont="1" applyFill="1" applyBorder="1" applyAlignment="1">
      <alignment horizontal="left"/>
    </xf>
    <xf numFmtId="165" fontId="2" fillId="0" borderId="8" xfId="20" applyFont="1" applyFill="1" applyBorder="1" applyAlignment="1">
      <alignment horizontal="left"/>
    </xf>
    <xf numFmtId="165" fontId="2" fillId="0" borderId="9" xfId="20" applyFont="1" applyFill="1" applyBorder="1" applyAlignment="1">
      <alignment horizontal="left"/>
    </xf>
    <xf numFmtId="165" fontId="2" fillId="0" borderId="10" xfId="20" applyFont="1" applyFill="1" applyBorder="1" applyAlignment="1">
      <alignment horizontal="left"/>
    </xf>
    <xf numFmtId="165" fontId="2" fillId="0" borderId="11" xfId="20" applyFont="1" applyFill="1" applyBorder="1" applyAlignment="1">
      <alignment horizontal="left"/>
    </xf>
    <xf numFmtId="1" fontId="3" fillId="0" borderId="1" xfId="0" applyNumberFormat="1" applyFont="1" applyBorder="1"/>
    <xf numFmtId="0" fontId="5" fillId="0" borderId="0" xfId="0" applyFont="1" applyFill="1"/>
    <xf numFmtId="0" fontId="3" fillId="0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1" fontId="2" fillId="3" borderId="12" xfId="20" applyNumberFormat="1" applyFont="1" applyFill="1" applyBorder="1" applyAlignment="1">
      <alignment horizontal="center"/>
    </xf>
    <xf numFmtId="1" fontId="2" fillId="3" borderId="5" xfId="2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65" fontId="2" fillId="0" borderId="13" xfId="20" applyFont="1" applyFill="1" applyBorder="1" applyAlignment="1">
      <alignment horizontal="left"/>
    </xf>
    <xf numFmtId="3" fontId="3" fillId="0" borderId="14" xfId="2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2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left"/>
    </xf>
    <xf numFmtId="166" fontId="3" fillId="0" borderId="1" xfId="15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3" fontId="3" fillId="0" borderId="15" xfId="0" applyNumberFormat="1" applyFont="1" applyBorder="1"/>
    <xf numFmtId="1" fontId="2" fillId="0" borderId="0" xfId="0" applyNumberFormat="1" applyFont="1"/>
    <xf numFmtId="0" fontId="2" fillId="0" borderId="15" xfId="0" applyFont="1" applyBorder="1" applyAlignment="1">
      <alignment horizontal="right"/>
    </xf>
    <xf numFmtId="0" fontId="2" fillId="0" borderId="0" xfId="0" applyFont="1" applyFill="1" applyAlignment="1">
      <alignment horizontal="left"/>
    </xf>
    <xf numFmtId="1" fontId="3" fillId="0" borderId="0" xfId="0" applyNumberFormat="1" applyFont="1" applyFill="1"/>
    <xf numFmtId="9" fontId="2" fillId="0" borderId="15" xfId="15" applyFont="1" applyBorder="1" applyAlignment="1">
      <alignment horizontal="center"/>
    </xf>
    <xf numFmtId="3" fontId="3" fillId="0" borderId="0" xfId="20" applyNumberFormat="1" applyFont="1" applyFill="1" applyBorder="1" applyAlignment="1">
      <alignment horizontal="right"/>
    </xf>
    <xf numFmtId="3" fontId="3" fillId="0" borderId="0" xfId="0" applyNumberFormat="1" applyFont="1" applyFill="1"/>
    <xf numFmtId="167" fontId="3" fillId="0" borderId="0" xfId="0" applyNumberFormat="1" applyFont="1"/>
    <xf numFmtId="1" fontId="3" fillId="0" borderId="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6" fontId="3" fillId="0" borderId="0" xfId="15" applyNumberFormat="1" applyFont="1"/>
    <xf numFmtId="165" fontId="2" fillId="3" borderId="14" xfId="20" applyFont="1" applyFill="1" applyBorder="1" applyAlignment="1">
      <alignment horizontal="center" vertical="center" wrapText="1"/>
    </xf>
    <xf numFmtId="165" fontId="2" fillId="3" borderId="13" xfId="20" applyFont="1" applyFill="1" applyBorder="1" applyAlignment="1">
      <alignment horizontal="center" vertical="center" wrapText="1"/>
    </xf>
    <xf numFmtId="165" fontId="2" fillId="3" borderId="13" xfId="20" applyFont="1" applyFill="1" applyBorder="1" applyAlignment="1">
      <alignment horizontal="left"/>
    </xf>
    <xf numFmtId="165" fontId="2" fillId="3" borderId="0" xfId="20" applyFont="1" applyFill="1" applyBorder="1" applyAlignment="1">
      <alignment horizontal="left"/>
    </xf>
    <xf numFmtId="165" fontId="2" fillId="3" borderId="2" xfId="20" applyFont="1" applyFill="1" applyBorder="1" applyAlignment="1">
      <alignment horizontal="center" vertical="center"/>
    </xf>
    <xf numFmtId="165" fontId="2" fillId="3" borderId="13" xfId="20" applyFont="1" applyFill="1" applyBorder="1" applyAlignment="1">
      <alignment horizontal="center" vertical="center"/>
    </xf>
    <xf numFmtId="165" fontId="2" fillId="3" borderId="14" xfId="20" applyFont="1" applyFill="1" applyBorder="1" applyAlignment="1">
      <alignment horizontal="center" vertical="center"/>
    </xf>
    <xf numFmtId="0" fontId="3" fillId="2" borderId="16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166" fontId="2" fillId="0" borderId="18" xfId="15" applyNumberFormat="1" applyFont="1" applyBorder="1" applyAlignment="1">
      <alignment horizontal="center" vertical="center"/>
    </xf>
    <xf numFmtId="166" fontId="2" fillId="0" borderId="19" xfId="15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dxfs count="2">
    <dxf>
      <fill>
        <patternFill>
          <bgColor rgb="FF92D050"/>
        </patternFill>
      </fill>
      <border/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pesticides, EU, 2011-2020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(tonnes)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825"/>
          <c:y val="0.14"/>
          <c:w val="0.897"/>
          <c:h val="0.6437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Fig1!$J$89:$S$89</c:f>
              <c:numCache/>
            </c:numRef>
          </c:cat>
          <c:val>
            <c:numRef>
              <c:f>Fig1!$J$90:$S$90</c:f>
              <c:numCache/>
            </c:numRef>
          </c:val>
          <c:smooth val="0"/>
        </c:ser>
        <c:axId val="47012092"/>
        <c:axId val="20455645"/>
      </c:line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20455645"/>
        <c:crosses val="autoZero"/>
        <c:auto val="1"/>
        <c:lblOffset val="100"/>
        <c:noMultiLvlLbl val="0"/>
      </c:catAx>
      <c:valAx>
        <c:axId val="20455645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7012092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Sales of pesticides, 16 EU Member States, percentage change 2020 compared with 2011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6"/>
          <c:w val="0.97075"/>
          <c:h val="0.775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'Fig2 '!$X$101:$X$116</c:f>
              <c:strCache/>
            </c:strRef>
          </c:cat>
          <c:val>
            <c:numRef>
              <c:f>'Fig2 '!$Y$101:$Y$116</c:f>
              <c:numCache/>
            </c:numRef>
          </c:val>
        </c:ser>
        <c:overlap val="-27"/>
        <c:gapWidth val="219"/>
        <c:axId val="49883078"/>
        <c:axId val="46294519"/>
      </c:bar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94519"/>
        <c:crosses val="autoZero"/>
        <c:auto val="1"/>
        <c:lblOffset val="100"/>
        <c:noMultiLvlLbl val="0"/>
      </c:catAx>
      <c:valAx>
        <c:axId val="46294519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988307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sales of 'fungicides and bactericides' by category of products, EU, 2020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'fungicides and bactericides')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55"/>
          <c:w val="0.49375"/>
          <c:h val="0.4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02975"/>
                  <c:y val="-0.06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45"/>
                  <c:y val="0.07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4425"/>
                  <c:y val="0.13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925"/>
                  <c:y val="0.05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7375"/>
                  <c:y val="-0.06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565"/>
                  <c:y val="-0.17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deaada-c9d0-4725-8280-d1a1d79f6c65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345"/>
                  <c:y val="-0.06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Fig3!$M$78:$S$78</c:f>
              <c:strCache/>
            </c:strRef>
          </c:cat>
          <c:val>
            <c:numRef>
              <c:f>Fig3!$M$79:$S$79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sales of 'herbicides, haulm destructors and moss killers' by category of products, EU, 2020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'herbicides, haulm destructors and moss killers')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55"/>
          <c:w val="0.49375"/>
          <c:h val="0.4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FB441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3"/>
            <c:spPr>
              <a:solidFill>
                <a:srgbClr val="F06423">
                  <a:lumMod val="100000"/>
                </a:srgbClr>
              </a:solidFill>
              <a:ln w="19050">
                <a:noFill/>
              </a:ln>
            </c:spPr>
          </c:dPt>
          <c:dPt>
            <c:idx val="4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5"/>
            <c:spPr>
              <a:solidFill>
                <a:srgbClr val="F06423">
                  <a:lumMod val="40000"/>
                  <a:lumOff val="60000"/>
                </a:srgbClr>
              </a:solidFill>
              <a:ln w="19050">
                <a:noFill/>
              </a:ln>
            </c:spPr>
          </c:dPt>
          <c:dPt>
            <c:idx val="6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Pt>
            <c:idx val="7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</c:spPr>
          </c:dPt>
          <c:dPt>
            <c:idx val="8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-0.016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16"/>
                  <c:y val="0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89"/>
                  <c:y val="0.08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4175"/>
                  <c:y val="0.13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04175"/>
                  <c:y val="0.10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2075"/>
                  <c:y val="0.04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7"/>
                  <c:y val="-0.018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.03025"/>
                  <c:y val="-0.103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13325"/>
                  <c:y val="-0.07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Fig4!$M$75:$U$75</c:f>
              <c:strCache/>
            </c:strRef>
          </c:cat>
          <c:val>
            <c:numRef>
              <c:f>Fig4!$M$76:$U$76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sales of 'insecticides and acaricides' by category of products, EU, 2020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'insecticides and acaricides')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55"/>
          <c:w val="0.49375"/>
          <c:h val="0.4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9050">
                <a:noFill/>
              </a:ln>
            </c:spPr>
          </c:dPt>
          <c:dPt>
            <c:idx val="1"/>
            <c:spPr>
              <a:solidFill>
                <a:schemeClr val="accent4"/>
              </a:solidFill>
              <a:ln w="19050"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 w="19050">
                <a:noFill/>
              </a:ln>
            </c:spPr>
          </c:dPt>
          <c:dPt>
            <c:idx val="3"/>
            <c:spPr>
              <a:solidFill>
                <a:schemeClr val="accent2"/>
              </a:solidFill>
              <a:ln w="19050"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 w="19050">
                <a:noFill/>
              </a:ln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-0.185"/>
                  <c:y val="0.00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06"/>
                  <c:y val="-0.026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2975"/>
                  <c:y val="-0.05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95"/>
                  <c:y val="0.00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4d62286-525f-42fe-9bc1-96f69c84765d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505"/>
                  <c:y val="0.18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6a9cc69-e838-4d35-930e-0c87b33bd646}" type="CATEGORYNAME"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[CATEGORY NAME]</a:t>
                    </a:fld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&lt; 0.1 %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01"/>
                  <c:y val="0.01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Fig5!$M$76:$R$76</c:f>
              <c:strCache/>
            </c:strRef>
          </c:cat>
          <c:val>
            <c:numRef>
              <c:f>Fig5!$M$77:$R$77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0.86725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562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The EU data do not take into account confidential values. They represent ˂ 1 % of the total sales over the entire time series.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7</xdr:col>
      <xdr:colOff>447675</xdr:colOff>
      <xdr:row>34</xdr:row>
      <xdr:rowOff>66675</xdr:rowOff>
    </xdr:to>
    <xdr:graphicFrame macro="">
      <xdr:nvGraphicFramePr>
        <xdr:cNvPr id="2" name="Chart 1"/>
        <xdr:cNvGraphicFramePr/>
      </xdr:nvGraphicFramePr>
      <xdr:xfrm>
        <a:off x="133350" y="38100"/>
        <a:ext cx="51435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28575</xdr:rowOff>
    </xdr:from>
    <xdr:to>
      <xdr:col>13</xdr:col>
      <xdr:colOff>38100</xdr:colOff>
      <xdr:row>42</xdr:row>
      <xdr:rowOff>123825</xdr:rowOff>
    </xdr:to>
    <xdr:graphicFrame macro="">
      <xdr:nvGraphicFramePr>
        <xdr:cNvPr id="3" name="Chart 2"/>
        <xdr:cNvGraphicFramePr/>
      </xdr:nvGraphicFramePr>
      <xdr:xfrm>
        <a:off x="142875" y="180975"/>
        <a:ext cx="9525000" cy="641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16 EU Member States for which complete data for all major pesticide groups are available in both 2011 and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0.897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16 EU Member States for which complete data for all major pesticide groups are available in both 2011 and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47625</xdr:rowOff>
    </xdr:from>
    <xdr:to>
      <xdr:col>14</xdr:col>
      <xdr:colOff>95250</xdr:colOff>
      <xdr:row>42</xdr:row>
      <xdr:rowOff>9525</xdr:rowOff>
    </xdr:to>
    <xdr:graphicFrame macro="">
      <xdr:nvGraphicFramePr>
        <xdr:cNvPr id="3" name="Chart 2"/>
        <xdr:cNvGraphicFramePr/>
      </xdr:nvGraphicFramePr>
      <xdr:xfrm>
        <a:off x="171450" y="47625"/>
        <a:ext cx="9525000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695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This figure does not take into account confidential values. 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7</xdr:col>
      <xdr:colOff>342900</xdr:colOff>
      <xdr:row>34</xdr:row>
      <xdr:rowOff>85725</xdr:rowOff>
    </xdr:to>
    <xdr:graphicFrame macro="">
      <xdr:nvGraphicFramePr>
        <xdr:cNvPr id="2" name="Chart 1"/>
        <xdr:cNvGraphicFramePr/>
      </xdr:nvGraphicFramePr>
      <xdr:xfrm>
        <a:off x="28575" y="66675"/>
        <a:ext cx="514350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This figure does not take into account confidential values. 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7</xdr:col>
      <xdr:colOff>419100</xdr:colOff>
      <xdr:row>34</xdr:row>
      <xdr:rowOff>66675</xdr:rowOff>
    </xdr:to>
    <xdr:graphicFrame macro="">
      <xdr:nvGraphicFramePr>
        <xdr:cNvPr id="2" name="Chart 1"/>
        <xdr:cNvGraphicFramePr/>
      </xdr:nvGraphicFramePr>
      <xdr:xfrm>
        <a:off x="104775" y="38100"/>
        <a:ext cx="51435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This figure does not take into account confidential values. 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aei_fm_salpest09)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25d1e507-40ed-4668-b7f6-743f72306611?lang=en&amp;page=time:202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61ae2a6-c77c-4ae6-8eb4-25e27b0132f9?lang=en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15144876-ca4c-4d9d-93df-9f4dc499820f?lang=en&amp;page=time:202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43b0e9cf-56f6-40a7-950e-4ea766c21f0c?lang=en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e287950e-4807-4534-8418-2592e4e9b44e?lang=en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ec.europa.eu/eurostat/databrowser/bookmark/d36e2905-bd95-4cb9-9c9e-6d987696486f?lang=en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30"/>
  <sheetViews>
    <sheetView showGridLines="0" tabSelected="1" workbookViewId="0" topLeftCell="A1"/>
  </sheetViews>
  <sheetFormatPr defaultColWidth="9.00390625" defaultRowHeight="14.25"/>
  <cols>
    <col min="1" max="8" width="9.00390625" style="2" customWidth="1"/>
    <col min="9" max="15" width="10.875" style="2" bestFit="1" customWidth="1"/>
    <col min="16" max="19" width="10.875" style="2" customWidth="1"/>
    <col min="20" max="16384" width="9.00390625" style="2" customWidth="1"/>
  </cols>
  <sheetData>
    <row r="1" ht="12"/>
    <row r="2" spans="3:6" ht="12">
      <c r="C2" s="8"/>
      <c r="D2" s="8"/>
      <c r="E2" s="8"/>
      <c r="F2" s="8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spans="2:12" ht="15" customHeight="1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ht="15" customHeight="1">
      <c r="B34" s="7"/>
    </row>
    <row r="35" ht="12"/>
    <row r="36" ht="12"/>
    <row r="37" ht="12"/>
    <row r="38" ht="12"/>
    <row r="39" ht="12"/>
    <row r="40" ht="12"/>
    <row r="41" ht="12"/>
    <row r="42" ht="12"/>
    <row r="43" ht="12"/>
    <row r="73" ht="14.25">
      <c r="A73" s="1" t="s">
        <v>50</v>
      </c>
    </row>
    <row r="74" s="4" customFormat="1" ht="14.25">
      <c r="A74" s="1" t="s">
        <v>107</v>
      </c>
    </row>
    <row r="75" ht="14.25">
      <c r="A75" s="1"/>
    </row>
    <row r="76" ht="14.25">
      <c r="A76" s="1" t="s">
        <v>56</v>
      </c>
    </row>
    <row r="78" spans="1:2" ht="14.25">
      <c r="A78" s="1" t="s">
        <v>0</v>
      </c>
      <c r="B78" s="3">
        <v>44676.358206018514</v>
      </c>
    </row>
    <row r="79" spans="1:2" ht="14.25">
      <c r="A79" s="1" t="s">
        <v>1</v>
      </c>
      <c r="B79" s="3">
        <v>44677.314190439814</v>
      </c>
    </row>
    <row r="80" spans="1:2" ht="14.25">
      <c r="A80" s="1" t="s">
        <v>51</v>
      </c>
      <c r="B80" s="1" t="s">
        <v>52</v>
      </c>
    </row>
    <row r="82" spans="1:2" ht="14.25">
      <c r="A82" s="1" t="s">
        <v>57</v>
      </c>
      <c r="B82" s="35">
        <v>2011</v>
      </c>
    </row>
    <row r="83" spans="1:2" ht="14.25">
      <c r="A83" s="1" t="s">
        <v>53</v>
      </c>
      <c r="B83" s="1" t="s">
        <v>59</v>
      </c>
    </row>
    <row r="85" spans="1:7" ht="14.25">
      <c r="A85" s="10" t="s">
        <v>40</v>
      </c>
      <c r="B85" s="10" t="s">
        <v>2</v>
      </c>
      <c r="C85" s="10" t="s">
        <v>55</v>
      </c>
      <c r="D85" s="10" t="s">
        <v>34</v>
      </c>
      <c r="E85" s="10" t="s">
        <v>35</v>
      </c>
      <c r="F85" s="10" t="s">
        <v>36</v>
      </c>
      <c r="G85" s="10" t="s">
        <v>37</v>
      </c>
    </row>
    <row r="86" spans="1:9" ht="14.25">
      <c r="A86" s="10" t="s">
        <v>4</v>
      </c>
      <c r="B86" s="11">
        <v>2452096</v>
      </c>
      <c r="C86" s="11">
        <v>2610565</v>
      </c>
      <c r="D86" s="11">
        <v>694606</v>
      </c>
      <c r="E86" s="11">
        <v>14279</v>
      </c>
      <c r="F86" s="11">
        <v>268969</v>
      </c>
      <c r="G86" s="11">
        <v>885008</v>
      </c>
      <c r="I86" s="6"/>
    </row>
    <row r="87" spans="1:10" ht="14.25">
      <c r="A87" s="10" t="s">
        <v>5</v>
      </c>
      <c r="B87" s="25" t="s">
        <v>32</v>
      </c>
      <c r="C87" s="25" t="s">
        <v>32</v>
      </c>
      <c r="D87" s="25" t="s">
        <v>32</v>
      </c>
      <c r="E87" s="25" t="s">
        <v>32</v>
      </c>
      <c r="F87" s="25" t="s">
        <v>32</v>
      </c>
      <c r="G87" s="25" t="s">
        <v>32</v>
      </c>
      <c r="J87" s="8" t="s">
        <v>95</v>
      </c>
    </row>
    <row r="88" spans="1:10" ht="14.25">
      <c r="A88" s="10" t="s">
        <v>63</v>
      </c>
      <c r="B88" s="11">
        <v>1626666</v>
      </c>
      <c r="C88" s="11">
        <v>3473231</v>
      </c>
      <c r="D88" s="11">
        <v>290967</v>
      </c>
      <c r="E88" s="11">
        <v>12881</v>
      </c>
      <c r="F88" s="11">
        <v>1183447</v>
      </c>
      <c r="G88" s="11">
        <v>462038</v>
      </c>
      <c r="J88" s="12" t="s">
        <v>54</v>
      </c>
    </row>
    <row r="89" spans="1:19" ht="14.25">
      <c r="A89" s="10" t="s">
        <v>6</v>
      </c>
      <c r="B89" s="11">
        <v>632925</v>
      </c>
      <c r="C89" s="11">
        <v>3692148</v>
      </c>
      <c r="D89" s="11">
        <v>44940</v>
      </c>
      <c r="E89" s="11">
        <v>3673</v>
      </c>
      <c r="F89" s="11">
        <v>172604</v>
      </c>
      <c r="G89" s="11">
        <v>3172</v>
      </c>
      <c r="J89" s="10">
        <v>2011</v>
      </c>
      <c r="K89" s="10">
        <v>2012</v>
      </c>
      <c r="L89" s="10">
        <v>2013</v>
      </c>
      <c r="M89" s="10">
        <v>2014</v>
      </c>
      <c r="N89" s="10">
        <v>2015</v>
      </c>
      <c r="O89" s="10">
        <v>2016</v>
      </c>
      <c r="P89" s="10">
        <v>2017</v>
      </c>
      <c r="Q89" s="10">
        <v>2018</v>
      </c>
      <c r="R89" s="10">
        <v>2019</v>
      </c>
      <c r="S89" s="10">
        <v>2020</v>
      </c>
    </row>
    <row r="90" spans="1:19" ht="14.25">
      <c r="A90" s="10" t="s">
        <v>48</v>
      </c>
      <c r="B90" s="11">
        <v>10472846</v>
      </c>
      <c r="C90" s="11">
        <v>17955168</v>
      </c>
      <c r="D90" s="11">
        <v>11831541</v>
      </c>
      <c r="E90" s="11">
        <v>255155</v>
      </c>
      <c r="F90" s="11">
        <v>3122898</v>
      </c>
      <c r="G90" s="11">
        <v>218552</v>
      </c>
      <c r="J90" s="11">
        <f>SUM(B86:G112)/1000</f>
        <v>359467.645</v>
      </c>
      <c r="K90" s="11">
        <f>SUM(B121:G147)/1000</f>
        <v>347915.434</v>
      </c>
      <c r="L90" s="11">
        <f>SUM(B156:G182)/1000</f>
        <v>349592.882</v>
      </c>
      <c r="M90" s="11">
        <f>SUM(B191:G217)/1000</f>
        <v>369102.555</v>
      </c>
      <c r="N90" s="11">
        <f>SUM(B226:G252)/1000</f>
        <v>366621.061</v>
      </c>
      <c r="O90" s="11">
        <f>SUM(B261:G287)/1000</f>
        <v>371522.697</v>
      </c>
      <c r="P90" s="11">
        <f>SUM(B296:G322)/1000</f>
        <v>359877.652</v>
      </c>
      <c r="Q90" s="11">
        <f>SUM(B331:G357)/1000</f>
        <v>354583.094</v>
      </c>
      <c r="R90" s="11">
        <f>SUM(B366:G392)/1000</f>
        <v>333355.802</v>
      </c>
      <c r="S90" s="11">
        <f>SUM(B401:G427)/1000</f>
        <v>345969.689</v>
      </c>
    </row>
    <row r="91" spans="1:18" ht="15" customHeight="1">
      <c r="A91" s="10" t="s">
        <v>7</v>
      </c>
      <c r="B91" s="11">
        <v>50529</v>
      </c>
      <c r="C91" s="11">
        <v>357091</v>
      </c>
      <c r="D91" s="11">
        <v>19382</v>
      </c>
      <c r="E91" s="25" t="s">
        <v>32</v>
      </c>
      <c r="F91" s="11">
        <v>31687</v>
      </c>
      <c r="G91" s="25" t="s">
        <v>32</v>
      </c>
      <c r="I91" s="2" t="s">
        <v>77</v>
      </c>
      <c r="J91" s="32" t="s">
        <v>112</v>
      </c>
      <c r="K91" s="4"/>
      <c r="L91" s="4"/>
      <c r="M91" s="4"/>
      <c r="N91" s="4"/>
      <c r="O91" s="4"/>
      <c r="P91" s="4"/>
      <c r="Q91" s="4"/>
      <c r="R91" s="4"/>
    </row>
    <row r="92" spans="1:14" ht="15" customHeight="1">
      <c r="A92" s="10" t="s">
        <v>8</v>
      </c>
      <c r="B92" s="11">
        <v>619971</v>
      </c>
      <c r="C92" s="11">
        <v>2811899</v>
      </c>
      <c r="D92" s="11">
        <v>47513</v>
      </c>
      <c r="E92" s="11">
        <v>4460</v>
      </c>
      <c r="F92" s="11">
        <v>188224</v>
      </c>
      <c r="G92" s="11">
        <v>20388</v>
      </c>
      <c r="J92" s="41" t="s">
        <v>39</v>
      </c>
      <c r="K92" s="4"/>
      <c r="L92" s="4"/>
      <c r="M92" s="4"/>
      <c r="N92" s="4"/>
    </row>
    <row r="93" spans="1:7" ht="15" customHeight="1">
      <c r="A93" s="10" t="s">
        <v>9</v>
      </c>
      <c r="B93" s="11">
        <v>2256372</v>
      </c>
      <c r="C93" s="11">
        <v>1454632</v>
      </c>
      <c r="D93" s="11">
        <v>109297</v>
      </c>
      <c r="E93" s="25" t="s">
        <v>32</v>
      </c>
      <c r="F93" s="11">
        <v>21280</v>
      </c>
      <c r="G93" s="11">
        <v>733481</v>
      </c>
    </row>
    <row r="94" spans="1:7" ht="14.25">
      <c r="A94" s="10" t="s">
        <v>10</v>
      </c>
      <c r="B94" s="11">
        <v>31343389</v>
      </c>
      <c r="C94" s="11">
        <v>13834600</v>
      </c>
      <c r="D94" s="11">
        <v>8061915</v>
      </c>
      <c r="E94" s="11">
        <v>228520</v>
      </c>
      <c r="F94" s="11">
        <v>223241</v>
      </c>
      <c r="G94" s="11">
        <v>19420624</v>
      </c>
    </row>
    <row r="95" spans="1:7" ht="14.25">
      <c r="A95" s="10" t="s">
        <v>11</v>
      </c>
      <c r="B95" s="11">
        <v>24495844</v>
      </c>
      <c r="C95" s="11">
        <v>29252304</v>
      </c>
      <c r="D95" s="11">
        <v>2190206</v>
      </c>
      <c r="E95" s="11">
        <v>331356</v>
      </c>
      <c r="F95" s="11">
        <v>2531959</v>
      </c>
      <c r="G95" s="11">
        <v>2460669</v>
      </c>
    </row>
    <row r="96" spans="1:7" ht="14.25">
      <c r="A96" s="10" t="s">
        <v>12</v>
      </c>
      <c r="B96" s="25" t="s">
        <v>32</v>
      </c>
      <c r="C96" s="25" t="s">
        <v>32</v>
      </c>
      <c r="D96" s="25" t="s">
        <v>32</v>
      </c>
      <c r="E96" s="25" t="s">
        <v>32</v>
      </c>
      <c r="F96" s="25" t="s">
        <v>32</v>
      </c>
      <c r="G96" s="25" t="s">
        <v>32</v>
      </c>
    </row>
    <row r="97" spans="1:7" ht="14.25">
      <c r="A97" s="10" t="s">
        <v>13</v>
      </c>
      <c r="B97" s="11">
        <v>43574469</v>
      </c>
      <c r="C97" s="11">
        <v>8327293</v>
      </c>
      <c r="D97" s="11">
        <v>2493839</v>
      </c>
      <c r="E97" s="11">
        <v>97426</v>
      </c>
      <c r="F97" s="11">
        <v>389841</v>
      </c>
      <c r="G97" s="11">
        <v>15443354</v>
      </c>
    </row>
    <row r="98" spans="1:7" ht="14.25">
      <c r="A98" s="10" t="s">
        <v>14</v>
      </c>
      <c r="B98" s="11">
        <v>894770</v>
      </c>
      <c r="C98" s="11">
        <v>169986</v>
      </c>
      <c r="D98" s="11">
        <v>158669</v>
      </c>
      <c r="E98" s="11">
        <v>2031</v>
      </c>
      <c r="F98" s="11">
        <v>3339</v>
      </c>
      <c r="G98" s="11">
        <v>5939</v>
      </c>
    </row>
    <row r="99" spans="1:7" ht="14.25">
      <c r="A99" s="10" t="s">
        <v>15</v>
      </c>
      <c r="B99" s="11">
        <v>148222</v>
      </c>
      <c r="C99" s="11">
        <v>722050</v>
      </c>
      <c r="D99" s="11">
        <v>34164</v>
      </c>
      <c r="E99" s="25" t="s">
        <v>32</v>
      </c>
      <c r="F99" s="11">
        <v>163599</v>
      </c>
      <c r="G99" s="11">
        <v>5966</v>
      </c>
    </row>
    <row r="100" spans="1:7" ht="14.25">
      <c r="A100" s="10" t="s">
        <v>16</v>
      </c>
      <c r="B100" s="11">
        <v>361502</v>
      </c>
      <c r="C100" s="11">
        <v>1772873</v>
      </c>
      <c r="D100" s="11">
        <v>26359</v>
      </c>
      <c r="E100" s="11">
        <v>0</v>
      </c>
      <c r="F100" s="11">
        <v>402931</v>
      </c>
      <c r="G100" s="25" t="s">
        <v>32</v>
      </c>
    </row>
    <row r="101" spans="1:7" ht="14.25">
      <c r="A101" s="10" t="s">
        <v>17</v>
      </c>
      <c r="B101" s="11">
        <v>92080</v>
      </c>
      <c r="C101" s="11">
        <v>102073</v>
      </c>
      <c r="D101" s="25" t="s">
        <v>32</v>
      </c>
      <c r="E101" s="11">
        <v>1107</v>
      </c>
      <c r="F101" s="25" t="s">
        <v>32</v>
      </c>
      <c r="G101" s="25" t="s">
        <v>32</v>
      </c>
    </row>
    <row r="102" spans="1:7" ht="14.25">
      <c r="A102" s="10" t="s">
        <v>18</v>
      </c>
      <c r="B102" s="11">
        <v>2997436</v>
      </c>
      <c r="C102" s="11">
        <v>3668067</v>
      </c>
      <c r="D102" s="11">
        <v>522094</v>
      </c>
      <c r="E102" s="11">
        <v>2089</v>
      </c>
      <c r="F102" s="11">
        <v>223697</v>
      </c>
      <c r="G102" s="11">
        <v>1134554</v>
      </c>
    </row>
    <row r="103" spans="1:7" ht="14.25">
      <c r="A103" s="10" t="s">
        <v>19</v>
      </c>
      <c r="B103" s="11">
        <v>95040</v>
      </c>
      <c r="C103" s="11">
        <v>6223</v>
      </c>
      <c r="D103" s="11">
        <v>4377</v>
      </c>
      <c r="E103" s="11">
        <v>911</v>
      </c>
      <c r="F103" s="11">
        <v>0</v>
      </c>
      <c r="G103" s="25" t="s">
        <v>32</v>
      </c>
    </row>
    <row r="104" spans="1:7" ht="14.25">
      <c r="A104" s="10" t="s">
        <v>20</v>
      </c>
      <c r="B104" s="11">
        <v>4246282</v>
      </c>
      <c r="C104" s="11">
        <v>3011210</v>
      </c>
      <c r="D104" s="11">
        <v>1898289</v>
      </c>
      <c r="E104" s="11">
        <v>20141</v>
      </c>
      <c r="F104" s="11">
        <v>206187</v>
      </c>
      <c r="G104" s="11">
        <v>1532107</v>
      </c>
    </row>
    <row r="105" spans="1:7" ht="14.25">
      <c r="A105" s="10" t="s">
        <v>21</v>
      </c>
      <c r="B105" s="11">
        <v>1544218</v>
      </c>
      <c r="C105" s="11">
        <v>1505163</v>
      </c>
      <c r="D105" s="11">
        <v>247982</v>
      </c>
      <c r="E105" s="11">
        <v>33428</v>
      </c>
      <c r="F105" s="11">
        <v>59369</v>
      </c>
      <c r="G105" s="11">
        <v>58114</v>
      </c>
    </row>
    <row r="106" spans="1:7" ht="14.25">
      <c r="A106" s="10" t="s">
        <v>22</v>
      </c>
      <c r="B106" s="11">
        <v>6080802</v>
      </c>
      <c r="C106" s="11">
        <v>12408486</v>
      </c>
      <c r="D106" s="11">
        <v>991418</v>
      </c>
      <c r="E106" s="11" t="s">
        <v>32</v>
      </c>
      <c r="F106" s="11">
        <v>1593141</v>
      </c>
      <c r="G106" s="11">
        <v>689379</v>
      </c>
    </row>
    <row r="107" spans="1:7" ht="14.25">
      <c r="A107" s="10" t="s">
        <v>23</v>
      </c>
      <c r="B107" s="11">
        <v>9974797</v>
      </c>
      <c r="C107" s="11">
        <v>1995991</v>
      </c>
      <c r="D107" s="11">
        <v>877774</v>
      </c>
      <c r="E107" s="11">
        <v>13090</v>
      </c>
      <c r="F107" s="11">
        <v>3868</v>
      </c>
      <c r="G107" s="11">
        <v>1158091</v>
      </c>
    </row>
    <row r="108" spans="1:7" ht="14.25">
      <c r="A108" s="10" t="s">
        <v>24</v>
      </c>
      <c r="B108" s="11">
        <v>3481611</v>
      </c>
      <c r="C108" s="11">
        <v>6770904</v>
      </c>
      <c r="D108" s="11">
        <v>807802</v>
      </c>
      <c r="E108" s="11">
        <v>756</v>
      </c>
      <c r="F108" s="11">
        <v>335296</v>
      </c>
      <c r="G108" s="11">
        <v>30055</v>
      </c>
    </row>
    <row r="109" spans="1:7" ht="14.25">
      <c r="A109" s="10" t="s">
        <v>25</v>
      </c>
      <c r="B109" s="11">
        <v>797046</v>
      </c>
      <c r="C109" s="11">
        <v>264289</v>
      </c>
      <c r="D109" s="11">
        <v>38493</v>
      </c>
      <c r="E109" s="11">
        <v>974</v>
      </c>
      <c r="F109" s="11">
        <v>594</v>
      </c>
      <c r="G109" s="11">
        <v>20326</v>
      </c>
    </row>
    <row r="110" spans="1:7" ht="14.25">
      <c r="A110" s="10" t="s">
        <v>26</v>
      </c>
      <c r="B110" s="11">
        <v>540820</v>
      </c>
      <c r="C110" s="11">
        <v>1079871</v>
      </c>
      <c r="D110" s="11">
        <v>63693</v>
      </c>
      <c r="E110" s="11">
        <v>0</v>
      </c>
      <c r="F110" s="11">
        <v>112724</v>
      </c>
      <c r="G110" s="11">
        <v>8881</v>
      </c>
    </row>
    <row r="111" spans="1:7" ht="14.25">
      <c r="A111" s="10" t="s">
        <v>27</v>
      </c>
      <c r="B111" s="11">
        <v>165151</v>
      </c>
      <c r="C111" s="11">
        <v>1452126</v>
      </c>
      <c r="D111" s="11">
        <v>31419</v>
      </c>
      <c r="E111" s="25" t="s">
        <v>32</v>
      </c>
      <c r="F111" s="11">
        <v>59333</v>
      </c>
      <c r="G111" s="11">
        <v>1310815</v>
      </c>
    </row>
    <row r="112" spans="1:7" ht="14.25">
      <c r="A112" s="10" t="s">
        <v>28</v>
      </c>
      <c r="B112" s="11">
        <v>218458</v>
      </c>
      <c r="C112" s="11">
        <v>2136107</v>
      </c>
      <c r="D112" s="11">
        <v>28829</v>
      </c>
      <c r="E112" s="11">
        <v>776</v>
      </c>
      <c r="F112" s="11">
        <v>20692</v>
      </c>
      <c r="G112" s="11">
        <v>10899</v>
      </c>
    </row>
    <row r="114" ht="14.25">
      <c r="A114" s="1" t="s">
        <v>71</v>
      </c>
    </row>
    <row r="115" spans="1:2" ht="14.25">
      <c r="A115" s="1" t="s">
        <v>32</v>
      </c>
      <c r="B115" s="1" t="s">
        <v>70</v>
      </c>
    </row>
    <row r="117" spans="1:2" ht="14.25">
      <c r="A117" s="1" t="s">
        <v>57</v>
      </c>
      <c r="B117" s="1" t="s">
        <v>76</v>
      </c>
    </row>
    <row r="118" spans="1:2" ht="14.25">
      <c r="A118" s="1" t="s">
        <v>53</v>
      </c>
      <c r="B118" s="1" t="s">
        <v>59</v>
      </c>
    </row>
    <row r="120" spans="1:7" ht="14.25">
      <c r="A120" s="10" t="s">
        <v>40</v>
      </c>
      <c r="B120" s="10" t="s">
        <v>2</v>
      </c>
      <c r="C120" s="10" t="s">
        <v>55</v>
      </c>
      <c r="D120" s="10" t="s">
        <v>34</v>
      </c>
      <c r="E120" s="10" t="s">
        <v>35</v>
      </c>
      <c r="F120" s="10" t="s">
        <v>36</v>
      </c>
      <c r="G120" s="10" t="s">
        <v>37</v>
      </c>
    </row>
    <row r="121" spans="1:9" ht="14.25">
      <c r="A121" s="10" t="s">
        <v>4</v>
      </c>
      <c r="B121" s="11">
        <v>2724804</v>
      </c>
      <c r="C121" s="11">
        <v>2853151</v>
      </c>
      <c r="D121" s="11">
        <v>582728</v>
      </c>
      <c r="E121" s="11">
        <v>19230</v>
      </c>
      <c r="F121" s="11">
        <v>284734</v>
      </c>
      <c r="G121" s="11">
        <v>893529</v>
      </c>
      <c r="I121" s="6"/>
    </row>
    <row r="122" spans="1:7" ht="14.25">
      <c r="A122" s="10" t="s">
        <v>5</v>
      </c>
      <c r="B122" s="11">
        <v>474395</v>
      </c>
      <c r="C122" s="11">
        <v>773569</v>
      </c>
      <c r="D122" s="11">
        <v>83058</v>
      </c>
      <c r="E122" s="25" t="s">
        <v>32</v>
      </c>
      <c r="F122" s="25" t="s">
        <v>32</v>
      </c>
      <c r="G122" s="25" t="s">
        <v>32</v>
      </c>
    </row>
    <row r="123" spans="1:7" ht="14.25">
      <c r="A123" s="10" t="s">
        <v>63</v>
      </c>
      <c r="B123" s="11">
        <v>1410021</v>
      </c>
      <c r="C123" s="11">
        <v>3606879</v>
      </c>
      <c r="D123" s="11">
        <v>287724</v>
      </c>
      <c r="E123" s="11">
        <v>6703</v>
      </c>
      <c r="F123" s="11">
        <v>808193</v>
      </c>
      <c r="G123" s="11">
        <v>395542</v>
      </c>
    </row>
    <row r="124" spans="1:7" ht="14.25">
      <c r="A124" s="10" t="s">
        <v>6</v>
      </c>
      <c r="B124" s="11">
        <v>890573</v>
      </c>
      <c r="C124" s="11">
        <v>4563850</v>
      </c>
      <c r="D124" s="11">
        <v>77174</v>
      </c>
      <c r="E124" s="11">
        <v>11253</v>
      </c>
      <c r="F124" s="11">
        <v>406276</v>
      </c>
      <c r="G124" s="11">
        <v>9918</v>
      </c>
    </row>
    <row r="125" spans="1:7" ht="14.25">
      <c r="A125" s="10" t="s">
        <v>48</v>
      </c>
      <c r="B125" s="11">
        <v>9062328</v>
      </c>
      <c r="C125" s="11">
        <v>19907265</v>
      </c>
      <c r="D125" s="11">
        <v>12994621</v>
      </c>
      <c r="E125" s="11">
        <v>161165</v>
      </c>
      <c r="F125" s="11">
        <v>3194600</v>
      </c>
      <c r="G125" s="11">
        <v>202307</v>
      </c>
    </row>
    <row r="126" spans="1:7" ht="14.25">
      <c r="A126" s="10" t="s">
        <v>7</v>
      </c>
      <c r="B126" s="11">
        <v>60032</v>
      </c>
      <c r="C126" s="11">
        <v>436888</v>
      </c>
      <c r="D126" s="11">
        <v>20607</v>
      </c>
      <c r="E126" s="25" t="s">
        <v>32</v>
      </c>
      <c r="F126" s="11">
        <v>34024</v>
      </c>
      <c r="G126" s="25" t="s">
        <v>32</v>
      </c>
    </row>
    <row r="127" spans="1:7" ht="14.25">
      <c r="A127" s="10" t="s">
        <v>8</v>
      </c>
      <c r="B127" s="11">
        <v>650158</v>
      </c>
      <c r="C127" s="11">
        <v>1807584</v>
      </c>
      <c r="D127" s="11">
        <v>41502</v>
      </c>
      <c r="E127" s="11">
        <v>19934</v>
      </c>
      <c r="F127" s="11">
        <v>242244</v>
      </c>
      <c r="G127" s="11">
        <v>21255</v>
      </c>
    </row>
    <row r="128" spans="1:7" ht="14.25">
      <c r="A128" s="10" t="s">
        <v>9</v>
      </c>
      <c r="B128" s="11">
        <v>2006725</v>
      </c>
      <c r="C128" s="11">
        <v>2139107</v>
      </c>
      <c r="D128" s="11">
        <v>910678</v>
      </c>
      <c r="E128" s="11">
        <v>15022</v>
      </c>
      <c r="F128" s="11">
        <v>22593</v>
      </c>
      <c r="G128" s="11">
        <v>989933</v>
      </c>
    </row>
    <row r="129" spans="1:7" ht="14.25">
      <c r="A129" s="10" t="s">
        <v>10</v>
      </c>
      <c r="B129" s="11">
        <v>26792750</v>
      </c>
      <c r="C129" s="11">
        <v>13984903</v>
      </c>
      <c r="D129" s="11">
        <v>7640732</v>
      </c>
      <c r="E129" s="11">
        <v>68787</v>
      </c>
      <c r="F129" s="11">
        <v>181264</v>
      </c>
      <c r="G129" s="11">
        <v>14822087</v>
      </c>
    </row>
    <row r="130" spans="1:7" ht="14.25">
      <c r="A130" s="10" t="s">
        <v>11</v>
      </c>
      <c r="B130" s="11">
        <v>27580733</v>
      </c>
      <c r="C130" s="11">
        <v>27800650</v>
      </c>
      <c r="D130" s="11">
        <v>2363015</v>
      </c>
      <c r="E130" s="11">
        <v>567828</v>
      </c>
      <c r="F130" s="11">
        <v>2573103</v>
      </c>
      <c r="G130" s="11">
        <v>3024293</v>
      </c>
    </row>
    <row r="131" spans="1:7" ht="14.25">
      <c r="A131" s="10" t="s">
        <v>12</v>
      </c>
      <c r="B131" s="25" t="s">
        <v>32</v>
      </c>
      <c r="C131" s="25" t="s">
        <v>32</v>
      </c>
      <c r="D131" s="25" t="s">
        <v>32</v>
      </c>
      <c r="E131" s="25" t="s">
        <v>32</v>
      </c>
      <c r="F131" s="25" t="s">
        <v>32</v>
      </c>
      <c r="G131" s="25" t="s">
        <v>32</v>
      </c>
    </row>
    <row r="132" spans="1:7" ht="14.25">
      <c r="A132" s="10" t="s">
        <v>13</v>
      </c>
      <c r="B132" s="11">
        <v>37358123</v>
      </c>
      <c r="C132" s="11">
        <v>8055924</v>
      </c>
      <c r="D132" s="11">
        <v>2364839</v>
      </c>
      <c r="E132" s="11">
        <v>69291</v>
      </c>
      <c r="F132" s="11">
        <v>274441</v>
      </c>
      <c r="G132" s="11">
        <v>13527751</v>
      </c>
    </row>
    <row r="133" spans="1:7" ht="14.25">
      <c r="A133" s="10" t="s">
        <v>14</v>
      </c>
      <c r="B133" s="11">
        <v>837480</v>
      </c>
      <c r="C133" s="11">
        <v>137002</v>
      </c>
      <c r="D133" s="11">
        <v>168179</v>
      </c>
      <c r="E133" s="11">
        <v>2691</v>
      </c>
      <c r="F133" s="11">
        <v>318</v>
      </c>
      <c r="G133" s="11">
        <v>20914</v>
      </c>
    </row>
    <row r="134" spans="1:7" ht="14.25">
      <c r="A134" s="10" t="s">
        <v>15</v>
      </c>
      <c r="B134" s="11">
        <v>202514</v>
      </c>
      <c r="C134" s="11">
        <v>789139</v>
      </c>
      <c r="D134" s="11">
        <v>44516</v>
      </c>
      <c r="E134" s="25" t="s">
        <v>32</v>
      </c>
      <c r="F134" s="11">
        <v>236519</v>
      </c>
      <c r="G134" s="11">
        <v>8341</v>
      </c>
    </row>
    <row r="135" spans="1:7" ht="14.25">
      <c r="A135" s="10" t="s">
        <v>16</v>
      </c>
      <c r="B135" s="11">
        <v>485437</v>
      </c>
      <c r="C135" s="11">
        <v>1715221</v>
      </c>
      <c r="D135" s="11">
        <v>44898</v>
      </c>
      <c r="E135" s="11">
        <v>0</v>
      </c>
      <c r="F135" s="11">
        <v>313514</v>
      </c>
      <c r="G135" s="25" t="s">
        <v>32</v>
      </c>
    </row>
    <row r="136" spans="1:7" ht="14.25">
      <c r="A136" s="10" t="s">
        <v>17</v>
      </c>
      <c r="B136" s="11">
        <v>91039</v>
      </c>
      <c r="C136" s="11">
        <v>96467</v>
      </c>
      <c r="D136" s="25" t="s">
        <v>32</v>
      </c>
      <c r="E136" s="11">
        <v>1555</v>
      </c>
      <c r="F136" s="25" t="s">
        <v>32</v>
      </c>
      <c r="G136" s="25" t="s">
        <v>32</v>
      </c>
    </row>
    <row r="137" spans="1:7" ht="14.25">
      <c r="A137" s="10" t="s">
        <v>18</v>
      </c>
      <c r="B137" s="11">
        <v>3140952</v>
      </c>
      <c r="C137" s="11">
        <v>3824104</v>
      </c>
      <c r="D137" s="11">
        <v>609383</v>
      </c>
      <c r="E137" s="11">
        <v>961</v>
      </c>
      <c r="F137" s="11">
        <v>208817</v>
      </c>
      <c r="G137" s="11">
        <v>357016</v>
      </c>
    </row>
    <row r="138" spans="1:7" ht="14.25">
      <c r="A138" s="10" t="s">
        <v>19</v>
      </c>
      <c r="B138" s="11">
        <v>124625</v>
      </c>
      <c r="C138" s="11">
        <v>7959</v>
      </c>
      <c r="D138" s="11">
        <v>4710</v>
      </c>
      <c r="E138" s="11">
        <v>400</v>
      </c>
      <c r="F138" s="11">
        <v>0</v>
      </c>
      <c r="G138" s="25" t="s">
        <v>32</v>
      </c>
    </row>
    <row r="139" spans="1:7" ht="14.25">
      <c r="A139" s="10" t="s">
        <v>20</v>
      </c>
      <c r="B139" s="11">
        <v>4657134</v>
      </c>
      <c r="C139" s="11">
        <v>3029202</v>
      </c>
      <c r="D139" s="11">
        <v>1862550</v>
      </c>
      <c r="E139" s="11">
        <v>26742</v>
      </c>
      <c r="F139" s="11">
        <v>303690</v>
      </c>
      <c r="G139" s="11">
        <v>1432795</v>
      </c>
    </row>
    <row r="140" spans="1:7" ht="14.25">
      <c r="A140" s="10" t="s">
        <v>21</v>
      </c>
      <c r="B140" s="11">
        <v>1634371</v>
      </c>
      <c r="C140" s="11">
        <v>1544519</v>
      </c>
      <c r="D140" s="11">
        <v>244079</v>
      </c>
      <c r="E140" s="11">
        <v>23653</v>
      </c>
      <c r="F140" s="11">
        <v>67373</v>
      </c>
      <c r="G140" s="11">
        <v>43028</v>
      </c>
    </row>
    <row r="141" spans="1:7" ht="14.25">
      <c r="A141" s="10" t="s">
        <v>22</v>
      </c>
      <c r="B141" s="11">
        <v>6130813</v>
      </c>
      <c r="C141" s="11">
        <v>12654357</v>
      </c>
      <c r="D141" s="11">
        <v>1286326</v>
      </c>
      <c r="E141" s="11">
        <v>6731</v>
      </c>
      <c r="F141" s="11">
        <v>1365917</v>
      </c>
      <c r="G141" s="11">
        <v>430170</v>
      </c>
    </row>
    <row r="142" spans="1:7" ht="14.25">
      <c r="A142" s="10" t="s">
        <v>23</v>
      </c>
      <c r="B142" s="11">
        <v>8498465</v>
      </c>
      <c r="C142" s="11">
        <v>1768622</v>
      </c>
      <c r="D142" s="11">
        <v>809679</v>
      </c>
      <c r="E142" s="11">
        <v>31773</v>
      </c>
      <c r="F142" s="11">
        <v>10907</v>
      </c>
      <c r="G142" s="11">
        <v>1322614</v>
      </c>
    </row>
    <row r="143" spans="1:7" ht="14.25">
      <c r="A143" s="10" t="s">
        <v>24</v>
      </c>
      <c r="B143" s="11">
        <v>3540974</v>
      </c>
      <c r="C143" s="11">
        <v>6614042</v>
      </c>
      <c r="D143" s="11">
        <v>827576</v>
      </c>
      <c r="E143" s="11">
        <v>753</v>
      </c>
      <c r="F143" s="11">
        <v>513240</v>
      </c>
      <c r="G143" s="11">
        <v>26415</v>
      </c>
    </row>
    <row r="144" spans="1:7" ht="14.25">
      <c r="A144" s="10" t="s">
        <v>25</v>
      </c>
      <c r="B144" s="11">
        <v>700223</v>
      </c>
      <c r="C144" s="11">
        <v>257007</v>
      </c>
      <c r="D144" s="11">
        <v>41621</v>
      </c>
      <c r="E144" s="11">
        <v>453</v>
      </c>
      <c r="F144" s="11">
        <v>784</v>
      </c>
      <c r="G144" s="11">
        <v>15858</v>
      </c>
    </row>
    <row r="145" spans="1:7" ht="14.25">
      <c r="A145" s="10" t="s">
        <v>26</v>
      </c>
      <c r="B145" s="11">
        <v>496655</v>
      </c>
      <c r="C145" s="11">
        <v>1257380</v>
      </c>
      <c r="D145" s="11">
        <v>65157</v>
      </c>
      <c r="E145" s="11">
        <v>0</v>
      </c>
      <c r="F145" s="11">
        <v>191609</v>
      </c>
      <c r="G145" s="11">
        <v>24832</v>
      </c>
    </row>
    <row r="146" spans="1:7" ht="14.25">
      <c r="A146" s="10" t="s">
        <v>27</v>
      </c>
      <c r="B146" s="11">
        <v>188895</v>
      </c>
      <c r="C146" s="11">
        <v>1223838</v>
      </c>
      <c r="D146" s="11">
        <v>30876</v>
      </c>
      <c r="E146" s="25" t="s">
        <v>32</v>
      </c>
      <c r="F146" s="11">
        <v>92630</v>
      </c>
      <c r="G146" s="11">
        <v>1609265</v>
      </c>
    </row>
    <row r="147" spans="1:7" ht="14.25">
      <c r="A147" s="10" t="s">
        <v>28</v>
      </c>
      <c r="B147" s="11">
        <v>234589</v>
      </c>
      <c r="C147" s="11">
        <v>2087116</v>
      </c>
      <c r="D147" s="11">
        <v>28990</v>
      </c>
      <c r="E147" s="11">
        <v>4395</v>
      </c>
      <c r="F147" s="11">
        <v>9474</v>
      </c>
      <c r="G147" s="11">
        <v>16216</v>
      </c>
    </row>
    <row r="149" ht="14.25">
      <c r="A149" s="1" t="s">
        <v>71</v>
      </c>
    </row>
    <row r="150" spans="1:2" ht="14.25">
      <c r="A150" s="1" t="s">
        <v>32</v>
      </c>
      <c r="B150" s="1" t="s">
        <v>70</v>
      </c>
    </row>
    <row r="152" spans="1:2" ht="14.25">
      <c r="A152" s="1" t="s">
        <v>57</v>
      </c>
      <c r="B152" s="1" t="s">
        <v>75</v>
      </c>
    </row>
    <row r="153" spans="1:2" ht="14.25">
      <c r="A153" s="1" t="s">
        <v>53</v>
      </c>
      <c r="B153" s="1" t="s">
        <v>59</v>
      </c>
    </row>
    <row r="155" spans="1:7" ht="14.25">
      <c r="A155" s="10" t="s">
        <v>40</v>
      </c>
      <c r="B155" s="10" t="s">
        <v>2</v>
      </c>
      <c r="C155" s="10" t="s">
        <v>55</v>
      </c>
      <c r="D155" s="10" t="s">
        <v>34</v>
      </c>
      <c r="E155" s="10" t="s">
        <v>35</v>
      </c>
      <c r="F155" s="10" t="s">
        <v>36</v>
      </c>
      <c r="G155" s="10" t="s">
        <v>37</v>
      </c>
    </row>
    <row r="156" spans="1:9" ht="14.25">
      <c r="A156" s="10" t="s">
        <v>4</v>
      </c>
      <c r="B156" s="11">
        <v>2519857</v>
      </c>
      <c r="C156" s="11">
        <v>2508253</v>
      </c>
      <c r="D156" s="11">
        <v>625325</v>
      </c>
      <c r="E156" s="11">
        <v>22223</v>
      </c>
      <c r="F156" s="11">
        <v>299710</v>
      </c>
      <c r="G156" s="11">
        <v>872485</v>
      </c>
      <c r="I156" s="6"/>
    </row>
    <row r="157" spans="1:7" ht="14.25">
      <c r="A157" s="10" t="s">
        <v>5</v>
      </c>
      <c r="B157" s="11">
        <v>380174</v>
      </c>
      <c r="C157" s="11">
        <v>705944</v>
      </c>
      <c r="D157" s="11">
        <v>110152</v>
      </c>
      <c r="E157" s="25" t="s">
        <v>32</v>
      </c>
      <c r="F157" s="25" t="s">
        <v>32</v>
      </c>
      <c r="G157" s="25" t="s">
        <v>32</v>
      </c>
    </row>
    <row r="158" spans="1:7" ht="14.25">
      <c r="A158" s="10" t="s">
        <v>63</v>
      </c>
      <c r="B158" s="11">
        <v>1661560</v>
      </c>
      <c r="C158" s="11">
        <v>3144886</v>
      </c>
      <c r="D158" s="11">
        <v>270033</v>
      </c>
      <c r="E158" s="11">
        <v>11244</v>
      </c>
      <c r="F158" s="11">
        <v>698460</v>
      </c>
      <c r="G158" s="11">
        <v>402381</v>
      </c>
    </row>
    <row r="159" spans="1:7" ht="14.25">
      <c r="A159" s="10" t="s">
        <v>6</v>
      </c>
      <c r="B159" s="11">
        <v>883737</v>
      </c>
      <c r="C159" s="11">
        <v>2935904</v>
      </c>
      <c r="D159" s="11">
        <v>73780</v>
      </c>
      <c r="E159" s="11">
        <v>7656</v>
      </c>
      <c r="F159" s="11">
        <v>289099</v>
      </c>
      <c r="G159" s="11">
        <v>6926</v>
      </c>
    </row>
    <row r="160" spans="1:7" ht="14.25">
      <c r="A160" s="10" t="s">
        <v>48</v>
      </c>
      <c r="B160" s="11">
        <v>10506875</v>
      </c>
      <c r="C160" s="11">
        <v>17669877</v>
      </c>
      <c r="D160" s="11">
        <v>12142564</v>
      </c>
      <c r="E160" s="11">
        <v>162084</v>
      </c>
      <c r="F160" s="11">
        <v>2850145</v>
      </c>
      <c r="G160" s="11">
        <v>193483</v>
      </c>
    </row>
    <row r="161" spans="1:7" ht="14.25">
      <c r="A161" s="10" t="s">
        <v>7</v>
      </c>
      <c r="B161" s="11">
        <v>66163</v>
      </c>
      <c r="C161" s="11">
        <v>434251</v>
      </c>
      <c r="D161" s="11">
        <v>19544</v>
      </c>
      <c r="E161" s="25" t="s">
        <v>32</v>
      </c>
      <c r="F161" s="11">
        <v>47410</v>
      </c>
      <c r="G161" s="25" t="s">
        <v>32</v>
      </c>
    </row>
    <row r="162" spans="1:7" ht="14.25">
      <c r="A162" s="10" t="s">
        <v>8</v>
      </c>
      <c r="B162" s="11">
        <v>594101</v>
      </c>
      <c r="C162" s="11">
        <v>2004814</v>
      </c>
      <c r="D162" s="11">
        <v>45941</v>
      </c>
      <c r="E162" s="11">
        <v>6007</v>
      </c>
      <c r="F162" s="11">
        <v>247383</v>
      </c>
      <c r="G162" s="11">
        <v>14760</v>
      </c>
    </row>
    <row r="163" spans="1:7" ht="14.25">
      <c r="A163" s="10" t="s">
        <v>9</v>
      </c>
      <c r="B163" s="11">
        <v>5520830</v>
      </c>
      <c r="C163" s="11">
        <v>2571536</v>
      </c>
      <c r="D163" s="11">
        <v>1287010</v>
      </c>
      <c r="E163" s="11">
        <v>18678</v>
      </c>
      <c r="F163" s="11">
        <v>75264</v>
      </c>
      <c r="G163" s="11">
        <v>1090818</v>
      </c>
    </row>
    <row r="164" spans="1:7" ht="14.25">
      <c r="A164" s="10" t="s">
        <v>10</v>
      </c>
      <c r="B164" s="11">
        <v>32393012</v>
      </c>
      <c r="C164" s="11">
        <v>14719759</v>
      </c>
      <c r="D164" s="11">
        <v>6821991</v>
      </c>
      <c r="E164" s="11">
        <v>88578</v>
      </c>
      <c r="F164" s="11">
        <v>168640</v>
      </c>
      <c r="G164" s="11">
        <v>17262176</v>
      </c>
    </row>
    <row r="165" spans="1:7" ht="14.25">
      <c r="A165" s="10" t="s">
        <v>11</v>
      </c>
      <c r="B165" s="11">
        <v>30376030</v>
      </c>
      <c r="C165" s="11">
        <v>27882963</v>
      </c>
      <c r="D165" s="11">
        <v>2282569</v>
      </c>
      <c r="E165" s="11">
        <v>1078127</v>
      </c>
      <c r="F165" s="11">
        <v>2423390</v>
      </c>
      <c r="G165" s="11">
        <v>2714341</v>
      </c>
    </row>
    <row r="166" spans="1:7" ht="14.25">
      <c r="A166" s="10" t="s">
        <v>12</v>
      </c>
      <c r="B166" s="11">
        <v>945126</v>
      </c>
      <c r="C166" s="11">
        <v>829440</v>
      </c>
      <c r="D166" s="11">
        <v>135128</v>
      </c>
      <c r="E166" s="11">
        <v>3159</v>
      </c>
      <c r="F166" s="11">
        <v>66595</v>
      </c>
      <c r="G166" s="11">
        <v>26990</v>
      </c>
    </row>
    <row r="167" spans="1:7" ht="14.25">
      <c r="A167" s="10" t="s">
        <v>13</v>
      </c>
      <c r="B167" s="11">
        <v>33302885</v>
      </c>
      <c r="C167" s="11">
        <v>7750988</v>
      </c>
      <c r="D167" s="11">
        <v>1978144</v>
      </c>
      <c r="E167" s="11">
        <v>75877</v>
      </c>
      <c r="F167" s="11">
        <v>333511</v>
      </c>
      <c r="G167" s="11">
        <v>12013602</v>
      </c>
    </row>
    <row r="168" spans="1:7" ht="14.25">
      <c r="A168" s="10" t="s">
        <v>14</v>
      </c>
      <c r="B168" s="11">
        <v>804761</v>
      </c>
      <c r="C168" s="11">
        <v>127677</v>
      </c>
      <c r="D168" s="11">
        <v>176869</v>
      </c>
      <c r="E168" s="11">
        <v>2653</v>
      </c>
      <c r="F168" s="11">
        <v>1499</v>
      </c>
      <c r="G168" s="11">
        <v>6064</v>
      </c>
    </row>
    <row r="169" spans="1:7" ht="14.25">
      <c r="A169" s="10" t="s">
        <v>15</v>
      </c>
      <c r="B169" s="11">
        <v>214274</v>
      </c>
      <c r="C169" s="11">
        <v>728065</v>
      </c>
      <c r="D169" s="11">
        <v>43892</v>
      </c>
      <c r="E169" s="11">
        <v>225</v>
      </c>
      <c r="F169" s="11">
        <v>257621</v>
      </c>
      <c r="G169" s="11">
        <v>6405</v>
      </c>
    </row>
    <row r="170" spans="1:7" ht="14.25">
      <c r="A170" s="10" t="s">
        <v>16</v>
      </c>
      <c r="B170" s="11">
        <v>534444</v>
      </c>
      <c r="C170" s="11">
        <v>1421923</v>
      </c>
      <c r="D170" s="11">
        <v>43707</v>
      </c>
      <c r="E170" s="11">
        <v>0</v>
      </c>
      <c r="F170" s="11">
        <v>513046</v>
      </c>
      <c r="G170" s="25" t="s">
        <v>32</v>
      </c>
    </row>
    <row r="171" spans="1:7" ht="14.25">
      <c r="A171" s="10" t="s">
        <v>17</v>
      </c>
      <c r="B171" s="25" t="s">
        <v>32</v>
      </c>
      <c r="C171" s="11">
        <v>82778</v>
      </c>
      <c r="D171" s="25" t="s">
        <v>32</v>
      </c>
      <c r="E171" s="11">
        <v>2258</v>
      </c>
      <c r="F171" s="25" t="s">
        <v>32</v>
      </c>
      <c r="G171" s="25" t="s">
        <v>32</v>
      </c>
    </row>
    <row r="172" spans="1:7" ht="14.25">
      <c r="A172" s="10" t="s">
        <v>18</v>
      </c>
      <c r="B172" s="11">
        <v>3238478</v>
      </c>
      <c r="C172" s="11">
        <v>3562125</v>
      </c>
      <c r="D172" s="11">
        <v>606210</v>
      </c>
      <c r="E172" s="11">
        <v>1789</v>
      </c>
      <c r="F172" s="11">
        <v>185575</v>
      </c>
      <c r="G172" s="11">
        <v>172715</v>
      </c>
    </row>
    <row r="173" spans="1:7" ht="14.25">
      <c r="A173" s="10" t="s">
        <v>19</v>
      </c>
      <c r="B173" s="11">
        <v>122070</v>
      </c>
      <c r="C173" s="11">
        <v>7006</v>
      </c>
      <c r="D173" s="11">
        <v>5131</v>
      </c>
      <c r="E173" s="11">
        <v>515</v>
      </c>
      <c r="F173" s="11">
        <v>0</v>
      </c>
      <c r="G173" s="25" t="s">
        <v>32</v>
      </c>
    </row>
    <row r="174" spans="1:7" ht="14.25">
      <c r="A174" s="10" t="s">
        <v>20</v>
      </c>
      <c r="B174" s="11">
        <v>4321344</v>
      </c>
      <c r="C174" s="11">
        <v>2750607</v>
      </c>
      <c r="D174" s="11">
        <v>1657403</v>
      </c>
      <c r="E174" s="11">
        <v>22711</v>
      </c>
      <c r="F174" s="11">
        <v>351603</v>
      </c>
      <c r="G174" s="11">
        <v>1581930</v>
      </c>
    </row>
    <row r="175" spans="1:7" ht="14.25">
      <c r="A175" s="10" t="s">
        <v>21</v>
      </c>
      <c r="B175" s="11">
        <v>1492799</v>
      </c>
      <c r="C175" s="11">
        <v>1227017</v>
      </c>
      <c r="D175" s="11">
        <v>238252</v>
      </c>
      <c r="E175" s="11">
        <v>13471</v>
      </c>
      <c r="F175" s="11">
        <v>45386</v>
      </c>
      <c r="G175" s="11">
        <v>80517</v>
      </c>
    </row>
    <row r="176" spans="1:7" ht="14.25">
      <c r="A176" s="10" t="s">
        <v>22</v>
      </c>
      <c r="B176" s="11">
        <v>6474339</v>
      </c>
      <c r="C176" s="11">
        <v>12518197</v>
      </c>
      <c r="D176" s="11">
        <v>1305890</v>
      </c>
      <c r="E176" s="11">
        <v>7738</v>
      </c>
      <c r="F176" s="11">
        <v>1500996</v>
      </c>
      <c r="G176" s="11">
        <v>384626</v>
      </c>
    </row>
    <row r="177" spans="1:7" ht="14.25">
      <c r="A177" s="10" t="s">
        <v>23</v>
      </c>
      <c r="B177" s="11">
        <v>7201606</v>
      </c>
      <c r="C177" s="11">
        <v>1611016</v>
      </c>
      <c r="D177" s="11">
        <v>745785</v>
      </c>
      <c r="E177" s="11">
        <v>17687</v>
      </c>
      <c r="F177" s="11">
        <v>671</v>
      </c>
      <c r="G177" s="11">
        <v>547868</v>
      </c>
    </row>
    <row r="178" spans="1:7" ht="14.25">
      <c r="A178" s="10" t="s">
        <v>24</v>
      </c>
      <c r="B178" s="11">
        <v>3630952</v>
      </c>
      <c r="C178" s="11">
        <v>6034253</v>
      </c>
      <c r="D178" s="11">
        <v>626348</v>
      </c>
      <c r="E178" s="11">
        <v>1018</v>
      </c>
      <c r="F178" s="11">
        <v>260171</v>
      </c>
      <c r="G178" s="11">
        <v>32909</v>
      </c>
    </row>
    <row r="179" spans="1:7" ht="14.25">
      <c r="A179" s="10" t="s">
        <v>25</v>
      </c>
      <c r="B179" s="11">
        <v>647491</v>
      </c>
      <c r="C179" s="11">
        <v>223472</v>
      </c>
      <c r="D179" s="11">
        <v>26749</v>
      </c>
      <c r="E179" s="11">
        <v>810</v>
      </c>
      <c r="F179" s="11">
        <v>564</v>
      </c>
      <c r="G179" s="11">
        <v>18272</v>
      </c>
    </row>
    <row r="180" spans="1:7" ht="14.25">
      <c r="A180" s="10" t="s">
        <v>26</v>
      </c>
      <c r="B180" s="11">
        <v>531417</v>
      </c>
      <c r="C180" s="11">
        <v>1157477</v>
      </c>
      <c r="D180" s="11">
        <v>90226</v>
      </c>
      <c r="E180" s="25" t="s">
        <v>32</v>
      </c>
      <c r="F180" s="11">
        <v>143017</v>
      </c>
      <c r="G180" s="11">
        <v>74458</v>
      </c>
    </row>
    <row r="181" spans="1:7" ht="14.25">
      <c r="A181" s="10" t="s">
        <v>27</v>
      </c>
      <c r="B181" s="11">
        <v>209572</v>
      </c>
      <c r="C181" s="11">
        <v>1132945</v>
      </c>
      <c r="D181" s="11">
        <v>25484</v>
      </c>
      <c r="E181" s="25" t="s">
        <v>32</v>
      </c>
      <c r="F181" s="11">
        <v>100193</v>
      </c>
      <c r="G181" s="11">
        <v>1805628</v>
      </c>
    </row>
    <row r="182" spans="1:7" ht="14.25">
      <c r="A182" s="10" t="s">
        <v>28</v>
      </c>
      <c r="B182" s="11">
        <v>332073</v>
      </c>
      <c r="C182" s="11">
        <v>1772813</v>
      </c>
      <c r="D182" s="11">
        <v>27569</v>
      </c>
      <c r="E182" s="11">
        <v>966</v>
      </c>
      <c r="F182" s="11">
        <v>26317</v>
      </c>
      <c r="G182" s="11">
        <v>18136</v>
      </c>
    </row>
    <row r="184" ht="14.25">
      <c r="A184" s="1" t="s">
        <v>71</v>
      </c>
    </row>
    <row r="185" spans="1:2" ht="14.25">
      <c r="A185" s="1" t="s">
        <v>32</v>
      </c>
      <c r="B185" s="1" t="s">
        <v>70</v>
      </c>
    </row>
    <row r="187" spans="1:2" ht="14.25">
      <c r="A187" s="1" t="s">
        <v>57</v>
      </c>
      <c r="B187" s="1" t="s">
        <v>74</v>
      </c>
    </row>
    <row r="188" spans="1:2" ht="14.25">
      <c r="A188" s="1" t="s">
        <v>53</v>
      </c>
      <c r="B188" s="1" t="s">
        <v>59</v>
      </c>
    </row>
    <row r="190" spans="1:7" ht="14.25">
      <c r="A190" s="10" t="s">
        <v>40</v>
      </c>
      <c r="B190" s="10" t="s">
        <v>2</v>
      </c>
      <c r="C190" s="10" t="s">
        <v>55</v>
      </c>
      <c r="D190" s="10" t="s">
        <v>34</v>
      </c>
      <c r="E190" s="10" t="s">
        <v>35</v>
      </c>
      <c r="F190" s="10" t="s">
        <v>36</v>
      </c>
      <c r="G190" s="10" t="s">
        <v>37</v>
      </c>
    </row>
    <row r="191" spans="1:9" ht="14.25">
      <c r="A191" s="10" t="s">
        <v>4</v>
      </c>
      <c r="B191" s="11">
        <v>3131351</v>
      </c>
      <c r="C191" s="11">
        <v>2533628</v>
      </c>
      <c r="D191" s="11">
        <v>572087</v>
      </c>
      <c r="E191" s="11">
        <v>47797</v>
      </c>
      <c r="F191" s="11">
        <v>296969</v>
      </c>
      <c r="G191" s="11">
        <v>1061489</v>
      </c>
      <c r="I191" s="6"/>
    </row>
    <row r="192" spans="1:7" ht="14.25">
      <c r="A192" s="10" t="s">
        <v>5</v>
      </c>
      <c r="B192" s="11">
        <v>186142</v>
      </c>
      <c r="C192" s="11">
        <v>652446</v>
      </c>
      <c r="D192" s="11">
        <v>163439</v>
      </c>
      <c r="E192" s="25" t="s">
        <v>32</v>
      </c>
      <c r="F192" s="25" t="s">
        <v>32</v>
      </c>
      <c r="G192" s="25" t="s">
        <v>32</v>
      </c>
    </row>
    <row r="193" spans="1:7" ht="14.25">
      <c r="A193" s="10" t="s">
        <v>63</v>
      </c>
      <c r="B193" s="11">
        <v>1782187</v>
      </c>
      <c r="C193" s="11">
        <v>2755336</v>
      </c>
      <c r="D193" s="11">
        <v>343824</v>
      </c>
      <c r="E193" s="11">
        <v>15487</v>
      </c>
      <c r="F193" s="11">
        <v>350315</v>
      </c>
      <c r="G193" s="11">
        <v>416225</v>
      </c>
    </row>
    <row r="194" spans="1:7" ht="14.25">
      <c r="A194" s="10" t="s">
        <v>6</v>
      </c>
      <c r="B194" s="11">
        <v>416805</v>
      </c>
      <c r="C194" s="11">
        <v>1238594</v>
      </c>
      <c r="D194" s="11">
        <v>36949</v>
      </c>
      <c r="E194" s="11">
        <v>12552</v>
      </c>
      <c r="F194" s="11">
        <v>114237</v>
      </c>
      <c r="G194" s="11">
        <v>2758</v>
      </c>
    </row>
    <row r="195" spans="1:7" ht="14.25">
      <c r="A195" s="10" t="s">
        <v>48</v>
      </c>
      <c r="B195" s="11">
        <v>12919599</v>
      </c>
      <c r="C195" s="11">
        <v>17876678</v>
      </c>
      <c r="D195" s="11">
        <v>12635638</v>
      </c>
      <c r="E195" s="11">
        <v>255457</v>
      </c>
      <c r="F195" s="11">
        <v>2171262</v>
      </c>
      <c r="G195" s="11">
        <v>219836</v>
      </c>
    </row>
    <row r="196" spans="1:7" ht="14.25">
      <c r="A196" s="10" t="s">
        <v>7</v>
      </c>
      <c r="B196" s="11">
        <v>88227</v>
      </c>
      <c r="C196" s="11">
        <v>425845</v>
      </c>
      <c r="D196" s="11">
        <v>25283</v>
      </c>
      <c r="E196" s="25" t="s">
        <v>32</v>
      </c>
      <c r="F196" s="11">
        <v>56636</v>
      </c>
      <c r="G196" s="25" t="s">
        <v>32</v>
      </c>
    </row>
    <row r="197" spans="1:7" ht="14.25">
      <c r="A197" s="10" t="s">
        <v>8</v>
      </c>
      <c r="B197" s="11">
        <v>635509</v>
      </c>
      <c r="C197" s="11">
        <v>2391861</v>
      </c>
      <c r="D197" s="11">
        <v>50651</v>
      </c>
      <c r="E197" s="11">
        <v>9850</v>
      </c>
      <c r="F197" s="11">
        <v>248070</v>
      </c>
      <c r="G197" s="11">
        <v>17201</v>
      </c>
    </row>
    <row r="198" spans="1:7" ht="14.25">
      <c r="A198" s="10" t="s">
        <v>9</v>
      </c>
      <c r="B198" s="11">
        <v>1866378</v>
      </c>
      <c r="C198" s="11">
        <v>1194605</v>
      </c>
      <c r="D198" s="11">
        <v>588794</v>
      </c>
      <c r="E198" s="11">
        <v>1162</v>
      </c>
      <c r="F198" s="11">
        <v>148483</v>
      </c>
      <c r="G198" s="11">
        <v>107670</v>
      </c>
    </row>
    <row r="199" spans="1:7" ht="14.25">
      <c r="A199" s="10" t="s">
        <v>10</v>
      </c>
      <c r="B199" s="11">
        <v>38379663</v>
      </c>
      <c r="C199" s="11">
        <v>14908032</v>
      </c>
      <c r="D199" s="11">
        <v>7515055</v>
      </c>
      <c r="E199" s="11">
        <v>66211</v>
      </c>
      <c r="F199" s="11">
        <v>156383</v>
      </c>
      <c r="G199" s="11">
        <v>17792964</v>
      </c>
    </row>
    <row r="200" spans="1:7" ht="14.25">
      <c r="A200" s="10" t="s">
        <v>11</v>
      </c>
      <c r="B200" s="11">
        <v>34441873</v>
      </c>
      <c r="C200" s="11">
        <v>31034696</v>
      </c>
      <c r="D200" s="11">
        <v>2538625</v>
      </c>
      <c r="E200" s="11">
        <v>873593</v>
      </c>
      <c r="F200" s="11">
        <v>2837085</v>
      </c>
      <c r="G200" s="11">
        <v>3147745</v>
      </c>
    </row>
    <row r="201" spans="1:7" ht="14.25">
      <c r="A201" s="10" t="s">
        <v>12</v>
      </c>
      <c r="B201" s="11">
        <v>1004779</v>
      </c>
      <c r="C201" s="11">
        <v>889121</v>
      </c>
      <c r="D201" s="11">
        <v>143090</v>
      </c>
      <c r="E201" s="11">
        <v>5411</v>
      </c>
      <c r="F201" s="11">
        <v>72157</v>
      </c>
      <c r="G201" s="11">
        <v>4485</v>
      </c>
    </row>
    <row r="202" spans="1:7" ht="14.25">
      <c r="A202" s="10" t="s">
        <v>13</v>
      </c>
      <c r="B202" s="11">
        <v>37226295</v>
      </c>
      <c r="C202" s="11">
        <v>7798745</v>
      </c>
      <c r="D202" s="11">
        <v>2046631</v>
      </c>
      <c r="E202" s="11">
        <v>70600</v>
      </c>
      <c r="F202" s="11">
        <v>313215</v>
      </c>
      <c r="G202" s="11">
        <v>11779935</v>
      </c>
    </row>
    <row r="203" spans="1:7" ht="14.25">
      <c r="A203" s="10" t="s">
        <v>14</v>
      </c>
      <c r="B203" s="11">
        <v>772662</v>
      </c>
      <c r="C203" s="11">
        <v>140379</v>
      </c>
      <c r="D203" s="11">
        <v>166763</v>
      </c>
      <c r="E203" s="11">
        <v>951</v>
      </c>
      <c r="F203" s="11">
        <v>1205</v>
      </c>
      <c r="G203" s="11">
        <v>12959</v>
      </c>
    </row>
    <row r="204" spans="1:7" ht="14.25">
      <c r="A204" s="10" t="s">
        <v>15</v>
      </c>
      <c r="B204" s="11">
        <v>224735</v>
      </c>
      <c r="C204" s="11">
        <v>847474</v>
      </c>
      <c r="D204" s="11">
        <v>63998</v>
      </c>
      <c r="E204" s="11">
        <v>36</v>
      </c>
      <c r="F204" s="11">
        <v>274510</v>
      </c>
      <c r="G204" s="11">
        <v>6642</v>
      </c>
    </row>
    <row r="205" spans="1:7" ht="14.25">
      <c r="A205" s="10" t="s">
        <v>16</v>
      </c>
      <c r="B205" s="11">
        <v>601198</v>
      </c>
      <c r="C205" s="11">
        <v>1394236</v>
      </c>
      <c r="D205" s="11">
        <v>47213</v>
      </c>
      <c r="E205" s="11">
        <v>0</v>
      </c>
      <c r="F205" s="11">
        <v>502943</v>
      </c>
      <c r="G205" s="25" t="s">
        <v>32</v>
      </c>
    </row>
    <row r="206" spans="1:7" ht="14.25">
      <c r="A206" s="10" t="s">
        <v>17</v>
      </c>
      <c r="B206" s="25" t="s">
        <v>32</v>
      </c>
      <c r="C206" s="11">
        <v>88601</v>
      </c>
      <c r="D206" s="25" t="s">
        <v>32</v>
      </c>
      <c r="E206" s="11">
        <v>1730</v>
      </c>
      <c r="F206" s="25" t="s">
        <v>32</v>
      </c>
      <c r="G206" s="25" t="s">
        <v>32</v>
      </c>
    </row>
    <row r="207" spans="1:7" ht="14.25">
      <c r="A207" s="10" t="s">
        <v>18</v>
      </c>
      <c r="B207" s="11">
        <v>3674173</v>
      </c>
      <c r="C207" s="11">
        <v>4011143</v>
      </c>
      <c r="D207" s="11">
        <v>916538</v>
      </c>
      <c r="E207" s="11">
        <v>3528</v>
      </c>
      <c r="F207" s="11">
        <v>203314</v>
      </c>
      <c r="G207" s="11">
        <v>190869</v>
      </c>
    </row>
    <row r="208" spans="1:7" ht="14.25">
      <c r="A208" s="10" t="s">
        <v>19</v>
      </c>
      <c r="B208" s="11">
        <v>97370</v>
      </c>
      <c r="C208" s="11">
        <v>7632</v>
      </c>
      <c r="D208" s="11">
        <v>4406</v>
      </c>
      <c r="E208" s="11">
        <v>480</v>
      </c>
      <c r="F208" s="11">
        <v>0</v>
      </c>
      <c r="G208" s="25" t="s">
        <v>32</v>
      </c>
    </row>
    <row r="209" spans="1:7" ht="14.25">
      <c r="A209" s="10" t="s">
        <v>20</v>
      </c>
      <c r="B209" s="11">
        <v>4896459</v>
      </c>
      <c r="C209" s="11">
        <v>3246596</v>
      </c>
      <c r="D209" s="11">
        <v>1715026</v>
      </c>
      <c r="E209" s="11">
        <v>27398</v>
      </c>
      <c r="F209" s="11">
        <v>452039</v>
      </c>
      <c r="G209" s="11">
        <v>281038</v>
      </c>
    </row>
    <row r="210" spans="1:7" ht="14.25">
      <c r="A210" s="10" t="s">
        <v>21</v>
      </c>
      <c r="B210" s="11">
        <v>1641055</v>
      </c>
      <c r="C210" s="11">
        <v>1375815</v>
      </c>
      <c r="D210" s="11">
        <v>240298</v>
      </c>
      <c r="E210" s="11">
        <v>16180</v>
      </c>
      <c r="F210" s="11">
        <v>53530</v>
      </c>
      <c r="G210" s="11">
        <v>46345</v>
      </c>
    </row>
    <row r="211" spans="1:7" ht="14.25">
      <c r="A211" s="10" t="s">
        <v>22</v>
      </c>
      <c r="B211" s="11">
        <v>7442470</v>
      </c>
      <c r="C211" s="11">
        <v>12073411</v>
      </c>
      <c r="D211" s="11">
        <v>1479061</v>
      </c>
      <c r="E211" s="11">
        <v>35280</v>
      </c>
      <c r="F211" s="11">
        <v>2127974</v>
      </c>
      <c r="G211" s="11">
        <v>392387</v>
      </c>
    </row>
    <row r="212" spans="1:7" ht="14.25">
      <c r="A212" s="10" t="s">
        <v>23</v>
      </c>
      <c r="B212" s="11">
        <v>8244381</v>
      </c>
      <c r="C212" s="11">
        <v>2410804</v>
      </c>
      <c r="D212" s="11">
        <v>732935</v>
      </c>
      <c r="E212" s="11">
        <v>35733</v>
      </c>
      <c r="F212" s="11">
        <v>1406</v>
      </c>
      <c r="G212" s="11">
        <v>1463967</v>
      </c>
    </row>
    <row r="213" spans="1:7" ht="14.25">
      <c r="A213" s="10" t="s">
        <v>24</v>
      </c>
      <c r="B213" s="11">
        <v>4131916</v>
      </c>
      <c r="C213" s="11">
        <v>5025373</v>
      </c>
      <c r="D213" s="11">
        <v>569046</v>
      </c>
      <c r="E213" s="11">
        <v>1199</v>
      </c>
      <c r="F213" s="11">
        <v>270600</v>
      </c>
      <c r="G213" s="11">
        <v>23091</v>
      </c>
    </row>
    <row r="214" spans="1:7" ht="14.25">
      <c r="A214" s="10" t="s">
        <v>25</v>
      </c>
      <c r="B214" s="11">
        <v>723695</v>
      </c>
      <c r="C214" s="11">
        <v>238502</v>
      </c>
      <c r="D214" s="11">
        <v>33453</v>
      </c>
      <c r="E214" s="11">
        <v>2241</v>
      </c>
      <c r="F214" s="11">
        <v>580</v>
      </c>
      <c r="G214" s="11">
        <v>10523</v>
      </c>
    </row>
    <row r="215" spans="1:7" ht="14.25">
      <c r="A215" s="10" t="s">
        <v>26</v>
      </c>
      <c r="B215" s="11">
        <v>567191</v>
      </c>
      <c r="C215" s="11">
        <v>1215096</v>
      </c>
      <c r="D215" s="11">
        <v>106509</v>
      </c>
      <c r="E215" s="25" t="s">
        <v>32</v>
      </c>
      <c r="F215" s="11">
        <v>179808</v>
      </c>
      <c r="G215" s="11">
        <v>129406</v>
      </c>
    </row>
    <row r="216" spans="1:7" ht="14.25">
      <c r="A216" s="10" t="s">
        <v>27</v>
      </c>
      <c r="B216" s="11">
        <v>198523</v>
      </c>
      <c r="C216" s="11">
        <v>1305390</v>
      </c>
      <c r="D216" s="11">
        <v>12839</v>
      </c>
      <c r="E216" s="25" t="s">
        <v>32</v>
      </c>
      <c r="F216" s="11">
        <v>88646</v>
      </c>
      <c r="G216" s="11">
        <v>1974465</v>
      </c>
    </row>
    <row r="217" spans="1:7" ht="14.25">
      <c r="A217" s="10" t="s">
        <v>28</v>
      </c>
      <c r="B217" s="11">
        <v>302337</v>
      </c>
      <c r="C217" s="11">
        <v>2103771</v>
      </c>
      <c r="D217" s="11">
        <v>34126</v>
      </c>
      <c r="E217" s="11">
        <v>6816</v>
      </c>
      <c r="F217" s="11">
        <v>29302</v>
      </c>
      <c r="G217" s="11">
        <v>17134</v>
      </c>
    </row>
    <row r="219" ht="14.25">
      <c r="A219" s="1" t="s">
        <v>71</v>
      </c>
    </row>
    <row r="220" spans="1:2" ht="14.25">
      <c r="A220" s="1" t="s">
        <v>32</v>
      </c>
      <c r="B220" s="1" t="s">
        <v>70</v>
      </c>
    </row>
    <row r="222" spans="1:2" ht="14.25">
      <c r="A222" s="1" t="s">
        <v>57</v>
      </c>
      <c r="B222" s="1" t="s">
        <v>73</v>
      </c>
    </row>
    <row r="223" spans="1:2" ht="14.25">
      <c r="A223" s="1" t="s">
        <v>53</v>
      </c>
      <c r="B223" s="1" t="s">
        <v>59</v>
      </c>
    </row>
    <row r="225" spans="1:7" ht="14.25">
      <c r="A225" s="10" t="s">
        <v>40</v>
      </c>
      <c r="B225" s="10" t="s">
        <v>2</v>
      </c>
      <c r="C225" s="10" t="s">
        <v>55</v>
      </c>
      <c r="D225" s="10" t="s">
        <v>34</v>
      </c>
      <c r="E225" s="10" t="s">
        <v>35</v>
      </c>
      <c r="F225" s="10" t="s">
        <v>36</v>
      </c>
      <c r="G225" s="10" t="s">
        <v>37</v>
      </c>
    </row>
    <row r="226" spans="1:9" ht="14.25">
      <c r="A226" s="10" t="s">
        <v>4</v>
      </c>
      <c r="B226" s="11">
        <v>2611185</v>
      </c>
      <c r="C226" s="11">
        <v>2390780</v>
      </c>
      <c r="D226" s="11">
        <v>577880</v>
      </c>
      <c r="E226" s="11">
        <v>27087</v>
      </c>
      <c r="F226" s="11">
        <v>289904</v>
      </c>
      <c r="G226" s="11">
        <v>971215</v>
      </c>
      <c r="I226" s="6"/>
    </row>
    <row r="227" spans="1:7" ht="14.25">
      <c r="A227" s="10" t="s">
        <v>5</v>
      </c>
      <c r="B227" s="11">
        <v>619022</v>
      </c>
      <c r="C227" s="11">
        <v>636209</v>
      </c>
      <c r="D227" s="11">
        <v>286100</v>
      </c>
      <c r="E227" s="11">
        <v>320</v>
      </c>
      <c r="F227" s="11">
        <v>280</v>
      </c>
      <c r="G227" s="25" t="s">
        <v>32</v>
      </c>
    </row>
    <row r="228" spans="1:7" ht="14.25">
      <c r="A228" s="10" t="s">
        <v>63</v>
      </c>
      <c r="B228" s="11">
        <v>2109337</v>
      </c>
      <c r="C228" s="11">
        <v>2889375</v>
      </c>
      <c r="D228" s="11">
        <v>336549</v>
      </c>
      <c r="E228" s="11">
        <v>21129</v>
      </c>
      <c r="F228" s="11">
        <v>582550</v>
      </c>
      <c r="G228" s="11">
        <v>371895</v>
      </c>
    </row>
    <row r="229" spans="1:7" ht="14.25">
      <c r="A229" s="10" t="s">
        <v>6</v>
      </c>
      <c r="B229" s="11">
        <v>504012</v>
      </c>
      <c r="C229" s="11">
        <v>1903399</v>
      </c>
      <c r="D229" s="11">
        <v>41440</v>
      </c>
      <c r="E229" s="11">
        <v>9080</v>
      </c>
      <c r="F229" s="11">
        <v>122352</v>
      </c>
      <c r="G229" s="11">
        <v>3464</v>
      </c>
    </row>
    <row r="230" spans="1:7" ht="14.25">
      <c r="A230" s="10" t="s">
        <v>48</v>
      </c>
      <c r="B230" s="11">
        <v>12817362</v>
      </c>
      <c r="C230" s="11">
        <v>16062592</v>
      </c>
      <c r="D230" s="11">
        <v>14874901</v>
      </c>
      <c r="E230" s="11">
        <v>265156</v>
      </c>
      <c r="F230" s="11">
        <v>3674438</v>
      </c>
      <c r="G230" s="11">
        <v>156407</v>
      </c>
    </row>
    <row r="231" spans="1:7" ht="14.25">
      <c r="A231" s="10" t="s">
        <v>7</v>
      </c>
      <c r="B231" s="11">
        <v>109267</v>
      </c>
      <c r="C231" s="11">
        <v>472279</v>
      </c>
      <c r="D231" s="11">
        <v>27633</v>
      </c>
      <c r="E231" s="25" t="s">
        <v>32</v>
      </c>
      <c r="F231" s="25" t="s">
        <v>32</v>
      </c>
      <c r="G231" s="25" t="s">
        <v>32</v>
      </c>
    </row>
    <row r="232" spans="1:7" ht="14.25">
      <c r="A232" s="10" t="s">
        <v>8</v>
      </c>
      <c r="B232" s="11">
        <v>687731</v>
      </c>
      <c r="C232" s="11">
        <v>2482278</v>
      </c>
      <c r="D232" s="11">
        <v>58068</v>
      </c>
      <c r="E232" s="11">
        <v>10198</v>
      </c>
      <c r="F232" s="11">
        <v>254925</v>
      </c>
      <c r="G232" s="11">
        <v>10406</v>
      </c>
    </row>
    <row r="233" spans="1:7" ht="14.25">
      <c r="A233" s="10" t="s">
        <v>9</v>
      </c>
      <c r="B233" s="11">
        <v>1926970</v>
      </c>
      <c r="C233" s="11">
        <v>1315133</v>
      </c>
      <c r="D233" s="11">
        <v>694354</v>
      </c>
      <c r="E233" s="11">
        <v>1355</v>
      </c>
      <c r="F233" s="11">
        <v>157245</v>
      </c>
      <c r="G233" s="11">
        <v>84627</v>
      </c>
    </row>
    <row r="234" spans="1:7" ht="14.25">
      <c r="A234" s="10" t="s">
        <v>10</v>
      </c>
      <c r="B234" s="11">
        <v>36423289</v>
      </c>
      <c r="C234" s="11">
        <v>15586625</v>
      </c>
      <c r="D234" s="11">
        <v>6690752</v>
      </c>
      <c r="E234" s="11">
        <v>67562</v>
      </c>
      <c r="F234" s="11">
        <v>169618</v>
      </c>
      <c r="G234" s="11">
        <v>18278908</v>
      </c>
    </row>
    <row r="235" spans="1:7" ht="14.25">
      <c r="A235" s="10" t="s">
        <v>11</v>
      </c>
      <c r="B235" s="11">
        <v>27373707</v>
      </c>
      <c r="C235" s="11">
        <v>30595770</v>
      </c>
      <c r="D235" s="11">
        <v>2569970</v>
      </c>
      <c r="E235" s="11">
        <v>803175</v>
      </c>
      <c r="F235" s="11">
        <v>3074936</v>
      </c>
      <c r="G235" s="11">
        <v>2211775</v>
      </c>
    </row>
    <row r="236" spans="1:7" ht="14.25">
      <c r="A236" s="10" t="s">
        <v>12</v>
      </c>
      <c r="B236" s="11">
        <v>1315186</v>
      </c>
      <c r="C236" s="11">
        <v>820899</v>
      </c>
      <c r="D236" s="11">
        <v>139197</v>
      </c>
      <c r="E236" s="11">
        <v>5848</v>
      </c>
      <c r="F236" s="11">
        <v>25790</v>
      </c>
      <c r="G236" s="11">
        <v>4011</v>
      </c>
    </row>
    <row r="237" spans="1:7" ht="14.25">
      <c r="A237" s="10" t="s">
        <v>13</v>
      </c>
      <c r="B237" s="11">
        <v>39186665</v>
      </c>
      <c r="C237" s="11">
        <v>7950433</v>
      </c>
      <c r="D237" s="11">
        <v>2279343</v>
      </c>
      <c r="E237" s="11">
        <v>88485</v>
      </c>
      <c r="F237" s="11">
        <v>179737</v>
      </c>
      <c r="G237" s="11">
        <v>13400310</v>
      </c>
    </row>
    <row r="238" spans="1:7" ht="14.25">
      <c r="A238" s="10" t="s">
        <v>14</v>
      </c>
      <c r="B238" s="11">
        <v>781151</v>
      </c>
      <c r="C238" s="11">
        <v>121756</v>
      </c>
      <c r="D238" s="11">
        <v>103927</v>
      </c>
      <c r="E238" s="11">
        <v>2414</v>
      </c>
      <c r="F238" s="11">
        <v>223</v>
      </c>
      <c r="G238" s="25" t="s">
        <v>32</v>
      </c>
    </row>
    <row r="239" spans="1:7" ht="14.25">
      <c r="A239" s="10" t="s">
        <v>15</v>
      </c>
      <c r="B239" s="11">
        <v>269836</v>
      </c>
      <c r="C239" s="11">
        <v>861076</v>
      </c>
      <c r="D239" s="11">
        <v>16782</v>
      </c>
      <c r="E239" s="11">
        <v>651</v>
      </c>
      <c r="F239" s="11">
        <v>357062</v>
      </c>
      <c r="G239" s="11">
        <v>4717</v>
      </c>
    </row>
    <row r="240" spans="1:7" ht="14.25">
      <c r="A240" s="10" t="s">
        <v>16</v>
      </c>
      <c r="B240" s="11">
        <v>736752</v>
      </c>
      <c r="C240" s="11">
        <v>1371539</v>
      </c>
      <c r="D240" s="11">
        <v>33217</v>
      </c>
      <c r="E240" s="11">
        <v>0</v>
      </c>
      <c r="F240" s="11">
        <v>599521</v>
      </c>
      <c r="G240" s="25" t="s">
        <v>32</v>
      </c>
    </row>
    <row r="241" spans="1:7" ht="14.25">
      <c r="A241" s="10" t="s">
        <v>17</v>
      </c>
      <c r="B241" s="25" t="s">
        <v>32</v>
      </c>
      <c r="C241" s="11">
        <v>83354</v>
      </c>
      <c r="D241" s="25" t="s">
        <v>32</v>
      </c>
      <c r="E241" s="11">
        <v>1810</v>
      </c>
      <c r="F241" s="11">
        <v>15046</v>
      </c>
      <c r="G241" s="25" t="s">
        <v>32</v>
      </c>
    </row>
    <row r="242" spans="1:7" ht="14.25">
      <c r="A242" s="10" t="s">
        <v>18</v>
      </c>
      <c r="B242" s="11">
        <v>3867891</v>
      </c>
      <c r="C242" s="11">
        <v>4270176</v>
      </c>
      <c r="D242" s="11">
        <v>826643</v>
      </c>
      <c r="E242" s="25" t="s">
        <v>32</v>
      </c>
      <c r="F242" s="11">
        <v>287555</v>
      </c>
      <c r="G242" s="11">
        <v>231494</v>
      </c>
    </row>
    <row r="243" spans="1:7" ht="14.25">
      <c r="A243" s="10" t="s">
        <v>19</v>
      </c>
      <c r="B243" s="11">
        <v>118644</v>
      </c>
      <c r="C243" s="11">
        <v>4748</v>
      </c>
      <c r="D243" s="11">
        <v>4449</v>
      </c>
      <c r="E243" s="11">
        <v>699</v>
      </c>
      <c r="F243" s="11">
        <v>0</v>
      </c>
      <c r="G243" s="25" t="s">
        <v>32</v>
      </c>
    </row>
    <row r="244" spans="1:7" ht="14.25">
      <c r="A244" s="10" t="s">
        <v>20</v>
      </c>
      <c r="B244" s="11">
        <v>4410071</v>
      </c>
      <c r="C244" s="11">
        <v>2864819</v>
      </c>
      <c r="D244" s="11">
        <v>2179912</v>
      </c>
      <c r="E244" s="11">
        <v>19692</v>
      </c>
      <c r="F244" s="11">
        <v>425643</v>
      </c>
      <c r="G244" s="11">
        <v>57560</v>
      </c>
    </row>
    <row r="245" spans="1:7" ht="14.25">
      <c r="A245" s="10" t="s">
        <v>21</v>
      </c>
      <c r="B245" s="11">
        <v>2130973</v>
      </c>
      <c r="C245" s="11">
        <v>1317219</v>
      </c>
      <c r="D245" s="11">
        <v>195649</v>
      </c>
      <c r="E245" s="11">
        <v>21214</v>
      </c>
      <c r="F245" s="11">
        <v>68722</v>
      </c>
      <c r="G245" s="11">
        <v>43840</v>
      </c>
    </row>
    <row r="246" spans="1:7" ht="14.25">
      <c r="A246" s="10" t="s">
        <v>22</v>
      </c>
      <c r="B246" s="11">
        <v>7742020</v>
      </c>
      <c r="C246" s="11">
        <v>12189714</v>
      </c>
      <c r="D246" s="11">
        <v>1537818</v>
      </c>
      <c r="E246" s="25" t="s">
        <v>32</v>
      </c>
      <c r="F246" s="11">
        <v>2158265</v>
      </c>
      <c r="G246" s="11">
        <v>367586</v>
      </c>
    </row>
    <row r="247" spans="1:7" ht="14.25">
      <c r="A247" s="10" t="s">
        <v>23</v>
      </c>
      <c r="B247" s="11">
        <v>5193428</v>
      </c>
      <c r="C247" s="11">
        <v>2122471</v>
      </c>
      <c r="D247" s="11">
        <v>561450</v>
      </c>
      <c r="E247" s="11">
        <v>30444</v>
      </c>
      <c r="F247" s="11">
        <v>1151</v>
      </c>
      <c r="G247" s="11">
        <v>2094102</v>
      </c>
    </row>
    <row r="248" spans="1:7" ht="14.25">
      <c r="A248" s="10" t="s">
        <v>24</v>
      </c>
      <c r="B248" s="11">
        <v>4142494</v>
      </c>
      <c r="C248" s="11">
        <v>6353159</v>
      </c>
      <c r="D248" s="11">
        <v>676494</v>
      </c>
      <c r="E248" s="11">
        <v>2012</v>
      </c>
      <c r="F248" s="11">
        <v>287289</v>
      </c>
      <c r="G248" s="11">
        <v>22490</v>
      </c>
    </row>
    <row r="249" spans="1:7" ht="14.25">
      <c r="A249" s="10" t="s">
        <v>25</v>
      </c>
      <c r="B249" s="11">
        <v>759238</v>
      </c>
      <c r="C249" s="11">
        <v>224430</v>
      </c>
      <c r="D249" s="11">
        <v>37821</v>
      </c>
      <c r="E249" s="11">
        <v>3296</v>
      </c>
      <c r="F249" s="11">
        <v>1437</v>
      </c>
      <c r="G249" s="11">
        <v>20379</v>
      </c>
    </row>
    <row r="250" spans="1:7" ht="14.25">
      <c r="A250" s="10" t="s">
        <v>26</v>
      </c>
      <c r="B250" s="11">
        <v>639212</v>
      </c>
      <c r="C250" s="11">
        <v>1218222</v>
      </c>
      <c r="D250" s="11">
        <v>99629</v>
      </c>
      <c r="E250" s="25" t="s">
        <v>32</v>
      </c>
      <c r="F250" s="11">
        <v>205656</v>
      </c>
      <c r="G250" s="11">
        <v>79222</v>
      </c>
    </row>
    <row r="251" spans="1:7" ht="14.25">
      <c r="A251" s="10" t="s">
        <v>27</v>
      </c>
      <c r="B251" s="11">
        <v>224679</v>
      </c>
      <c r="C251" s="11">
        <v>1367912</v>
      </c>
      <c r="D251" s="11">
        <v>18620</v>
      </c>
      <c r="E251" s="25" t="s">
        <v>32</v>
      </c>
      <c r="F251" s="11">
        <v>102378</v>
      </c>
      <c r="G251" s="11">
        <v>2416940</v>
      </c>
    </row>
    <row r="252" spans="1:7" ht="14.25">
      <c r="A252" s="10" t="s">
        <v>28</v>
      </c>
      <c r="B252" s="11">
        <v>398169</v>
      </c>
      <c r="C252" s="11">
        <v>1829323</v>
      </c>
      <c r="D252" s="11">
        <v>29804</v>
      </c>
      <c r="E252" s="11">
        <v>13993</v>
      </c>
      <c r="F252" s="11">
        <v>29348</v>
      </c>
      <c r="G252" s="11">
        <v>20639</v>
      </c>
    </row>
    <row r="254" ht="14.25">
      <c r="A254" s="1" t="s">
        <v>71</v>
      </c>
    </row>
    <row r="255" spans="1:2" ht="14.25">
      <c r="A255" s="1" t="s">
        <v>32</v>
      </c>
      <c r="B255" s="1" t="s">
        <v>70</v>
      </c>
    </row>
    <row r="257" spans="1:2" ht="14.25">
      <c r="A257" s="1" t="s">
        <v>57</v>
      </c>
      <c r="B257" s="1" t="s">
        <v>72</v>
      </c>
    </row>
    <row r="258" spans="1:2" ht="14.25">
      <c r="A258" s="1" t="s">
        <v>53</v>
      </c>
      <c r="B258" s="1" t="s">
        <v>59</v>
      </c>
    </row>
    <row r="260" spans="1:7" ht="14.25">
      <c r="A260" s="10" t="s">
        <v>40</v>
      </c>
      <c r="B260" s="10" t="s">
        <v>2</v>
      </c>
      <c r="C260" s="10" t="s">
        <v>55</v>
      </c>
      <c r="D260" s="10" t="s">
        <v>34</v>
      </c>
      <c r="E260" s="10" t="s">
        <v>35</v>
      </c>
      <c r="F260" s="10" t="s">
        <v>36</v>
      </c>
      <c r="G260" s="10" t="s">
        <v>37</v>
      </c>
    </row>
    <row r="261" spans="1:9" ht="14.25">
      <c r="A261" s="10" t="s">
        <v>4</v>
      </c>
      <c r="B261" s="11">
        <v>2856228</v>
      </c>
      <c r="C261" s="11">
        <v>2257767</v>
      </c>
      <c r="D261" s="11">
        <v>553003</v>
      </c>
      <c r="E261" s="11">
        <v>20239</v>
      </c>
      <c r="F261" s="11">
        <v>335506</v>
      </c>
      <c r="G261" s="11">
        <v>923990</v>
      </c>
      <c r="I261" s="6"/>
    </row>
    <row r="262" spans="1:7" ht="14.25">
      <c r="A262" s="10" t="s">
        <v>5</v>
      </c>
      <c r="B262" s="11">
        <v>1048879</v>
      </c>
      <c r="C262" s="11">
        <v>2007428</v>
      </c>
      <c r="D262" s="11">
        <v>702831</v>
      </c>
      <c r="E262" s="25" t="s">
        <v>32</v>
      </c>
      <c r="F262" s="25" t="s">
        <v>32</v>
      </c>
      <c r="G262" s="25" t="s">
        <v>32</v>
      </c>
    </row>
    <row r="263" spans="1:7" ht="14.25">
      <c r="A263" s="10" t="s">
        <v>63</v>
      </c>
      <c r="B263" s="11">
        <v>1785207</v>
      </c>
      <c r="C263" s="11">
        <v>2892771</v>
      </c>
      <c r="D263" s="11">
        <v>375294</v>
      </c>
      <c r="E263" s="11">
        <v>11884</v>
      </c>
      <c r="F263" s="11">
        <v>497603</v>
      </c>
      <c r="G263" s="11">
        <v>379966</v>
      </c>
    </row>
    <row r="264" spans="1:7" ht="14.25">
      <c r="A264" s="10" t="s">
        <v>6</v>
      </c>
      <c r="B264" s="11">
        <v>406713</v>
      </c>
      <c r="C264" s="11">
        <v>1914299</v>
      </c>
      <c r="D264" s="11">
        <v>42063</v>
      </c>
      <c r="E264" s="11">
        <v>27334</v>
      </c>
      <c r="F264" s="11">
        <v>188171</v>
      </c>
      <c r="G264" s="11">
        <v>8301</v>
      </c>
    </row>
    <row r="265" spans="1:7" ht="14.25">
      <c r="A265" s="10" t="s">
        <v>48</v>
      </c>
      <c r="B265" s="11">
        <v>12140886</v>
      </c>
      <c r="C265" s="11">
        <v>15038215</v>
      </c>
      <c r="D265" s="11">
        <v>15463481</v>
      </c>
      <c r="E265" s="11">
        <v>231767</v>
      </c>
      <c r="F265" s="11">
        <v>3870826</v>
      </c>
      <c r="G265" s="11">
        <v>144392</v>
      </c>
    </row>
    <row r="266" spans="1:7" ht="14.25">
      <c r="A266" s="10" t="s">
        <v>7</v>
      </c>
      <c r="B266" s="11">
        <v>104386</v>
      </c>
      <c r="C266" s="11">
        <v>604150</v>
      </c>
      <c r="D266" s="25" t="s">
        <v>32</v>
      </c>
      <c r="E266" s="11">
        <v>1248</v>
      </c>
      <c r="F266" s="25" t="s">
        <v>32</v>
      </c>
      <c r="G266" s="25" t="s">
        <v>32</v>
      </c>
    </row>
    <row r="267" spans="1:7" ht="14.25">
      <c r="A267" s="10" t="s">
        <v>8</v>
      </c>
      <c r="B267" s="11">
        <v>596570</v>
      </c>
      <c r="C267" s="11">
        <v>2243469</v>
      </c>
      <c r="D267" s="11">
        <v>32759</v>
      </c>
      <c r="E267" s="11">
        <v>14389</v>
      </c>
      <c r="F267" s="11">
        <v>216270</v>
      </c>
      <c r="G267" s="11">
        <v>9071</v>
      </c>
    </row>
    <row r="268" spans="1:7" ht="14.25">
      <c r="A268" s="10" t="s">
        <v>9</v>
      </c>
      <c r="B268" s="11">
        <v>1803566</v>
      </c>
      <c r="C268" s="11">
        <v>1744039</v>
      </c>
      <c r="D268" s="11">
        <v>921033</v>
      </c>
      <c r="E268" s="11">
        <v>1888</v>
      </c>
      <c r="F268" s="11">
        <v>98615</v>
      </c>
      <c r="G268" s="11">
        <v>137511</v>
      </c>
    </row>
    <row r="269" spans="1:7" ht="14.25">
      <c r="A269" s="10" t="s">
        <v>10</v>
      </c>
      <c r="B269" s="11">
        <v>38905110</v>
      </c>
      <c r="C269" s="11">
        <v>15224454</v>
      </c>
      <c r="D269" s="11">
        <v>7500979</v>
      </c>
      <c r="E269" s="11">
        <v>108423</v>
      </c>
      <c r="F269" s="11">
        <v>151972</v>
      </c>
      <c r="G269" s="11">
        <v>15049703</v>
      </c>
    </row>
    <row r="270" spans="1:7" ht="14.25">
      <c r="A270" s="10" t="s">
        <v>11</v>
      </c>
      <c r="B270" s="11">
        <v>31971200</v>
      </c>
      <c r="C270" s="11">
        <v>30155584</v>
      </c>
      <c r="D270" s="11">
        <v>3650742</v>
      </c>
      <c r="E270" s="11">
        <v>818861</v>
      </c>
      <c r="F270" s="11">
        <v>3184272</v>
      </c>
      <c r="G270" s="11">
        <v>2295588</v>
      </c>
    </row>
    <row r="271" spans="1:7" ht="14.25">
      <c r="A271" s="10" t="s">
        <v>12</v>
      </c>
      <c r="B271" s="11">
        <v>932012</v>
      </c>
      <c r="C271" s="11">
        <v>742557</v>
      </c>
      <c r="D271" s="11">
        <v>134603</v>
      </c>
      <c r="E271" s="11">
        <v>4533</v>
      </c>
      <c r="F271" s="11">
        <v>42756</v>
      </c>
      <c r="G271" s="11">
        <v>4736</v>
      </c>
    </row>
    <row r="272" spans="1:7" ht="14.25">
      <c r="A272" s="10" t="s">
        <v>13</v>
      </c>
      <c r="B272" s="11">
        <v>36851936</v>
      </c>
      <c r="C272" s="11">
        <v>7486496</v>
      </c>
      <c r="D272" s="11">
        <v>2021704</v>
      </c>
      <c r="E272" s="11">
        <v>63054</v>
      </c>
      <c r="F272" s="11">
        <v>181113</v>
      </c>
      <c r="G272" s="11">
        <v>13359565</v>
      </c>
    </row>
    <row r="273" spans="1:7" ht="14.25">
      <c r="A273" s="10" t="s">
        <v>14</v>
      </c>
      <c r="B273" s="11">
        <v>803815</v>
      </c>
      <c r="C273" s="11">
        <v>157649</v>
      </c>
      <c r="D273" s="11">
        <v>112985</v>
      </c>
      <c r="E273" s="11">
        <v>1018</v>
      </c>
      <c r="F273" s="11">
        <v>264</v>
      </c>
      <c r="G273" s="25" t="s">
        <v>32</v>
      </c>
    </row>
    <row r="274" spans="1:7" ht="14.25">
      <c r="A274" s="10" t="s">
        <v>15</v>
      </c>
      <c r="B274" s="11">
        <v>261967</v>
      </c>
      <c r="C274" s="11">
        <v>986892</v>
      </c>
      <c r="D274" s="11">
        <v>32190</v>
      </c>
      <c r="E274" s="11">
        <v>1619</v>
      </c>
      <c r="F274" s="11">
        <v>434697</v>
      </c>
      <c r="G274" s="11">
        <v>7258</v>
      </c>
    </row>
    <row r="275" spans="1:7" ht="14.25">
      <c r="A275" s="10" t="s">
        <v>16</v>
      </c>
      <c r="B275" s="11">
        <v>741166</v>
      </c>
      <c r="C275" s="11">
        <v>1432729</v>
      </c>
      <c r="D275" s="11">
        <v>45316</v>
      </c>
      <c r="E275" s="25" t="s">
        <v>32</v>
      </c>
      <c r="F275" s="11">
        <v>1116932</v>
      </c>
      <c r="G275" s="25" t="s">
        <v>32</v>
      </c>
    </row>
    <row r="276" spans="1:7" ht="14.25">
      <c r="A276" s="10" t="s">
        <v>17</v>
      </c>
      <c r="B276" s="25" t="s">
        <v>32</v>
      </c>
      <c r="C276" s="11">
        <v>61078</v>
      </c>
      <c r="D276" s="25" t="s">
        <v>32</v>
      </c>
      <c r="E276" s="11">
        <v>1230</v>
      </c>
      <c r="F276" s="11">
        <v>10932</v>
      </c>
      <c r="G276" s="25" t="s">
        <v>32</v>
      </c>
    </row>
    <row r="277" spans="1:7" ht="14.25">
      <c r="A277" s="10" t="s">
        <v>18</v>
      </c>
      <c r="B277" s="11">
        <v>3835024</v>
      </c>
      <c r="C277" s="11">
        <v>4580315</v>
      </c>
      <c r="D277" s="11">
        <v>841828</v>
      </c>
      <c r="E277" s="11">
        <v>5602</v>
      </c>
      <c r="F277" s="11">
        <v>191819</v>
      </c>
      <c r="G277" s="11">
        <v>309271</v>
      </c>
    </row>
    <row r="278" spans="1:7" ht="14.25">
      <c r="A278" s="10" t="s">
        <v>19</v>
      </c>
      <c r="B278" s="11">
        <v>83523</v>
      </c>
      <c r="C278" s="11">
        <v>5609</v>
      </c>
      <c r="D278" s="11">
        <v>4972</v>
      </c>
      <c r="E278" s="11">
        <v>412</v>
      </c>
      <c r="F278" s="11">
        <v>0</v>
      </c>
      <c r="G278" s="25" t="s">
        <v>32</v>
      </c>
    </row>
    <row r="279" spans="1:7" ht="14.25">
      <c r="A279" s="10" t="s">
        <v>20</v>
      </c>
      <c r="B279" s="11">
        <v>4867484</v>
      </c>
      <c r="C279" s="11">
        <v>2732946</v>
      </c>
      <c r="D279" s="11">
        <v>2603093</v>
      </c>
      <c r="E279" s="11">
        <v>20006</v>
      </c>
      <c r="F279" s="11">
        <v>458719</v>
      </c>
      <c r="G279" s="11">
        <v>82327</v>
      </c>
    </row>
    <row r="280" spans="1:7" ht="14.25">
      <c r="A280" s="10" t="s">
        <v>21</v>
      </c>
      <c r="B280" s="11">
        <v>2006542</v>
      </c>
      <c r="C280" s="11">
        <v>1281493</v>
      </c>
      <c r="D280" s="11">
        <v>936405</v>
      </c>
      <c r="E280" s="11">
        <v>10679</v>
      </c>
      <c r="F280" s="11">
        <v>77889</v>
      </c>
      <c r="G280" s="11">
        <v>48479</v>
      </c>
    </row>
    <row r="281" spans="1:7" ht="14.25">
      <c r="A281" s="10" t="s">
        <v>22</v>
      </c>
      <c r="B281" s="11">
        <v>7534406</v>
      </c>
      <c r="C281" s="11">
        <v>12693320</v>
      </c>
      <c r="D281" s="11">
        <v>1481486</v>
      </c>
      <c r="E281" s="25" t="s">
        <v>32</v>
      </c>
      <c r="F281" s="11">
        <v>2180355</v>
      </c>
      <c r="G281" s="11">
        <v>562095</v>
      </c>
    </row>
    <row r="282" spans="1:7" ht="14.25">
      <c r="A282" s="10" t="s">
        <v>23</v>
      </c>
      <c r="B282" s="11">
        <v>5473568</v>
      </c>
      <c r="C282" s="11">
        <v>1905180</v>
      </c>
      <c r="D282" s="11">
        <v>766106</v>
      </c>
      <c r="E282" s="11">
        <v>37767</v>
      </c>
      <c r="F282" s="11">
        <v>1366</v>
      </c>
      <c r="G282" s="11">
        <v>1588287</v>
      </c>
    </row>
    <row r="283" spans="1:7" ht="14.25">
      <c r="A283" s="10" t="s">
        <v>24</v>
      </c>
      <c r="B283" s="11">
        <v>4525812</v>
      </c>
      <c r="C283" s="11">
        <v>5066293</v>
      </c>
      <c r="D283" s="11">
        <v>743763</v>
      </c>
      <c r="E283" s="11">
        <v>4630</v>
      </c>
      <c r="F283" s="11">
        <v>442947</v>
      </c>
      <c r="G283" s="11">
        <v>29285</v>
      </c>
    </row>
    <row r="284" spans="1:7" ht="14.25">
      <c r="A284" s="10" t="s">
        <v>25</v>
      </c>
      <c r="B284" s="11">
        <v>859603</v>
      </c>
      <c r="C284" s="11">
        <v>246996</v>
      </c>
      <c r="D284" s="11">
        <v>40310</v>
      </c>
      <c r="E284" s="11">
        <v>2555</v>
      </c>
      <c r="F284" s="11">
        <v>2815</v>
      </c>
      <c r="G284" s="11">
        <v>3676</v>
      </c>
    </row>
    <row r="285" spans="1:7" ht="14.25">
      <c r="A285" s="10" t="s">
        <v>26</v>
      </c>
      <c r="B285" s="11">
        <v>640143</v>
      </c>
      <c r="C285" s="11">
        <v>1080278</v>
      </c>
      <c r="D285" s="11">
        <v>109875</v>
      </c>
      <c r="E285" s="11">
        <v>2066</v>
      </c>
      <c r="F285" s="11">
        <v>182652</v>
      </c>
      <c r="G285" s="11">
        <v>77546</v>
      </c>
    </row>
    <row r="286" spans="1:7" ht="14.25">
      <c r="A286" s="10" t="s">
        <v>27</v>
      </c>
      <c r="B286" s="11">
        <v>3212359</v>
      </c>
      <c r="C286" s="11">
        <v>1264470</v>
      </c>
      <c r="D286" s="11">
        <v>18405</v>
      </c>
      <c r="E286" s="11">
        <v>1299</v>
      </c>
      <c r="F286" s="11">
        <v>79191</v>
      </c>
      <c r="G286" s="11">
        <v>15878</v>
      </c>
    </row>
    <row r="287" spans="1:7" ht="14.25">
      <c r="A287" s="10" t="s">
        <v>28</v>
      </c>
      <c r="B287" s="11">
        <v>249029</v>
      </c>
      <c r="C287" s="11">
        <v>1633008</v>
      </c>
      <c r="D287" s="11">
        <v>27868</v>
      </c>
      <c r="E287" s="25" t="s">
        <v>32</v>
      </c>
      <c r="F287" s="11">
        <v>21865</v>
      </c>
      <c r="G287" s="11">
        <v>24009</v>
      </c>
    </row>
    <row r="289" ht="14.25">
      <c r="A289" s="1" t="s">
        <v>71</v>
      </c>
    </row>
    <row r="290" spans="1:2" ht="14.25">
      <c r="A290" s="1" t="s">
        <v>32</v>
      </c>
      <c r="B290" s="1" t="s">
        <v>70</v>
      </c>
    </row>
    <row r="292" spans="1:2" ht="14.25">
      <c r="A292" s="1" t="s">
        <v>57</v>
      </c>
      <c r="B292" s="1" t="s">
        <v>58</v>
      </c>
    </row>
    <row r="293" spans="1:2" ht="14.25">
      <c r="A293" s="1" t="s">
        <v>53</v>
      </c>
      <c r="B293" s="1" t="s">
        <v>59</v>
      </c>
    </row>
    <row r="295" spans="1:7" ht="14.25">
      <c r="A295" s="10" t="s">
        <v>40</v>
      </c>
      <c r="B295" s="10" t="s">
        <v>2</v>
      </c>
      <c r="C295" s="10" t="s">
        <v>55</v>
      </c>
      <c r="D295" s="10" t="s">
        <v>34</v>
      </c>
      <c r="E295" s="10" t="s">
        <v>35</v>
      </c>
      <c r="F295" s="10" t="s">
        <v>36</v>
      </c>
      <c r="G295" s="10" t="s">
        <v>37</v>
      </c>
    </row>
    <row r="296" spans="1:9" ht="14.25">
      <c r="A296" s="10" t="s">
        <v>4</v>
      </c>
      <c r="B296" s="11">
        <v>2495880</v>
      </c>
      <c r="C296" s="11">
        <v>2334151</v>
      </c>
      <c r="D296" s="11">
        <v>549859</v>
      </c>
      <c r="E296" s="11">
        <v>19113</v>
      </c>
      <c r="F296" s="11">
        <v>352603</v>
      </c>
      <c r="G296" s="11">
        <v>737491</v>
      </c>
      <c r="I296" s="6"/>
    </row>
    <row r="297" spans="1:7" ht="14.25">
      <c r="A297" s="10" t="s">
        <v>5</v>
      </c>
      <c r="B297" s="11">
        <v>1287452</v>
      </c>
      <c r="C297" s="11">
        <v>1698979</v>
      </c>
      <c r="D297" s="11">
        <v>373564</v>
      </c>
      <c r="E297" s="25" t="s">
        <v>32</v>
      </c>
      <c r="F297" s="11">
        <v>23042</v>
      </c>
      <c r="G297" s="25" t="s">
        <v>32</v>
      </c>
    </row>
    <row r="298" spans="1:7" ht="14.25">
      <c r="A298" s="10" t="s">
        <v>63</v>
      </c>
      <c r="B298" s="11">
        <v>1853685</v>
      </c>
      <c r="C298" s="11">
        <v>2562124</v>
      </c>
      <c r="D298" s="11">
        <v>174044</v>
      </c>
      <c r="E298" s="11">
        <v>6782</v>
      </c>
      <c r="F298" s="11">
        <v>360538</v>
      </c>
      <c r="G298" s="11">
        <v>291203</v>
      </c>
    </row>
    <row r="299" spans="1:7" ht="14.25">
      <c r="A299" s="10" t="s">
        <v>6</v>
      </c>
      <c r="B299" s="11">
        <v>483731</v>
      </c>
      <c r="C299" s="11">
        <v>1953712</v>
      </c>
      <c r="D299" s="11">
        <v>44329</v>
      </c>
      <c r="E299" s="11">
        <v>13587</v>
      </c>
      <c r="F299" s="11">
        <v>209481</v>
      </c>
      <c r="G299" s="11">
        <v>1265</v>
      </c>
    </row>
    <row r="300" spans="1:7" ht="14.25">
      <c r="A300" s="10" t="s">
        <v>48</v>
      </c>
      <c r="B300" s="11">
        <v>13266132</v>
      </c>
      <c r="C300" s="11">
        <v>16752409</v>
      </c>
      <c r="D300" s="11">
        <v>14549184</v>
      </c>
      <c r="E300" s="11">
        <v>181867</v>
      </c>
      <c r="F300" s="11">
        <v>3381090</v>
      </c>
      <c r="G300" s="11">
        <v>176496</v>
      </c>
    </row>
    <row r="301" spans="1:7" ht="14.25">
      <c r="A301" s="10" t="s">
        <v>7</v>
      </c>
      <c r="B301" s="11">
        <v>117032</v>
      </c>
      <c r="C301" s="11">
        <v>462644</v>
      </c>
      <c r="D301" s="11">
        <v>26102</v>
      </c>
      <c r="E301" s="25" t="s">
        <v>32</v>
      </c>
      <c r="F301" s="11">
        <v>94301</v>
      </c>
      <c r="G301" s="25" t="s">
        <v>32</v>
      </c>
    </row>
    <row r="302" spans="1:7" ht="14.25">
      <c r="A302" s="10" t="s">
        <v>8</v>
      </c>
      <c r="B302" s="11">
        <v>633474</v>
      </c>
      <c r="C302" s="11">
        <v>1916141</v>
      </c>
      <c r="D302" s="11">
        <v>52821</v>
      </c>
      <c r="E302" s="11">
        <v>14882</v>
      </c>
      <c r="F302" s="11">
        <v>315894</v>
      </c>
      <c r="G302" s="11">
        <v>8804</v>
      </c>
    </row>
    <row r="303" spans="1:7" ht="14.25">
      <c r="A303" s="10" t="s">
        <v>9</v>
      </c>
      <c r="B303" s="11">
        <v>1685867</v>
      </c>
      <c r="C303" s="11">
        <v>1673681</v>
      </c>
      <c r="D303" s="11">
        <v>892763</v>
      </c>
      <c r="E303" s="11">
        <v>1584</v>
      </c>
      <c r="F303" s="11">
        <v>95336</v>
      </c>
      <c r="G303" s="11">
        <v>174100</v>
      </c>
    </row>
    <row r="304" spans="1:7" ht="14.25">
      <c r="A304" s="10" t="s">
        <v>10</v>
      </c>
      <c r="B304" s="11">
        <v>37982029</v>
      </c>
      <c r="C304" s="11">
        <v>16077356</v>
      </c>
      <c r="D304" s="11">
        <v>6549043</v>
      </c>
      <c r="E304" s="11">
        <v>104477</v>
      </c>
      <c r="F304" s="11">
        <v>157373</v>
      </c>
      <c r="G304" s="11">
        <v>11117046</v>
      </c>
    </row>
    <row r="305" spans="1:7" ht="14.25">
      <c r="A305" s="10" t="s">
        <v>11</v>
      </c>
      <c r="B305" s="11">
        <v>29786228</v>
      </c>
      <c r="C305" s="11">
        <v>30252649</v>
      </c>
      <c r="D305" s="11">
        <v>3785871</v>
      </c>
      <c r="E305" s="11">
        <v>630720</v>
      </c>
      <c r="F305" s="11">
        <v>3503805</v>
      </c>
      <c r="G305" s="11">
        <v>2499598</v>
      </c>
    </row>
    <row r="306" spans="1:7" ht="14.25">
      <c r="A306" s="10" t="s">
        <v>12</v>
      </c>
      <c r="B306" s="11">
        <v>727129</v>
      </c>
      <c r="C306" s="11">
        <v>668739</v>
      </c>
      <c r="D306" s="11">
        <v>115247</v>
      </c>
      <c r="E306" s="11">
        <v>1596</v>
      </c>
      <c r="F306" s="11">
        <v>58494</v>
      </c>
      <c r="G306" s="11">
        <v>6202</v>
      </c>
    </row>
    <row r="307" spans="1:7" ht="14.25">
      <c r="A307" s="10" t="s">
        <v>13</v>
      </c>
      <c r="B307" s="11">
        <v>32686887</v>
      </c>
      <c r="C307" s="11">
        <v>7114263</v>
      </c>
      <c r="D307" s="11">
        <v>2725868</v>
      </c>
      <c r="E307" s="11">
        <v>37428</v>
      </c>
      <c r="F307" s="11">
        <v>214820</v>
      </c>
      <c r="G307" s="11">
        <v>13671753</v>
      </c>
    </row>
    <row r="308" spans="1:7" ht="14.25">
      <c r="A308" s="10" t="s">
        <v>14</v>
      </c>
      <c r="B308" s="11">
        <v>817955</v>
      </c>
      <c r="C308" s="11">
        <v>138932</v>
      </c>
      <c r="D308" s="11">
        <v>124258</v>
      </c>
      <c r="E308" s="11">
        <v>1114</v>
      </c>
      <c r="F308" s="11">
        <v>132</v>
      </c>
      <c r="G308" s="25" t="s">
        <v>32</v>
      </c>
    </row>
    <row r="309" spans="1:7" ht="14.25">
      <c r="A309" s="10" t="s">
        <v>15</v>
      </c>
      <c r="B309" s="11">
        <v>266538</v>
      </c>
      <c r="C309" s="11">
        <v>801179</v>
      </c>
      <c r="D309" s="11">
        <v>32984</v>
      </c>
      <c r="E309" s="11">
        <v>3495</v>
      </c>
      <c r="F309" s="11">
        <v>367561</v>
      </c>
      <c r="G309" s="11">
        <v>6675</v>
      </c>
    </row>
    <row r="310" spans="1:7" ht="14.25">
      <c r="A310" s="10" t="s">
        <v>16</v>
      </c>
      <c r="B310" s="11">
        <v>690115</v>
      </c>
      <c r="C310" s="11">
        <v>1251548</v>
      </c>
      <c r="D310" s="11">
        <v>53837</v>
      </c>
      <c r="E310" s="25" t="s">
        <v>32</v>
      </c>
      <c r="F310" s="11">
        <v>997963</v>
      </c>
      <c r="G310" s="25" t="s">
        <v>32</v>
      </c>
    </row>
    <row r="311" spans="1:7" ht="14.25">
      <c r="A311" s="10" t="s">
        <v>17</v>
      </c>
      <c r="B311" s="25" t="s">
        <v>32</v>
      </c>
      <c r="C311" s="11">
        <v>60765</v>
      </c>
      <c r="D311" s="25" t="s">
        <v>32</v>
      </c>
      <c r="E311" s="11">
        <v>429</v>
      </c>
      <c r="F311" s="11">
        <v>7495</v>
      </c>
      <c r="G311" s="25" t="s">
        <v>32</v>
      </c>
    </row>
    <row r="312" spans="1:7" ht="14.25">
      <c r="A312" s="10" t="s">
        <v>18</v>
      </c>
      <c r="B312" s="11">
        <v>4170518</v>
      </c>
      <c r="C312" s="11">
        <v>4269854</v>
      </c>
      <c r="D312" s="11">
        <v>859884</v>
      </c>
      <c r="E312" s="11">
        <v>2162</v>
      </c>
      <c r="F312" s="11">
        <v>203047</v>
      </c>
      <c r="G312" s="11">
        <v>248758</v>
      </c>
    </row>
    <row r="313" spans="1:7" ht="14.25">
      <c r="A313" s="10" t="s">
        <v>19</v>
      </c>
      <c r="B313" s="11">
        <v>101943</v>
      </c>
      <c r="C313" s="11">
        <v>2244</v>
      </c>
      <c r="D313" s="11">
        <v>3078</v>
      </c>
      <c r="E313" s="11">
        <v>235</v>
      </c>
      <c r="F313" s="11">
        <v>0</v>
      </c>
      <c r="G313" s="25" t="s">
        <v>32</v>
      </c>
    </row>
    <row r="314" spans="1:7" ht="14.25">
      <c r="A314" s="10" t="s">
        <v>20</v>
      </c>
      <c r="B314" s="11">
        <v>4721461</v>
      </c>
      <c r="C314" s="11">
        <v>2882972</v>
      </c>
      <c r="D314" s="11">
        <v>2476494</v>
      </c>
      <c r="E314" s="11">
        <v>29642</v>
      </c>
      <c r="F314" s="11">
        <v>386011</v>
      </c>
      <c r="G314" s="11">
        <v>53277</v>
      </c>
    </row>
    <row r="315" spans="1:7" ht="14.25">
      <c r="A315" s="10" t="s">
        <v>21</v>
      </c>
      <c r="B315" s="11">
        <v>1991638</v>
      </c>
      <c r="C315" s="11">
        <v>1296943</v>
      </c>
      <c r="D315" s="11">
        <v>1185853</v>
      </c>
      <c r="E315" s="11">
        <v>7587</v>
      </c>
      <c r="F315" s="11">
        <v>81701</v>
      </c>
      <c r="G315" s="11">
        <v>61160</v>
      </c>
    </row>
    <row r="316" spans="1:7" ht="14.25">
      <c r="A316" s="10" t="s">
        <v>22</v>
      </c>
      <c r="B316" s="11">
        <v>6927315</v>
      </c>
      <c r="C316" s="11">
        <v>13655478</v>
      </c>
      <c r="D316" s="11">
        <v>1819059</v>
      </c>
      <c r="E316" s="11">
        <v>7184</v>
      </c>
      <c r="F316" s="11">
        <v>2150454</v>
      </c>
      <c r="G316" s="11">
        <v>514066</v>
      </c>
    </row>
    <row r="317" spans="1:7" ht="14.25">
      <c r="A317" s="10" t="s">
        <v>23</v>
      </c>
      <c r="B317" s="11">
        <v>4181275</v>
      </c>
      <c r="C317" s="11">
        <v>1899471</v>
      </c>
      <c r="D317" s="11">
        <v>877782</v>
      </c>
      <c r="E317" s="11">
        <v>14759</v>
      </c>
      <c r="F317" s="11">
        <v>5748</v>
      </c>
      <c r="G317" s="11">
        <v>1124123</v>
      </c>
    </row>
    <row r="318" spans="1:7" ht="14.25">
      <c r="A318" s="10" t="s">
        <v>24</v>
      </c>
      <c r="B318" s="11">
        <v>4600276</v>
      </c>
      <c r="C318" s="11">
        <v>5486476</v>
      </c>
      <c r="D318" s="11">
        <v>944523</v>
      </c>
      <c r="E318" s="11">
        <v>4981</v>
      </c>
      <c r="F318" s="11">
        <v>428404</v>
      </c>
      <c r="G318" s="11">
        <v>83554</v>
      </c>
    </row>
    <row r="319" spans="1:7" ht="14.25">
      <c r="A319" s="10" t="s">
        <v>25</v>
      </c>
      <c r="B319" s="11">
        <v>794727</v>
      </c>
      <c r="C319" s="11">
        <v>235302</v>
      </c>
      <c r="D319" s="11">
        <v>50079</v>
      </c>
      <c r="E319" s="11">
        <v>1046</v>
      </c>
      <c r="F319" s="11">
        <v>3670</v>
      </c>
      <c r="G319" s="11">
        <v>2198</v>
      </c>
    </row>
    <row r="320" spans="1:7" ht="14.25">
      <c r="A320" s="10" t="s">
        <v>26</v>
      </c>
      <c r="B320" s="11">
        <v>685325</v>
      </c>
      <c r="C320" s="11">
        <v>1105104</v>
      </c>
      <c r="D320" s="11">
        <v>138965</v>
      </c>
      <c r="E320" s="25" t="s">
        <v>32</v>
      </c>
      <c r="F320" s="11">
        <v>201950</v>
      </c>
      <c r="G320" s="11">
        <v>75329</v>
      </c>
    </row>
    <row r="321" spans="1:7" ht="14.25">
      <c r="A321" s="10" t="s">
        <v>27</v>
      </c>
      <c r="B321" s="11">
        <v>3227750</v>
      </c>
      <c r="C321" s="11">
        <v>1006413</v>
      </c>
      <c r="D321" s="11">
        <v>24998</v>
      </c>
      <c r="E321" s="11">
        <v>1022</v>
      </c>
      <c r="F321" s="11">
        <v>92763</v>
      </c>
      <c r="G321" s="11">
        <v>12963</v>
      </c>
    </row>
    <row r="322" spans="1:7" ht="14.25">
      <c r="A322" s="10" t="s">
        <v>28</v>
      </c>
      <c r="B322" s="11">
        <v>264768</v>
      </c>
      <c r="C322" s="11">
        <v>1731236</v>
      </c>
      <c r="D322" s="11">
        <v>31421</v>
      </c>
      <c r="E322" s="25" t="s">
        <v>32</v>
      </c>
      <c r="F322" s="11">
        <v>32418</v>
      </c>
      <c r="G322" s="25" t="s">
        <v>32</v>
      </c>
    </row>
    <row r="324" ht="14.25">
      <c r="A324" s="1" t="s">
        <v>71</v>
      </c>
    </row>
    <row r="325" spans="1:2" ht="14.25">
      <c r="A325" s="1" t="s">
        <v>32</v>
      </c>
      <c r="B325" s="1" t="s">
        <v>70</v>
      </c>
    </row>
    <row r="327" spans="1:2" ht="14.25">
      <c r="A327" s="1" t="s">
        <v>57</v>
      </c>
      <c r="B327" s="35">
        <v>2018</v>
      </c>
    </row>
    <row r="328" spans="1:2" ht="14.25">
      <c r="A328" s="1" t="s">
        <v>53</v>
      </c>
      <c r="B328" s="1" t="s">
        <v>59</v>
      </c>
    </row>
    <row r="330" spans="1:7" ht="14.25">
      <c r="A330" s="10" t="s">
        <v>40</v>
      </c>
      <c r="B330" s="10" t="s">
        <v>2</v>
      </c>
      <c r="C330" s="10" t="s">
        <v>55</v>
      </c>
      <c r="D330" s="10" t="s">
        <v>34</v>
      </c>
      <c r="E330" s="10" t="s">
        <v>35</v>
      </c>
      <c r="F330" s="10" t="s">
        <v>36</v>
      </c>
      <c r="G330" s="10" t="s">
        <v>37</v>
      </c>
    </row>
    <row r="331" spans="1:7" ht="14.25">
      <c r="A331" s="10" t="s">
        <v>4</v>
      </c>
      <c r="B331" s="11">
        <v>2457618</v>
      </c>
      <c r="C331" s="11">
        <v>2648068</v>
      </c>
      <c r="D331" s="11">
        <v>476237</v>
      </c>
      <c r="E331" s="11">
        <v>15603</v>
      </c>
      <c r="F331" s="11">
        <v>268797</v>
      </c>
      <c r="G331" s="11">
        <v>768925</v>
      </c>
    </row>
    <row r="332" spans="1:7" ht="14.25">
      <c r="A332" s="10" t="s">
        <v>5</v>
      </c>
      <c r="B332" s="11">
        <v>1798029</v>
      </c>
      <c r="C332" s="11">
        <v>2606572</v>
      </c>
      <c r="D332" s="11">
        <v>596356</v>
      </c>
      <c r="E332" s="25" t="s">
        <v>32</v>
      </c>
      <c r="F332" s="11">
        <v>17950</v>
      </c>
      <c r="G332" s="11">
        <v>25145</v>
      </c>
    </row>
    <row r="333" spans="1:7" ht="14.25">
      <c r="A333" s="10" t="s">
        <v>63</v>
      </c>
      <c r="B333" s="11">
        <v>1755138</v>
      </c>
      <c r="C333" s="11">
        <v>2572338</v>
      </c>
      <c r="D333" s="11">
        <v>291603</v>
      </c>
      <c r="E333" s="11">
        <v>7873</v>
      </c>
      <c r="F333" s="11">
        <v>264554</v>
      </c>
      <c r="G333" s="11">
        <v>286610</v>
      </c>
    </row>
    <row r="334" spans="1:7" ht="14.25">
      <c r="A334" s="10" t="s">
        <v>6</v>
      </c>
      <c r="B334" s="11">
        <v>438345</v>
      </c>
      <c r="C334" s="11">
        <v>2011748</v>
      </c>
      <c r="D334" s="11">
        <v>45541</v>
      </c>
      <c r="E334" s="11">
        <v>8855</v>
      </c>
      <c r="F334" s="11">
        <v>133650</v>
      </c>
      <c r="G334" s="11">
        <v>7987</v>
      </c>
    </row>
    <row r="335" spans="1:7" ht="14.25">
      <c r="A335" s="10" t="s">
        <v>48</v>
      </c>
      <c r="B335" s="11">
        <v>11681855</v>
      </c>
      <c r="C335" s="11">
        <v>14570146</v>
      </c>
      <c r="D335" s="11">
        <v>16236728</v>
      </c>
      <c r="E335" s="11">
        <v>153557</v>
      </c>
      <c r="F335" s="11">
        <v>2137861</v>
      </c>
      <c r="G335" s="11">
        <v>180711</v>
      </c>
    </row>
    <row r="336" spans="1:7" ht="14.25">
      <c r="A336" s="10" t="s">
        <v>7</v>
      </c>
      <c r="B336" s="11">
        <v>106542</v>
      </c>
      <c r="C336" s="11">
        <v>428200</v>
      </c>
      <c r="D336" s="11">
        <v>28749</v>
      </c>
      <c r="E336" s="25" t="s">
        <v>32</v>
      </c>
      <c r="F336" s="11">
        <v>72583</v>
      </c>
      <c r="G336" s="25" t="s">
        <v>32</v>
      </c>
    </row>
    <row r="337" spans="1:7" ht="14.25">
      <c r="A337" s="10" t="s">
        <v>8</v>
      </c>
      <c r="B337" s="11">
        <v>601996</v>
      </c>
      <c r="C337" s="11">
        <v>1833054</v>
      </c>
      <c r="D337" s="11">
        <v>29244</v>
      </c>
      <c r="E337" s="11">
        <v>9676</v>
      </c>
      <c r="F337" s="11">
        <v>160504</v>
      </c>
      <c r="G337" s="11">
        <v>16885</v>
      </c>
    </row>
    <row r="338" spans="1:7" ht="14.25">
      <c r="A338" s="10" t="s">
        <v>9</v>
      </c>
      <c r="B338" s="11">
        <v>1728709</v>
      </c>
      <c r="C338" s="11">
        <v>1833052</v>
      </c>
      <c r="D338" s="11">
        <v>1008807</v>
      </c>
      <c r="E338" s="11">
        <v>1743</v>
      </c>
      <c r="F338" s="11">
        <v>119185</v>
      </c>
      <c r="G338" s="11">
        <v>168974</v>
      </c>
    </row>
    <row r="339" spans="1:7" ht="14.25">
      <c r="A339" s="10" t="s">
        <v>10</v>
      </c>
      <c r="B339" s="11">
        <v>38067058</v>
      </c>
      <c r="C339" s="11">
        <v>16592907</v>
      </c>
      <c r="D339" s="11">
        <v>6488405</v>
      </c>
      <c r="E339" s="25" t="s">
        <v>32</v>
      </c>
      <c r="F339" s="11">
        <v>194854</v>
      </c>
      <c r="G339" s="25" t="s">
        <v>32</v>
      </c>
    </row>
    <row r="340" spans="1:7" ht="14.25">
      <c r="A340" s="10" t="s">
        <v>11</v>
      </c>
      <c r="B340" s="11">
        <v>39064721</v>
      </c>
      <c r="C340" s="11">
        <v>34354391</v>
      </c>
      <c r="D340" s="11">
        <v>4861340</v>
      </c>
      <c r="E340" s="11">
        <v>384755</v>
      </c>
      <c r="F340" s="11">
        <v>3560807</v>
      </c>
      <c r="G340" s="11">
        <v>1757111</v>
      </c>
    </row>
    <row r="341" spans="1:7" ht="14.25">
      <c r="A341" s="10" t="s">
        <v>12</v>
      </c>
      <c r="B341" s="11">
        <v>767227</v>
      </c>
      <c r="C341" s="11">
        <v>717673</v>
      </c>
      <c r="D341" s="11">
        <v>126562</v>
      </c>
      <c r="E341" s="11">
        <v>1959</v>
      </c>
      <c r="F341" s="11">
        <v>79869</v>
      </c>
      <c r="G341" s="11">
        <v>4374</v>
      </c>
    </row>
    <row r="342" spans="1:7" ht="14.25">
      <c r="A342" s="10" t="s">
        <v>13</v>
      </c>
      <c r="B342" s="11">
        <v>31538590</v>
      </c>
      <c r="C342" s="11">
        <v>6880130</v>
      </c>
      <c r="D342" s="11">
        <v>1652991</v>
      </c>
      <c r="E342" s="11">
        <v>36483</v>
      </c>
      <c r="F342" s="11">
        <v>474913</v>
      </c>
      <c r="G342" s="11">
        <v>13455428</v>
      </c>
    </row>
    <row r="343" spans="1:7" ht="14.25">
      <c r="A343" s="10" t="s">
        <v>14</v>
      </c>
      <c r="B343" s="11">
        <v>823467</v>
      </c>
      <c r="C343" s="11">
        <v>160580</v>
      </c>
      <c r="D343" s="11">
        <v>151083</v>
      </c>
      <c r="E343" s="11">
        <v>1691</v>
      </c>
      <c r="F343" s="11">
        <v>269</v>
      </c>
      <c r="G343" s="11">
        <v>46517</v>
      </c>
    </row>
    <row r="344" spans="1:7" ht="14.25">
      <c r="A344" s="10" t="s">
        <v>15</v>
      </c>
      <c r="B344" s="11">
        <v>212650</v>
      </c>
      <c r="C344" s="11">
        <v>965291</v>
      </c>
      <c r="D344" s="11">
        <v>35679</v>
      </c>
      <c r="E344" s="11">
        <v>4928</v>
      </c>
      <c r="F344" s="11">
        <v>354600</v>
      </c>
      <c r="G344" s="11">
        <v>13839</v>
      </c>
    </row>
    <row r="345" spans="1:7" ht="14.25">
      <c r="A345" s="10" t="s">
        <v>16</v>
      </c>
      <c r="B345" s="11">
        <v>676667</v>
      </c>
      <c r="C345" s="11">
        <v>1053599</v>
      </c>
      <c r="D345" s="11">
        <v>56622</v>
      </c>
      <c r="E345" s="25" t="s">
        <v>32</v>
      </c>
      <c r="F345" s="11">
        <v>261698</v>
      </c>
      <c r="G345" s="25" t="s">
        <v>32</v>
      </c>
    </row>
    <row r="346" spans="1:7" ht="14.25">
      <c r="A346" s="10" t="s">
        <v>17</v>
      </c>
      <c r="B346" s="25" t="s">
        <v>32</v>
      </c>
      <c r="C346" s="11">
        <v>54178</v>
      </c>
      <c r="D346" s="25" t="s">
        <v>32</v>
      </c>
      <c r="E346" s="11">
        <v>416</v>
      </c>
      <c r="F346" s="11">
        <v>8366</v>
      </c>
      <c r="G346" s="25" t="s">
        <v>32</v>
      </c>
    </row>
    <row r="347" spans="1:7" ht="14.25">
      <c r="A347" s="10" t="s">
        <v>18</v>
      </c>
      <c r="B347" s="11">
        <v>3535072</v>
      </c>
      <c r="C347" s="11">
        <v>3824089</v>
      </c>
      <c r="D347" s="11">
        <v>787295</v>
      </c>
      <c r="E347" s="11">
        <v>593</v>
      </c>
      <c r="F347" s="11">
        <v>169058</v>
      </c>
      <c r="G347" s="11">
        <v>218947</v>
      </c>
    </row>
    <row r="348" spans="1:7" ht="14.25">
      <c r="A348" s="10" t="s">
        <v>19</v>
      </c>
      <c r="B348" s="11">
        <v>82509</v>
      </c>
      <c r="C348" s="11">
        <v>3247</v>
      </c>
      <c r="D348" s="11">
        <v>3492</v>
      </c>
      <c r="E348" s="11">
        <v>753</v>
      </c>
      <c r="F348" s="11">
        <v>0</v>
      </c>
      <c r="G348" s="25" t="s">
        <v>32</v>
      </c>
    </row>
    <row r="349" spans="1:7" ht="14.25">
      <c r="A349" s="10" t="s">
        <v>20</v>
      </c>
      <c r="B349" s="11">
        <v>4289681</v>
      </c>
      <c r="C349" s="11">
        <v>2960908</v>
      </c>
      <c r="D349" s="11">
        <v>1591333</v>
      </c>
      <c r="E349" s="11">
        <v>10806</v>
      </c>
      <c r="F349" s="11">
        <v>386409</v>
      </c>
      <c r="G349" s="11">
        <v>126994</v>
      </c>
    </row>
    <row r="350" spans="1:7" ht="14.25">
      <c r="A350" s="10" t="s">
        <v>21</v>
      </c>
      <c r="B350" s="11">
        <v>2268659</v>
      </c>
      <c r="C350" s="11">
        <v>1276929</v>
      </c>
      <c r="D350" s="11">
        <v>1568970</v>
      </c>
      <c r="E350" s="11">
        <v>5926</v>
      </c>
      <c r="F350" s="11">
        <v>84312</v>
      </c>
      <c r="G350" s="11">
        <v>74748</v>
      </c>
    </row>
    <row r="351" spans="1:7" ht="14.25">
      <c r="A351" s="10" t="s">
        <v>22</v>
      </c>
      <c r="B351" s="11">
        <v>7991707</v>
      </c>
      <c r="C351" s="11">
        <v>11370744</v>
      </c>
      <c r="D351" s="11">
        <v>1770071</v>
      </c>
      <c r="E351" s="25" t="s">
        <v>32</v>
      </c>
      <c r="F351" s="11">
        <v>1609030</v>
      </c>
      <c r="G351" s="11">
        <v>415015</v>
      </c>
    </row>
    <row r="352" spans="1:7" ht="14.25">
      <c r="A352" s="10" t="s">
        <v>23</v>
      </c>
      <c r="B352" s="11">
        <v>4335173</v>
      </c>
      <c r="C352" s="11">
        <v>1938900</v>
      </c>
      <c r="D352" s="11">
        <v>674521</v>
      </c>
      <c r="E352" s="11">
        <v>10583</v>
      </c>
      <c r="F352" s="11">
        <v>3462</v>
      </c>
      <c r="G352" s="11">
        <v>1094672</v>
      </c>
    </row>
    <row r="353" spans="1:7" ht="14.25">
      <c r="A353" s="10" t="s">
        <v>24</v>
      </c>
      <c r="B353" s="11">
        <v>4541509</v>
      </c>
      <c r="C353" s="11">
        <v>5187911</v>
      </c>
      <c r="D353" s="11">
        <v>1012398</v>
      </c>
      <c r="E353" s="11">
        <v>4829</v>
      </c>
      <c r="F353" s="11">
        <v>313147</v>
      </c>
      <c r="G353" s="11">
        <v>47840</v>
      </c>
    </row>
    <row r="354" spans="1:7" ht="14.25">
      <c r="A354" s="10" t="s">
        <v>25</v>
      </c>
      <c r="B354" s="11">
        <v>849032</v>
      </c>
      <c r="C354" s="11">
        <v>256840</v>
      </c>
      <c r="D354" s="11">
        <v>54584</v>
      </c>
      <c r="E354" s="11">
        <v>1595</v>
      </c>
      <c r="F354" s="11">
        <v>4826</v>
      </c>
      <c r="G354" s="11">
        <v>4446</v>
      </c>
    </row>
    <row r="355" spans="1:7" ht="14.25">
      <c r="A355" s="10" t="s">
        <v>26</v>
      </c>
      <c r="B355" s="11">
        <v>676108</v>
      </c>
      <c r="C355" s="11">
        <v>1328923</v>
      </c>
      <c r="D355" s="11">
        <v>151264</v>
      </c>
      <c r="E355" s="11">
        <v>654</v>
      </c>
      <c r="F355" s="11">
        <v>268091</v>
      </c>
      <c r="G355" s="11">
        <v>65177</v>
      </c>
    </row>
    <row r="356" spans="1:7" ht="14.25">
      <c r="A356" s="10" t="s">
        <v>27</v>
      </c>
      <c r="B356" s="11">
        <v>3814408</v>
      </c>
      <c r="C356" s="11">
        <v>982359</v>
      </c>
      <c r="D356" s="11">
        <v>20947</v>
      </c>
      <c r="E356" s="11">
        <v>1080</v>
      </c>
      <c r="F356" s="11">
        <v>68421</v>
      </c>
      <c r="G356" s="11">
        <v>14406</v>
      </c>
    </row>
    <row r="357" spans="1:7" ht="14.25">
      <c r="A357" s="10" t="s">
        <v>28</v>
      </c>
      <c r="B357" s="11">
        <v>222579</v>
      </c>
      <c r="C357" s="11">
        <v>1482790</v>
      </c>
      <c r="D357" s="11">
        <v>93803</v>
      </c>
      <c r="E357" s="25" t="s">
        <v>32</v>
      </c>
      <c r="F357" s="11">
        <v>50026</v>
      </c>
      <c r="G357" s="11">
        <v>21502</v>
      </c>
    </row>
    <row r="359" ht="14.25">
      <c r="A359" s="1" t="s">
        <v>71</v>
      </c>
    </row>
    <row r="360" spans="1:2" ht="14.25">
      <c r="A360" s="1" t="s">
        <v>32</v>
      </c>
      <c r="B360" s="1" t="s">
        <v>70</v>
      </c>
    </row>
    <row r="362" spans="1:2" ht="14.25">
      <c r="A362" s="1" t="s">
        <v>57</v>
      </c>
      <c r="B362" s="35">
        <v>2019</v>
      </c>
    </row>
    <row r="363" spans="1:2" ht="14.25">
      <c r="A363" s="1" t="s">
        <v>53</v>
      </c>
      <c r="B363" s="1" t="s">
        <v>59</v>
      </c>
    </row>
    <row r="365" spans="1:7" ht="14.25">
      <c r="A365" s="10" t="s">
        <v>40</v>
      </c>
      <c r="B365" s="10" t="s">
        <v>2</v>
      </c>
      <c r="C365" s="10" t="s">
        <v>55</v>
      </c>
      <c r="D365" s="10" t="s">
        <v>34</v>
      </c>
      <c r="E365" s="10" t="s">
        <v>35</v>
      </c>
      <c r="F365" s="10" t="s">
        <v>36</v>
      </c>
      <c r="G365" s="10" t="s">
        <v>37</v>
      </c>
    </row>
    <row r="366" spans="1:7" ht="14.25">
      <c r="A366" s="10" t="s">
        <v>4</v>
      </c>
      <c r="B366" s="11">
        <v>2449418</v>
      </c>
      <c r="C366" s="11">
        <v>2327710</v>
      </c>
      <c r="D366" s="11">
        <v>359000</v>
      </c>
      <c r="E366" s="11">
        <v>11236</v>
      </c>
      <c r="F366" s="11">
        <v>297213</v>
      </c>
      <c r="G366" s="11">
        <v>681915</v>
      </c>
    </row>
    <row r="367" spans="1:7" ht="14.25">
      <c r="A367" s="10" t="s">
        <v>5</v>
      </c>
      <c r="B367" s="11">
        <v>1578538</v>
      </c>
      <c r="C367" s="11">
        <v>4340168</v>
      </c>
      <c r="D367" s="11">
        <v>727307</v>
      </c>
      <c r="E367" s="25" t="s">
        <v>32</v>
      </c>
      <c r="F367" s="11">
        <v>10190</v>
      </c>
      <c r="G367" s="11">
        <v>3794</v>
      </c>
    </row>
    <row r="368" spans="1:7" ht="14.25">
      <c r="A368" s="10" t="s">
        <v>63</v>
      </c>
      <c r="B368" s="11">
        <v>1650880</v>
      </c>
      <c r="C368" s="11">
        <v>2399082</v>
      </c>
      <c r="D368" s="11">
        <v>307083</v>
      </c>
      <c r="E368" s="11">
        <v>2667</v>
      </c>
      <c r="F368" s="11">
        <v>435023</v>
      </c>
      <c r="G368" s="11">
        <v>258023</v>
      </c>
    </row>
    <row r="369" spans="1:7" ht="14.25">
      <c r="A369" s="10" t="s">
        <v>6</v>
      </c>
      <c r="B369" s="11">
        <v>436363</v>
      </c>
      <c r="C369" s="11">
        <v>2025547</v>
      </c>
      <c r="D369" s="11">
        <v>57266</v>
      </c>
      <c r="E369" s="11">
        <v>2414</v>
      </c>
      <c r="F369" s="11">
        <v>130734</v>
      </c>
      <c r="G369" s="11">
        <v>8542</v>
      </c>
    </row>
    <row r="370" spans="1:7" ht="14.25">
      <c r="A370" s="10" t="s">
        <v>48</v>
      </c>
      <c r="B370" s="11">
        <v>10217440</v>
      </c>
      <c r="C370" s="11">
        <v>13945889</v>
      </c>
      <c r="D370" s="11">
        <v>18665370</v>
      </c>
      <c r="E370" s="11">
        <v>59458</v>
      </c>
      <c r="F370" s="11">
        <v>2089349</v>
      </c>
      <c r="G370" s="11">
        <v>203721</v>
      </c>
    </row>
    <row r="371" spans="1:7" ht="14.25">
      <c r="A371" s="10" t="s">
        <v>7</v>
      </c>
      <c r="B371" s="11">
        <v>104924</v>
      </c>
      <c r="C371" s="11">
        <v>531268</v>
      </c>
      <c r="D371" s="11">
        <v>32565</v>
      </c>
      <c r="E371" s="25" t="s">
        <v>32</v>
      </c>
      <c r="F371" s="11">
        <v>76397</v>
      </c>
      <c r="G371" s="25" t="s">
        <v>32</v>
      </c>
    </row>
    <row r="372" spans="1:7" ht="14.25">
      <c r="A372" s="10" t="s">
        <v>8</v>
      </c>
      <c r="B372" s="11">
        <v>922282</v>
      </c>
      <c r="C372" s="11">
        <v>1844951</v>
      </c>
      <c r="D372" s="11">
        <v>23000</v>
      </c>
      <c r="E372" s="11">
        <v>7563</v>
      </c>
      <c r="F372" s="11">
        <v>156734</v>
      </c>
      <c r="G372" s="11">
        <v>17242</v>
      </c>
    </row>
    <row r="373" spans="1:7" ht="14.25">
      <c r="A373" s="10" t="s">
        <v>9</v>
      </c>
      <c r="B373" s="11">
        <v>1755818</v>
      </c>
      <c r="C373" s="11">
        <v>1830175</v>
      </c>
      <c r="D373" s="11">
        <v>964556</v>
      </c>
      <c r="E373" s="11">
        <v>2140</v>
      </c>
      <c r="F373" s="11">
        <v>133748</v>
      </c>
      <c r="G373" s="11">
        <v>181026</v>
      </c>
    </row>
    <row r="374" spans="1:7" ht="14.25">
      <c r="A374" s="10" t="s">
        <v>10</v>
      </c>
      <c r="B374" s="11">
        <v>34073450</v>
      </c>
      <c r="C374" s="11">
        <v>17022958</v>
      </c>
      <c r="D374" s="11">
        <v>7636039</v>
      </c>
      <c r="E374" s="11">
        <v>88493</v>
      </c>
      <c r="F374" s="11">
        <v>144533</v>
      </c>
      <c r="G374" s="11">
        <v>16224967</v>
      </c>
    </row>
    <row r="375" spans="1:7" ht="14.25">
      <c r="A375" s="10" t="s">
        <v>11</v>
      </c>
      <c r="B375" s="11">
        <v>24483508</v>
      </c>
      <c r="C375" s="11">
        <v>22483780</v>
      </c>
      <c r="D375" s="11">
        <v>4366791</v>
      </c>
      <c r="E375" s="11">
        <v>278761</v>
      </c>
      <c r="F375" s="11">
        <v>1786353</v>
      </c>
      <c r="G375" s="11">
        <v>904515</v>
      </c>
    </row>
    <row r="376" spans="1:7" ht="14.25">
      <c r="A376" s="10" t="s">
        <v>12</v>
      </c>
      <c r="B376" s="11">
        <v>656073</v>
      </c>
      <c r="C376" s="11">
        <v>699638</v>
      </c>
      <c r="D376" s="11">
        <v>122342</v>
      </c>
      <c r="E376" s="11">
        <v>1912</v>
      </c>
      <c r="F376" s="11">
        <v>79726</v>
      </c>
      <c r="G376" s="11">
        <v>4115</v>
      </c>
    </row>
    <row r="377" spans="1:7" ht="14.25">
      <c r="A377" s="10" t="s">
        <v>13</v>
      </c>
      <c r="B377" s="11">
        <v>24285678</v>
      </c>
      <c r="C377" s="11">
        <v>8524270</v>
      </c>
      <c r="D377" s="11">
        <v>1682583</v>
      </c>
      <c r="E377" s="11">
        <v>40992</v>
      </c>
      <c r="F377" s="11">
        <v>454789</v>
      </c>
      <c r="G377" s="11">
        <v>13416969</v>
      </c>
    </row>
    <row r="378" spans="1:7" ht="14.25">
      <c r="A378" s="10" t="s">
        <v>14</v>
      </c>
      <c r="B378" s="11">
        <v>867436</v>
      </c>
      <c r="C378" s="11">
        <v>168342</v>
      </c>
      <c r="D378" s="11">
        <v>134635</v>
      </c>
      <c r="E378" s="11">
        <v>1618</v>
      </c>
      <c r="F378" s="11">
        <v>401</v>
      </c>
      <c r="G378" s="11">
        <v>58341</v>
      </c>
    </row>
    <row r="379" spans="1:7" ht="14.25">
      <c r="A379" s="10" t="s">
        <v>15</v>
      </c>
      <c r="B379" s="11">
        <v>295355</v>
      </c>
      <c r="C379" s="11">
        <v>972018</v>
      </c>
      <c r="D379" s="11">
        <v>39368</v>
      </c>
      <c r="E379" s="11">
        <v>4587</v>
      </c>
      <c r="F379" s="11">
        <v>321194</v>
      </c>
      <c r="G379" s="11">
        <v>18127</v>
      </c>
    </row>
    <row r="380" spans="1:7" ht="14.25">
      <c r="A380" s="10" t="s">
        <v>16</v>
      </c>
      <c r="B380" s="11">
        <v>575042</v>
      </c>
      <c r="C380" s="11">
        <v>1199217</v>
      </c>
      <c r="D380" s="11">
        <v>75768</v>
      </c>
      <c r="E380" s="25" t="s">
        <v>32</v>
      </c>
      <c r="F380" s="11">
        <v>467569</v>
      </c>
      <c r="G380" s="25" t="s">
        <v>32</v>
      </c>
    </row>
    <row r="381" spans="1:7" ht="14.25">
      <c r="A381" s="10" t="s">
        <v>17</v>
      </c>
      <c r="B381" s="25" t="s">
        <v>32</v>
      </c>
      <c r="C381" s="11">
        <v>49073</v>
      </c>
      <c r="D381" s="25" t="s">
        <v>32</v>
      </c>
      <c r="E381" s="11">
        <v>310</v>
      </c>
      <c r="F381" s="11">
        <v>7453</v>
      </c>
      <c r="G381" s="25" t="s">
        <v>32</v>
      </c>
    </row>
    <row r="382" spans="1:7" ht="14.25">
      <c r="A382" s="10" t="s">
        <v>18</v>
      </c>
      <c r="B382" s="11">
        <v>2796084</v>
      </c>
      <c r="C382" s="11">
        <v>3905683</v>
      </c>
      <c r="D382" s="11">
        <v>690025</v>
      </c>
      <c r="E382" s="11">
        <v>1450</v>
      </c>
      <c r="F382" s="11">
        <v>178642</v>
      </c>
      <c r="G382" s="11">
        <v>243093</v>
      </c>
    </row>
    <row r="383" spans="1:7" ht="14.25">
      <c r="A383" s="10" t="s">
        <v>19</v>
      </c>
      <c r="B383" s="11">
        <v>69779</v>
      </c>
      <c r="C383" s="11">
        <v>2234</v>
      </c>
      <c r="D383" s="11">
        <v>2918</v>
      </c>
      <c r="E383" s="11">
        <v>670</v>
      </c>
      <c r="F383" s="11">
        <v>0</v>
      </c>
      <c r="G383" s="25" t="s">
        <v>32</v>
      </c>
    </row>
    <row r="384" spans="1:7" ht="14.25">
      <c r="A384" s="10" t="s">
        <v>20</v>
      </c>
      <c r="B384" s="11">
        <v>3882326</v>
      </c>
      <c r="C384" s="11">
        <v>2721182</v>
      </c>
      <c r="D384" s="11">
        <v>1959010</v>
      </c>
      <c r="E384" s="11">
        <v>13650</v>
      </c>
      <c r="F384" s="11">
        <v>527660</v>
      </c>
      <c r="G384" s="11">
        <v>96013</v>
      </c>
    </row>
    <row r="385" spans="1:7" ht="14.25">
      <c r="A385" s="10" t="s">
        <v>21</v>
      </c>
      <c r="B385" s="11">
        <v>2068059</v>
      </c>
      <c r="C385" s="11">
        <v>1150741</v>
      </c>
      <c r="D385" s="11">
        <v>1612713</v>
      </c>
      <c r="E385" s="11">
        <v>5210</v>
      </c>
      <c r="F385" s="11">
        <v>63209</v>
      </c>
      <c r="G385" s="11">
        <v>54526</v>
      </c>
    </row>
    <row r="386" spans="1:7" ht="14.25">
      <c r="A386" s="10" t="s">
        <v>22</v>
      </c>
      <c r="B386" s="11">
        <v>6867376</v>
      </c>
      <c r="C386" s="11">
        <v>11705375</v>
      </c>
      <c r="D386" s="11">
        <v>2724266</v>
      </c>
      <c r="E386" s="11">
        <v>23612</v>
      </c>
      <c r="F386" s="11">
        <v>2353389</v>
      </c>
      <c r="G386" s="11">
        <v>579203</v>
      </c>
    </row>
    <row r="387" spans="1:7" ht="14.25">
      <c r="A387" s="10" t="s">
        <v>23</v>
      </c>
      <c r="B387" s="11">
        <v>5767487</v>
      </c>
      <c r="C387" s="11">
        <v>2222363</v>
      </c>
      <c r="D387" s="11">
        <v>812172</v>
      </c>
      <c r="E387" s="11">
        <v>14039</v>
      </c>
      <c r="F387" s="11">
        <v>5051</v>
      </c>
      <c r="G387" s="11">
        <v>1044698</v>
      </c>
    </row>
    <row r="388" spans="1:7" ht="14.25">
      <c r="A388" s="10" t="s">
        <v>24</v>
      </c>
      <c r="B388" s="11">
        <v>4020810</v>
      </c>
      <c r="C388" s="11">
        <v>4012721</v>
      </c>
      <c r="D388" s="11">
        <v>808700</v>
      </c>
      <c r="E388" s="11">
        <v>4263</v>
      </c>
      <c r="F388" s="11">
        <v>68072</v>
      </c>
      <c r="G388" s="11">
        <v>132090</v>
      </c>
    </row>
    <row r="389" spans="1:7" ht="14.25">
      <c r="A389" s="10" t="s">
        <v>25</v>
      </c>
      <c r="B389" s="11">
        <v>751777</v>
      </c>
      <c r="C389" s="11">
        <v>171761</v>
      </c>
      <c r="D389" s="11">
        <v>36298</v>
      </c>
      <c r="E389" s="11">
        <v>2278</v>
      </c>
      <c r="F389" s="11">
        <v>7307</v>
      </c>
      <c r="G389" s="11">
        <v>3800</v>
      </c>
    </row>
    <row r="390" spans="1:7" ht="14.25">
      <c r="A390" s="10" t="s">
        <v>26</v>
      </c>
      <c r="B390" s="11">
        <v>652509</v>
      </c>
      <c r="C390" s="11">
        <v>1159510</v>
      </c>
      <c r="D390" s="11">
        <v>148628</v>
      </c>
      <c r="E390" s="25" t="s">
        <v>32</v>
      </c>
      <c r="F390" s="11">
        <v>321897</v>
      </c>
      <c r="G390" s="11">
        <v>69648</v>
      </c>
    </row>
    <row r="391" spans="1:7" ht="14.25">
      <c r="A391" s="10" t="s">
        <v>27</v>
      </c>
      <c r="B391" s="11">
        <v>2831862</v>
      </c>
      <c r="C391" s="11">
        <v>1106760</v>
      </c>
      <c r="D391" s="11">
        <v>23190</v>
      </c>
      <c r="E391" s="11">
        <v>328</v>
      </c>
      <c r="F391" s="11">
        <v>56447</v>
      </c>
      <c r="G391" s="11">
        <v>15566</v>
      </c>
    </row>
    <row r="392" spans="1:7" ht="14.25">
      <c r="A392" s="10" t="s">
        <v>28</v>
      </c>
      <c r="B392" s="11">
        <v>164279</v>
      </c>
      <c r="C392" s="11">
        <v>1543585</v>
      </c>
      <c r="D392" s="11">
        <v>45218</v>
      </c>
      <c r="E392" s="11">
        <v>150</v>
      </c>
      <c r="F392" s="11">
        <v>34219</v>
      </c>
      <c r="G392" s="11">
        <v>13403</v>
      </c>
    </row>
    <row r="394" ht="14.25">
      <c r="A394" s="1" t="s">
        <v>71</v>
      </c>
    </row>
    <row r="395" spans="1:2" ht="14.25">
      <c r="A395" s="1" t="s">
        <v>32</v>
      </c>
      <c r="B395" s="1" t="s">
        <v>70</v>
      </c>
    </row>
    <row r="397" spans="1:2" ht="14.25">
      <c r="A397" s="1" t="s">
        <v>57</v>
      </c>
      <c r="B397" s="1" t="s">
        <v>96</v>
      </c>
    </row>
    <row r="398" spans="1:2" ht="14.25">
      <c r="A398" s="1" t="s">
        <v>53</v>
      </c>
      <c r="B398" s="1" t="s">
        <v>59</v>
      </c>
    </row>
    <row r="400" spans="1:7" ht="14.25">
      <c r="A400" s="10" t="s">
        <v>40</v>
      </c>
      <c r="B400" s="10" t="s">
        <v>2</v>
      </c>
      <c r="C400" s="10" t="s">
        <v>55</v>
      </c>
      <c r="D400" s="10" t="s">
        <v>34</v>
      </c>
      <c r="E400" s="10" t="s">
        <v>35</v>
      </c>
      <c r="F400" s="10" t="s">
        <v>36</v>
      </c>
      <c r="G400" s="10" t="s">
        <v>37</v>
      </c>
    </row>
    <row r="401" spans="1:7" ht="14.25">
      <c r="A401" s="10" t="s">
        <v>4</v>
      </c>
      <c r="B401" s="11">
        <v>2203245</v>
      </c>
      <c r="C401" s="11">
        <v>1944731</v>
      </c>
      <c r="D401" s="11">
        <v>389567</v>
      </c>
      <c r="E401" s="11">
        <v>5952</v>
      </c>
      <c r="F401" s="11">
        <v>456382</v>
      </c>
      <c r="G401" s="11">
        <v>392080</v>
      </c>
    </row>
    <row r="402" spans="1:7" ht="14.25">
      <c r="A402" s="10" t="s">
        <v>5</v>
      </c>
      <c r="B402" s="11">
        <v>1697663</v>
      </c>
      <c r="C402" s="11">
        <v>1987695</v>
      </c>
      <c r="D402" s="11">
        <v>502890</v>
      </c>
      <c r="E402" s="11" t="s">
        <v>32</v>
      </c>
      <c r="F402" s="11">
        <v>8585</v>
      </c>
      <c r="G402" s="11">
        <v>19143</v>
      </c>
    </row>
    <row r="403" spans="1:7" ht="14.25">
      <c r="A403" s="10" t="s">
        <v>63</v>
      </c>
      <c r="B403" s="11">
        <v>1544879</v>
      </c>
      <c r="C403" s="11">
        <v>2013667</v>
      </c>
      <c r="D403" s="11">
        <v>151993</v>
      </c>
      <c r="E403" s="11">
        <v>4585</v>
      </c>
      <c r="F403" s="11">
        <v>464510</v>
      </c>
      <c r="G403" s="11">
        <v>192334</v>
      </c>
    </row>
    <row r="404" spans="1:7" ht="14.25">
      <c r="A404" s="10" t="s">
        <v>6</v>
      </c>
      <c r="B404" s="11">
        <v>502607</v>
      </c>
      <c r="C404" s="11">
        <v>2453588</v>
      </c>
      <c r="D404" s="11">
        <v>31612</v>
      </c>
      <c r="E404" s="11">
        <v>7448</v>
      </c>
      <c r="F404" s="11">
        <v>165398</v>
      </c>
      <c r="G404" s="11">
        <v>6807</v>
      </c>
    </row>
    <row r="405" spans="1:7" ht="14.25">
      <c r="A405" s="10" t="s">
        <v>48</v>
      </c>
      <c r="B405" s="11">
        <v>9504733</v>
      </c>
      <c r="C405" s="11">
        <v>14589317</v>
      </c>
      <c r="D405" s="11">
        <v>21248295</v>
      </c>
      <c r="E405" s="11">
        <v>38892</v>
      </c>
      <c r="F405" s="11">
        <v>2232719</v>
      </c>
      <c r="G405" s="11">
        <v>360013</v>
      </c>
    </row>
    <row r="406" spans="1:7" ht="14.25">
      <c r="A406" s="10" t="s">
        <v>7</v>
      </c>
      <c r="B406" s="25" t="s">
        <v>32</v>
      </c>
      <c r="C406" s="25">
        <v>510774</v>
      </c>
      <c r="D406" s="25">
        <v>16375</v>
      </c>
      <c r="E406" s="25" t="s">
        <v>32</v>
      </c>
      <c r="F406" s="25">
        <v>105442</v>
      </c>
      <c r="G406" s="25" t="s">
        <v>32</v>
      </c>
    </row>
    <row r="407" spans="1:7" ht="14.25">
      <c r="A407" s="10" t="s">
        <v>8</v>
      </c>
      <c r="B407" s="25">
        <v>440434</v>
      </c>
      <c r="C407" s="25">
        <v>2262447</v>
      </c>
      <c r="D407" s="25">
        <v>9958</v>
      </c>
      <c r="E407" s="25">
        <v>12231</v>
      </c>
      <c r="F407" s="25">
        <v>149004</v>
      </c>
      <c r="G407" s="25">
        <v>35745</v>
      </c>
    </row>
    <row r="408" spans="1:7" ht="14.25">
      <c r="A408" s="10" t="s">
        <v>9</v>
      </c>
      <c r="B408" s="11">
        <v>1801712</v>
      </c>
      <c r="C408" s="11">
        <v>1910455</v>
      </c>
      <c r="D408" s="11">
        <v>860835</v>
      </c>
      <c r="E408" s="11">
        <v>1932</v>
      </c>
      <c r="F408" s="11">
        <v>124572</v>
      </c>
      <c r="G408" s="11">
        <v>201917</v>
      </c>
    </row>
    <row r="409" spans="1:7" ht="14.25">
      <c r="A409" s="10" t="s">
        <v>10</v>
      </c>
      <c r="B409" s="25">
        <v>37915957</v>
      </c>
      <c r="C409" s="25">
        <v>20199361</v>
      </c>
      <c r="D409" s="25">
        <v>8165124</v>
      </c>
      <c r="E409" s="25" t="s">
        <v>32</v>
      </c>
      <c r="F409" s="25">
        <v>191439</v>
      </c>
      <c r="G409" s="25" t="s">
        <v>32</v>
      </c>
    </row>
    <row r="410" spans="1:7" ht="14.25">
      <c r="A410" s="10" t="s">
        <v>11</v>
      </c>
      <c r="B410" s="11">
        <v>26001474</v>
      </c>
      <c r="C410" s="11">
        <v>29155642</v>
      </c>
      <c r="D410" s="11">
        <v>5845201</v>
      </c>
      <c r="E410" s="11">
        <v>413522</v>
      </c>
      <c r="F410" s="11">
        <v>2076279</v>
      </c>
      <c r="G410" s="11">
        <v>1251170</v>
      </c>
    </row>
    <row r="411" spans="1:7" ht="14.25">
      <c r="A411" s="10" t="s">
        <v>12</v>
      </c>
      <c r="B411" s="11">
        <v>700973</v>
      </c>
      <c r="C411" s="11">
        <v>729914</v>
      </c>
      <c r="D411" s="11">
        <v>119186</v>
      </c>
      <c r="E411" s="11">
        <v>3280</v>
      </c>
      <c r="F411" s="11">
        <v>93437</v>
      </c>
      <c r="G411" s="11">
        <v>8301</v>
      </c>
    </row>
    <row r="412" spans="1:7" ht="14.25">
      <c r="A412" s="10" t="s">
        <v>13</v>
      </c>
      <c r="B412" s="25">
        <v>31644123</v>
      </c>
      <c r="C412" s="25">
        <v>9749762</v>
      </c>
      <c r="D412" s="25">
        <v>4705180</v>
      </c>
      <c r="E412" s="25">
        <v>45128</v>
      </c>
      <c r="F412" s="25">
        <v>416353</v>
      </c>
      <c r="G412" s="25">
        <v>9812045</v>
      </c>
    </row>
    <row r="413" spans="1:7" ht="14.25">
      <c r="A413" s="10" t="s">
        <v>14</v>
      </c>
      <c r="B413" s="11">
        <v>862578</v>
      </c>
      <c r="C413" s="11">
        <v>181319</v>
      </c>
      <c r="D413" s="11">
        <v>91154</v>
      </c>
      <c r="E413" s="11">
        <v>2439</v>
      </c>
      <c r="F413" s="11">
        <v>762</v>
      </c>
      <c r="G413" s="11">
        <v>52326</v>
      </c>
    </row>
    <row r="414" spans="1:7" ht="14.25">
      <c r="A414" s="10" t="s">
        <v>15</v>
      </c>
      <c r="B414" s="11">
        <v>303793</v>
      </c>
      <c r="C414" s="11">
        <v>1167424</v>
      </c>
      <c r="D414" s="11">
        <v>44008</v>
      </c>
      <c r="E414" s="11">
        <v>5077</v>
      </c>
      <c r="F414" s="11">
        <v>359823</v>
      </c>
      <c r="G414" s="11">
        <v>20285</v>
      </c>
    </row>
    <row r="415" spans="1:7" ht="14.25">
      <c r="A415" s="10" t="s">
        <v>16</v>
      </c>
      <c r="B415" s="11">
        <v>592648</v>
      </c>
      <c r="C415" s="11">
        <v>1487050</v>
      </c>
      <c r="D415" s="11">
        <v>85720</v>
      </c>
      <c r="E415" s="11">
        <v>1189</v>
      </c>
      <c r="F415" s="11">
        <v>393344</v>
      </c>
      <c r="G415" s="25" t="s">
        <v>32</v>
      </c>
    </row>
    <row r="416" spans="1:7" ht="14.25">
      <c r="A416" s="10" t="s">
        <v>17</v>
      </c>
      <c r="B416" s="25" t="s">
        <v>32</v>
      </c>
      <c r="C416" s="11">
        <v>60225</v>
      </c>
      <c r="D416" s="25" t="s">
        <v>32</v>
      </c>
      <c r="E416" s="11">
        <v>194</v>
      </c>
      <c r="F416" s="11">
        <v>3682</v>
      </c>
      <c r="G416" s="25" t="s">
        <v>32</v>
      </c>
    </row>
    <row r="417" spans="1:7" ht="14.25">
      <c r="A417" s="10" t="s">
        <v>18</v>
      </c>
      <c r="B417" s="11">
        <v>3371876</v>
      </c>
      <c r="C417" s="11">
        <v>4264633</v>
      </c>
      <c r="D417" s="11">
        <v>582594</v>
      </c>
      <c r="E417" s="11">
        <v>2609</v>
      </c>
      <c r="F417" s="11">
        <v>189606</v>
      </c>
      <c r="G417" s="11">
        <v>267772</v>
      </c>
    </row>
    <row r="418" spans="1:7" ht="14.25">
      <c r="A418" s="10" t="s">
        <v>19</v>
      </c>
      <c r="B418" s="11">
        <v>89777</v>
      </c>
      <c r="C418" s="11">
        <v>2899</v>
      </c>
      <c r="D418" s="11">
        <v>2634</v>
      </c>
      <c r="E418" s="11">
        <v>513</v>
      </c>
      <c r="F418" s="11">
        <v>0</v>
      </c>
      <c r="G418" s="25" t="s">
        <v>32</v>
      </c>
    </row>
    <row r="419" spans="1:7" ht="14.25">
      <c r="A419" s="10" t="s">
        <v>20</v>
      </c>
      <c r="B419" s="11">
        <v>3962227</v>
      </c>
      <c r="C419" s="11">
        <v>2606603</v>
      </c>
      <c r="D419" s="11">
        <v>2371589</v>
      </c>
      <c r="E419" s="11">
        <v>16146</v>
      </c>
      <c r="F419" s="11">
        <v>560491</v>
      </c>
      <c r="G419" s="11">
        <v>306749</v>
      </c>
    </row>
    <row r="420" spans="1:7" ht="14.25">
      <c r="A420" s="10" t="s">
        <v>21</v>
      </c>
      <c r="B420" s="11">
        <v>1931277</v>
      </c>
      <c r="C420" s="11">
        <v>1152793</v>
      </c>
      <c r="D420" s="11">
        <v>2362720</v>
      </c>
      <c r="E420" s="11">
        <v>8518</v>
      </c>
      <c r="F420" s="11">
        <v>46042</v>
      </c>
      <c r="G420" s="11">
        <v>64684</v>
      </c>
    </row>
    <row r="421" spans="1:7" ht="14.25">
      <c r="A421" s="10" t="s">
        <v>22</v>
      </c>
      <c r="B421" s="11">
        <v>9278129</v>
      </c>
      <c r="C421" s="11">
        <v>12809348</v>
      </c>
      <c r="D421" s="11">
        <v>618821</v>
      </c>
      <c r="E421" s="11">
        <v>29226</v>
      </c>
      <c r="F421" s="11">
        <v>1201374</v>
      </c>
      <c r="G421" s="11">
        <v>679470</v>
      </c>
    </row>
    <row r="422" spans="1:7" ht="14.25">
      <c r="A422" s="10" t="s">
        <v>23</v>
      </c>
      <c r="B422" s="11">
        <v>6401932</v>
      </c>
      <c r="C422" s="11">
        <v>2401922</v>
      </c>
      <c r="D422" s="11">
        <v>416627</v>
      </c>
      <c r="E422" s="11">
        <v>28935</v>
      </c>
      <c r="F422" s="11">
        <v>8589</v>
      </c>
      <c r="G422" s="11">
        <v>448256</v>
      </c>
    </row>
    <row r="423" spans="1:7" ht="14.25">
      <c r="A423" s="10" t="s">
        <v>24</v>
      </c>
      <c r="B423" s="25">
        <v>3877891</v>
      </c>
      <c r="C423" s="25">
        <v>4125502</v>
      </c>
      <c r="D423" s="25">
        <v>453939</v>
      </c>
      <c r="E423" s="25">
        <v>9304</v>
      </c>
      <c r="F423" s="25">
        <v>121886</v>
      </c>
      <c r="G423" s="25">
        <v>111571</v>
      </c>
    </row>
    <row r="424" spans="1:7" ht="14.25">
      <c r="A424" s="10" t="s">
        <v>25</v>
      </c>
      <c r="B424" s="11">
        <v>731011</v>
      </c>
      <c r="C424" s="11">
        <v>180872</v>
      </c>
      <c r="D424" s="11">
        <v>38684</v>
      </c>
      <c r="E424" s="11">
        <v>1731</v>
      </c>
      <c r="F424" s="11">
        <v>7425</v>
      </c>
      <c r="G424" s="11">
        <v>4042</v>
      </c>
    </row>
    <row r="425" spans="1:7" ht="14.25">
      <c r="A425" s="10" t="s">
        <v>26</v>
      </c>
      <c r="B425" s="11">
        <v>662310</v>
      </c>
      <c r="C425" s="11">
        <v>1107929</v>
      </c>
      <c r="D425" s="11">
        <v>138094</v>
      </c>
      <c r="E425" s="25" t="s">
        <v>32</v>
      </c>
      <c r="F425" s="11">
        <v>370778</v>
      </c>
      <c r="G425" s="11">
        <v>51870</v>
      </c>
    </row>
    <row r="426" spans="1:7" ht="14.25">
      <c r="A426" s="10" t="s">
        <v>27</v>
      </c>
      <c r="B426" s="11">
        <v>3698298</v>
      </c>
      <c r="C426" s="11">
        <v>1154997</v>
      </c>
      <c r="D426" s="11">
        <v>11666</v>
      </c>
      <c r="E426" s="11">
        <v>911</v>
      </c>
      <c r="F426" s="11">
        <v>39225</v>
      </c>
      <c r="G426" s="11">
        <v>11844</v>
      </c>
    </row>
    <row r="427" spans="1:7" ht="14.25">
      <c r="A427" s="10" t="s">
        <v>28</v>
      </c>
      <c r="B427" s="11">
        <v>222207</v>
      </c>
      <c r="C427" s="11">
        <v>1707955</v>
      </c>
      <c r="D427" s="11">
        <v>32111</v>
      </c>
      <c r="E427" s="11">
        <v>1121</v>
      </c>
      <c r="F427" s="11">
        <v>63763</v>
      </c>
      <c r="G427" s="11">
        <v>20317</v>
      </c>
    </row>
    <row r="429" ht="14.25">
      <c r="A429" s="1" t="s">
        <v>71</v>
      </c>
    </row>
    <row r="430" spans="1:2" ht="14.25">
      <c r="A430" s="1" t="s">
        <v>32</v>
      </c>
      <c r="B430" s="1" t="s">
        <v>70</v>
      </c>
    </row>
  </sheetData>
  <hyperlinks>
    <hyperlink ref="A74" r:id="rId1" display="https://ec.europa.eu/eurostat/databrowser/bookmark/25d1e507-40ed-4668-b7f6-743f72306611?lang=en&amp;page=time:2020"/>
  </hyperlinks>
  <printOptions/>
  <pageMargins left="0.75" right="0.75" top="1" bottom="1" header="0.5" footer="0.5"/>
  <pageSetup fitToHeight="0" fitToWidth="0" horizontalDpi="300" verticalDpi="300" orientation="portrait" pageOrder="overThenDown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44"/>
  <sheetViews>
    <sheetView showGridLines="0" workbookViewId="0" topLeftCell="A1"/>
  </sheetViews>
  <sheetFormatPr defaultColWidth="9.00390625" defaultRowHeight="14.25"/>
  <cols>
    <col min="1" max="1" width="9.00390625" style="2" customWidth="1"/>
    <col min="2" max="2" width="12.625" style="2" customWidth="1"/>
    <col min="3" max="25" width="11.75390625" style="2" customWidth="1"/>
    <col min="26" max="16384" width="9.00390625" style="2" customWidth="1"/>
  </cols>
  <sheetData>
    <row r="2" spans="2:7" ht="15.75">
      <c r="B2" s="53" t="s">
        <v>97</v>
      </c>
      <c r="C2" s="8"/>
      <c r="D2" s="8"/>
      <c r="E2" s="8"/>
      <c r="F2" s="8"/>
      <c r="G2" s="8"/>
    </row>
    <row r="3" ht="12.75">
      <c r="B3" s="52" t="s">
        <v>54</v>
      </c>
    </row>
    <row r="4" spans="2:30" s="5" customFormat="1" ht="29.25" customHeight="1">
      <c r="B4" s="57"/>
      <c r="C4" s="59" t="s">
        <v>2</v>
      </c>
      <c r="D4" s="60"/>
      <c r="E4" s="55" t="s">
        <v>55</v>
      </c>
      <c r="F4" s="56"/>
      <c r="G4" s="61" t="s">
        <v>34</v>
      </c>
      <c r="H4" s="60"/>
      <c r="I4" s="61" t="s">
        <v>35</v>
      </c>
      <c r="J4" s="60"/>
      <c r="K4" s="61" t="s">
        <v>36</v>
      </c>
      <c r="L4" s="60"/>
      <c r="M4" s="55" t="s">
        <v>37</v>
      </c>
      <c r="N4" s="56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14" ht="14.25">
      <c r="B5" s="58"/>
      <c r="C5" s="28" t="s">
        <v>3</v>
      </c>
      <c r="D5" s="29">
        <v>2020</v>
      </c>
      <c r="E5" s="29" t="s">
        <v>3</v>
      </c>
      <c r="F5" s="29">
        <v>2020</v>
      </c>
      <c r="G5" s="29" t="s">
        <v>3</v>
      </c>
      <c r="H5" s="29">
        <v>2020</v>
      </c>
      <c r="I5" s="29" t="s">
        <v>3</v>
      </c>
      <c r="J5" s="29">
        <v>2020</v>
      </c>
      <c r="K5" s="29" t="s">
        <v>3</v>
      </c>
      <c r="L5" s="29">
        <v>2020</v>
      </c>
      <c r="M5" s="29" t="s">
        <v>3</v>
      </c>
      <c r="N5" s="29">
        <v>2020</v>
      </c>
    </row>
    <row r="6" spans="2:16" ht="14.25">
      <c r="B6" s="18" t="s">
        <v>4</v>
      </c>
      <c r="C6" s="13">
        <v>2452.096</v>
      </c>
      <c r="D6" s="13">
        <v>2203.245</v>
      </c>
      <c r="E6" s="13">
        <v>2610.565</v>
      </c>
      <c r="F6" s="13">
        <v>1944.731</v>
      </c>
      <c r="G6" s="13">
        <v>694.606</v>
      </c>
      <c r="H6" s="13">
        <v>389.567</v>
      </c>
      <c r="I6" s="13">
        <v>14.279</v>
      </c>
      <c r="J6" s="13">
        <v>5.952</v>
      </c>
      <c r="K6" s="13">
        <v>268.969</v>
      </c>
      <c r="L6" s="13">
        <v>456.382</v>
      </c>
      <c r="M6" s="13">
        <v>885.008</v>
      </c>
      <c r="N6" s="13">
        <v>392.08</v>
      </c>
      <c r="P6" s="6"/>
    </row>
    <row r="7" spans="2:16" ht="14.25">
      <c r="B7" s="19" t="s">
        <v>5</v>
      </c>
      <c r="C7" s="14" t="s">
        <v>38</v>
      </c>
      <c r="D7" s="14">
        <v>1697.663</v>
      </c>
      <c r="E7" s="14" t="s">
        <v>38</v>
      </c>
      <c r="F7" s="14">
        <v>1987.695</v>
      </c>
      <c r="G7" s="14" t="s">
        <v>38</v>
      </c>
      <c r="H7" s="14">
        <v>502.89</v>
      </c>
      <c r="I7" s="14" t="s">
        <v>32</v>
      </c>
      <c r="J7" s="14" t="s">
        <v>38</v>
      </c>
      <c r="K7" s="14" t="s">
        <v>38</v>
      </c>
      <c r="L7" s="14">
        <v>8.585</v>
      </c>
      <c r="M7" s="14" t="s">
        <v>32</v>
      </c>
      <c r="N7" s="14">
        <v>19.143</v>
      </c>
      <c r="P7" s="6"/>
    </row>
    <row r="8" spans="2:16" ht="14.25">
      <c r="B8" s="19" t="s">
        <v>63</v>
      </c>
      <c r="C8" s="14">
        <v>1626.666</v>
      </c>
      <c r="D8" s="14">
        <v>1544.879</v>
      </c>
      <c r="E8" s="14">
        <v>3473.231</v>
      </c>
      <c r="F8" s="14">
        <v>2013.667</v>
      </c>
      <c r="G8" s="14">
        <v>290.967</v>
      </c>
      <c r="H8" s="14">
        <v>151.993</v>
      </c>
      <c r="I8" s="14">
        <v>12.881</v>
      </c>
      <c r="J8" s="14">
        <v>4.585</v>
      </c>
      <c r="K8" s="14">
        <v>1183.447</v>
      </c>
      <c r="L8" s="14">
        <v>464.51</v>
      </c>
      <c r="M8" s="14">
        <v>462.038</v>
      </c>
      <c r="N8" s="14">
        <v>192.334</v>
      </c>
      <c r="P8" s="6"/>
    </row>
    <row r="9" spans="2:16" ht="14.25">
      <c r="B9" s="19" t="s">
        <v>6</v>
      </c>
      <c r="C9" s="14">
        <v>632.925</v>
      </c>
      <c r="D9" s="14">
        <v>502.607</v>
      </c>
      <c r="E9" s="14">
        <v>3692.148</v>
      </c>
      <c r="F9" s="14">
        <v>2453.588</v>
      </c>
      <c r="G9" s="14">
        <v>44.94</v>
      </c>
      <c r="H9" s="14">
        <v>31.612</v>
      </c>
      <c r="I9" s="14">
        <v>3.673</v>
      </c>
      <c r="J9" s="14">
        <v>7.448</v>
      </c>
      <c r="K9" s="14">
        <v>172.604</v>
      </c>
      <c r="L9" s="14">
        <v>165.398</v>
      </c>
      <c r="M9" s="14">
        <v>3.172</v>
      </c>
      <c r="N9" s="14">
        <v>6.807</v>
      </c>
      <c r="P9" s="6"/>
    </row>
    <row r="10" spans="2:16" ht="14.25">
      <c r="B10" s="19" t="s">
        <v>49</v>
      </c>
      <c r="C10" s="14">
        <v>10472.846</v>
      </c>
      <c r="D10" s="14">
        <v>9504.733</v>
      </c>
      <c r="E10" s="14">
        <v>17955.168</v>
      </c>
      <c r="F10" s="14">
        <v>14589.317</v>
      </c>
      <c r="G10" s="14">
        <v>11831.541</v>
      </c>
      <c r="H10" s="14">
        <v>21248.295</v>
      </c>
      <c r="I10" s="14">
        <v>255.155</v>
      </c>
      <c r="J10" s="14">
        <v>38.892</v>
      </c>
      <c r="K10" s="14">
        <v>3122.898</v>
      </c>
      <c r="L10" s="14">
        <v>2232.719</v>
      </c>
      <c r="M10" s="14">
        <v>218.552</v>
      </c>
      <c r="N10" s="14">
        <v>360.013</v>
      </c>
      <c r="P10" s="6"/>
    </row>
    <row r="11" spans="2:16" ht="14.25">
      <c r="B11" s="19" t="s">
        <v>7</v>
      </c>
      <c r="C11" s="14">
        <v>50.529</v>
      </c>
      <c r="D11" s="14" t="s">
        <v>38</v>
      </c>
      <c r="E11" s="14">
        <v>357.091</v>
      </c>
      <c r="F11" s="14">
        <v>510.774</v>
      </c>
      <c r="G11" s="14">
        <v>19.382</v>
      </c>
      <c r="H11" s="14">
        <v>16.375</v>
      </c>
      <c r="I11" s="14" t="s">
        <v>38</v>
      </c>
      <c r="J11" s="14" t="s">
        <v>38</v>
      </c>
      <c r="K11" s="14">
        <v>31.687</v>
      </c>
      <c r="L11" s="14">
        <v>105.442</v>
      </c>
      <c r="M11" s="14" t="s">
        <v>38</v>
      </c>
      <c r="N11" s="14" t="s">
        <v>38</v>
      </c>
      <c r="P11" s="6"/>
    </row>
    <row r="12" spans="2:16" ht="14.25">
      <c r="B12" s="19" t="s">
        <v>8</v>
      </c>
      <c r="C12" s="14">
        <v>619.971</v>
      </c>
      <c r="D12" s="14">
        <v>440.434</v>
      </c>
      <c r="E12" s="14">
        <v>2811.899</v>
      </c>
      <c r="F12" s="14">
        <v>2262.447</v>
      </c>
      <c r="G12" s="14">
        <v>47.513</v>
      </c>
      <c r="H12" s="14">
        <v>9.958</v>
      </c>
      <c r="I12" s="14">
        <v>4.46</v>
      </c>
      <c r="J12" s="14">
        <v>12.231</v>
      </c>
      <c r="K12" s="14">
        <v>188.224</v>
      </c>
      <c r="L12" s="14">
        <v>149.004</v>
      </c>
      <c r="M12" s="14">
        <v>20.388</v>
      </c>
      <c r="N12" s="14">
        <v>35.745</v>
      </c>
      <c r="P12" s="6"/>
    </row>
    <row r="13" spans="2:16" ht="14.25">
      <c r="B13" s="19" t="s">
        <v>9</v>
      </c>
      <c r="C13" s="14">
        <v>2256.372</v>
      </c>
      <c r="D13" s="14">
        <v>1801.712</v>
      </c>
      <c r="E13" s="14">
        <v>1454.632</v>
      </c>
      <c r="F13" s="14">
        <v>1910.455</v>
      </c>
      <c r="G13" s="14">
        <v>109.297</v>
      </c>
      <c r="H13" s="14">
        <v>860.835</v>
      </c>
      <c r="I13" s="14" t="s">
        <v>38</v>
      </c>
      <c r="J13" s="14">
        <v>1.932</v>
      </c>
      <c r="K13" s="14">
        <v>21.28</v>
      </c>
      <c r="L13" s="14">
        <v>124.572</v>
      </c>
      <c r="M13" s="14">
        <v>733.481</v>
      </c>
      <c r="N13" s="14">
        <v>201.917</v>
      </c>
      <c r="P13" s="6"/>
    </row>
    <row r="14" spans="2:16" ht="14.25">
      <c r="B14" s="19" t="s">
        <v>10</v>
      </c>
      <c r="C14" s="14">
        <v>31343.389</v>
      </c>
      <c r="D14" s="14">
        <v>37915.957</v>
      </c>
      <c r="E14" s="14">
        <v>13834.6</v>
      </c>
      <c r="F14" s="14">
        <v>20199.361</v>
      </c>
      <c r="G14" s="14">
        <v>8061.915</v>
      </c>
      <c r="H14" s="14">
        <v>8165.124</v>
      </c>
      <c r="I14" s="14">
        <v>228.52</v>
      </c>
      <c r="J14" s="14" t="s">
        <v>38</v>
      </c>
      <c r="K14" s="14">
        <v>223.241</v>
      </c>
      <c r="L14" s="14">
        <v>191.439</v>
      </c>
      <c r="M14" s="14">
        <v>19420.624</v>
      </c>
      <c r="N14" s="14" t="s">
        <v>38</v>
      </c>
      <c r="P14" s="6"/>
    </row>
    <row r="15" spans="2:16" ht="14.25">
      <c r="B15" s="19" t="s">
        <v>11</v>
      </c>
      <c r="C15" s="14">
        <v>24495.844</v>
      </c>
      <c r="D15" s="14">
        <v>26001.474</v>
      </c>
      <c r="E15" s="14">
        <v>29252.304</v>
      </c>
      <c r="F15" s="14">
        <v>29155.642</v>
      </c>
      <c r="G15" s="14">
        <v>2190.206</v>
      </c>
      <c r="H15" s="14">
        <v>5845.201</v>
      </c>
      <c r="I15" s="14">
        <v>331.356</v>
      </c>
      <c r="J15" s="14">
        <v>413.522</v>
      </c>
      <c r="K15" s="14">
        <v>2531.959</v>
      </c>
      <c r="L15" s="14">
        <v>2076.279</v>
      </c>
      <c r="M15" s="14">
        <v>2460.669</v>
      </c>
      <c r="N15" s="14">
        <v>1251.17</v>
      </c>
      <c r="P15" s="6"/>
    </row>
    <row r="16" spans="2:16" ht="14.25">
      <c r="B16" s="19" t="s">
        <v>12</v>
      </c>
      <c r="C16" s="14" t="s">
        <v>32</v>
      </c>
      <c r="D16" s="14">
        <v>700.973</v>
      </c>
      <c r="E16" s="14" t="s">
        <v>32</v>
      </c>
      <c r="F16" s="14">
        <v>729.914</v>
      </c>
      <c r="G16" s="14" t="s">
        <v>32</v>
      </c>
      <c r="H16" s="14">
        <v>119.186</v>
      </c>
      <c r="I16" s="14" t="s">
        <v>32</v>
      </c>
      <c r="J16" s="14">
        <v>3.28</v>
      </c>
      <c r="K16" s="14" t="s">
        <v>32</v>
      </c>
      <c r="L16" s="14">
        <v>93.437</v>
      </c>
      <c r="M16" s="14" t="s">
        <v>32</v>
      </c>
      <c r="N16" s="14">
        <v>8.301</v>
      </c>
      <c r="P16" s="6"/>
    </row>
    <row r="17" spans="2:16" ht="14.25">
      <c r="B17" s="19" t="s">
        <v>111</v>
      </c>
      <c r="C17" s="14">
        <v>43574.469</v>
      </c>
      <c r="D17" s="14">
        <v>31644.123</v>
      </c>
      <c r="E17" s="14">
        <v>8327.293</v>
      </c>
      <c r="F17" s="14">
        <v>9749.762</v>
      </c>
      <c r="G17" s="14">
        <v>2493.839</v>
      </c>
      <c r="H17" s="14">
        <v>4705.18</v>
      </c>
      <c r="I17" s="14">
        <v>97.426</v>
      </c>
      <c r="J17" s="14">
        <v>45.128</v>
      </c>
      <c r="K17" s="14">
        <v>389.841</v>
      </c>
      <c r="L17" s="14">
        <v>416.353</v>
      </c>
      <c r="M17" s="14">
        <v>15443.354</v>
      </c>
      <c r="N17" s="14">
        <v>9812.045</v>
      </c>
      <c r="P17" s="6"/>
    </row>
    <row r="18" spans="2:16" ht="14.25">
      <c r="B18" s="19" t="s">
        <v>14</v>
      </c>
      <c r="C18" s="14">
        <v>894.77</v>
      </c>
      <c r="D18" s="14">
        <v>862.578</v>
      </c>
      <c r="E18" s="14">
        <v>169.986</v>
      </c>
      <c r="F18" s="14">
        <v>181.319</v>
      </c>
      <c r="G18" s="14">
        <v>158.669</v>
      </c>
      <c r="H18" s="14">
        <v>91.154</v>
      </c>
      <c r="I18" s="14">
        <v>2.031</v>
      </c>
      <c r="J18" s="14">
        <v>2.439</v>
      </c>
      <c r="K18" s="14">
        <v>3.339</v>
      </c>
      <c r="L18" s="14">
        <v>0.762</v>
      </c>
      <c r="M18" s="14">
        <v>5.939</v>
      </c>
      <c r="N18" s="14">
        <v>52.326</v>
      </c>
      <c r="P18" s="6"/>
    </row>
    <row r="19" spans="2:16" ht="14.25">
      <c r="B19" s="19" t="s">
        <v>15</v>
      </c>
      <c r="C19" s="14">
        <v>148.222</v>
      </c>
      <c r="D19" s="14">
        <v>303.793</v>
      </c>
      <c r="E19" s="14">
        <v>722.05</v>
      </c>
      <c r="F19" s="14">
        <v>1167.424</v>
      </c>
      <c r="G19" s="14">
        <v>34.164</v>
      </c>
      <c r="H19" s="14">
        <v>44.008</v>
      </c>
      <c r="I19" s="14" t="s">
        <v>32</v>
      </c>
      <c r="J19" s="14">
        <v>5.077</v>
      </c>
      <c r="K19" s="14">
        <v>163.599</v>
      </c>
      <c r="L19" s="14">
        <v>359.823</v>
      </c>
      <c r="M19" s="14">
        <v>5.966</v>
      </c>
      <c r="N19" s="14">
        <v>20.285</v>
      </c>
      <c r="P19" s="6"/>
    </row>
    <row r="20" spans="2:16" ht="14.25">
      <c r="B20" s="19" t="s">
        <v>16</v>
      </c>
      <c r="C20" s="14">
        <v>361.502</v>
      </c>
      <c r="D20" s="14">
        <v>592.648</v>
      </c>
      <c r="E20" s="14">
        <v>1772.873</v>
      </c>
      <c r="F20" s="14">
        <v>1487.05</v>
      </c>
      <c r="G20" s="14">
        <v>26.359</v>
      </c>
      <c r="H20" s="14">
        <v>85.72</v>
      </c>
      <c r="I20" s="14">
        <v>0</v>
      </c>
      <c r="J20" s="14">
        <v>1.189</v>
      </c>
      <c r="K20" s="14">
        <v>402.931</v>
      </c>
      <c r="L20" s="14">
        <v>393.344</v>
      </c>
      <c r="M20" s="14" t="s">
        <v>38</v>
      </c>
      <c r="N20" s="14" t="s">
        <v>38</v>
      </c>
      <c r="P20" s="6"/>
    </row>
    <row r="21" spans="2:30" s="4" customFormat="1" ht="14.25">
      <c r="B21" s="19" t="s">
        <v>17</v>
      </c>
      <c r="C21" s="14">
        <v>92.08</v>
      </c>
      <c r="D21" s="14" t="s">
        <v>38</v>
      </c>
      <c r="E21" s="14">
        <v>102.073</v>
      </c>
      <c r="F21" s="14">
        <v>60.225</v>
      </c>
      <c r="G21" s="14" t="s">
        <v>38</v>
      </c>
      <c r="H21" s="14" t="s">
        <v>38</v>
      </c>
      <c r="I21" s="14">
        <v>1.107</v>
      </c>
      <c r="J21" s="14">
        <v>0.194</v>
      </c>
      <c r="K21" s="14" t="s">
        <v>38</v>
      </c>
      <c r="L21" s="14">
        <v>3.682</v>
      </c>
      <c r="M21" s="14" t="s">
        <v>38</v>
      </c>
      <c r="N21" s="14" t="s">
        <v>38</v>
      </c>
      <c r="P21" s="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2:16" ht="14.25">
      <c r="B22" s="19" t="s">
        <v>18</v>
      </c>
      <c r="C22" s="14">
        <v>2997.436</v>
      </c>
      <c r="D22" s="14">
        <v>3371.876</v>
      </c>
      <c r="E22" s="14">
        <v>3668.067</v>
      </c>
      <c r="F22" s="14">
        <v>4264.633</v>
      </c>
      <c r="G22" s="14">
        <v>522.094</v>
      </c>
      <c r="H22" s="14">
        <v>582.594</v>
      </c>
      <c r="I22" s="14">
        <v>2.089</v>
      </c>
      <c r="J22" s="14">
        <v>2.609</v>
      </c>
      <c r="K22" s="14">
        <v>223.697</v>
      </c>
      <c r="L22" s="14">
        <v>189.606</v>
      </c>
      <c r="M22" s="14">
        <v>1134.554</v>
      </c>
      <c r="N22" s="14">
        <v>267.772</v>
      </c>
      <c r="P22" s="6"/>
    </row>
    <row r="23" spans="2:16" ht="14.25">
      <c r="B23" s="19" t="s">
        <v>19</v>
      </c>
      <c r="C23" s="14">
        <v>95.04</v>
      </c>
      <c r="D23" s="14">
        <v>89.777</v>
      </c>
      <c r="E23" s="14">
        <v>6.223</v>
      </c>
      <c r="F23" s="14">
        <v>2.899</v>
      </c>
      <c r="G23" s="14">
        <v>4.377</v>
      </c>
      <c r="H23" s="14">
        <v>2.634</v>
      </c>
      <c r="I23" s="14">
        <v>0.911</v>
      </c>
      <c r="J23" s="14">
        <v>0.513</v>
      </c>
      <c r="K23" s="14">
        <v>0</v>
      </c>
      <c r="L23" s="14">
        <v>0</v>
      </c>
      <c r="M23" s="14" t="s">
        <v>38</v>
      </c>
      <c r="N23" s="14" t="s">
        <v>38</v>
      </c>
      <c r="P23" s="6"/>
    </row>
    <row r="24" spans="2:30" s="4" customFormat="1" ht="14.25">
      <c r="B24" s="19" t="s">
        <v>20</v>
      </c>
      <c r="C24" s="14">
        <v>4246.282</v>
      </c>
      <c r="D24" s="14">
        <v>3962.227</v>
      </c>
      <c r="E24" s="14">
        <v>3011.21</v>
      </c>
      <c r="F24" s="14">
        <v>2606.603</v>
      </c>
      <c r="G24" s="14">
        <v>1898.289</v>
      </c>
      <c r="H24" s="14">
        <v>2371.589</v>
      </c>
      <c r="I24" s="14">
        <v>20.141</v>
      </c>
      <c r="J24" s="14">
        <v>16.146</v>
      </c>
      <c r="K24" s="14">
        <v>206.187</v>
      </c>
      <c r="L24" s="14">
        <v>560.491</v>
      </c>
      <c r="M24" s="14">
        <v>1532.107</v>
      </c>
      <c r="N24" s="14">
        <v>306.749</v>
      </c>
      <c r="P24" s="6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2:16" ht="14.25">
      <c r="B25" s="19" t="s">
        <v>21</v>
      </c>
      <c r="C25" s="14">
        <v>1544.218</v>
      </c>
      <c r="D25" s="14">
        <v>1931.277</v>
      </c>
      <c r="E25" s="14">
        <v>1505.163</v>
      </c>
      <c r="F25" s="14">
        <v>1152.793</v>
      </c>
      <c r="G25" s="14">
        <v>247.982</v>
      </c>
      <c r="H25" s="14">
        <v>2362.72</v>
      </c>
      <c r="I25" s="14">
        <v>33.428</v>
      </c>
      <c r="J25" s="14">
        <v>8.518</v>
      </c>
      <c r="K25" s="14">
        <v>59.369</v>
      </c>
      <c r="L25" s="14">
        <v>46.042</v>
      </c>
      <c r="M25" s="14">
        <v>58.114</v>
      </c>
      <c r="N25" s="14">
        <v>64.684</v>
      </c>
      <c r="P25" s="6"/>
    </row>
    <row r="26" spans="2:16" ht="14.25">
      <c r="B26" s="19" t="s">
        <v>22</v>
      </c>
      <c r="C26" s="14">
        <v>6080.802</v>
      </c>
      <c r="D26" s="14">
        <v>9278.129</v>
      </c>
      <c r="E26" s="14">
        <v>12408.486</v>
      </c>
      <c r="F26" s="14">
        <v>12809.348</v>
      </c>
      <c r="G26" s="14">
        <v>991.418</v>
      </c>
      <c r="H26" s="14">
        <v>618.821</v>
      </c>
      <c r="I26" s="14" t="s">
        <v>38</v>
      </c>
      <c r="J26" s="14">
        <v>29.226</v>
      </c>
      <c r="K26" s="14">
        <v>1593.141</v>
      </c>
      <c r="L26" s="14">
        <v>1201.374</v>
      </c>
      <c r="M26" s="14">
        <v>689.379</v>
      </c>
      <c r="N26" s="14">
        <v>679.47</v>
      </c>
      <c r="P26" s="6"/>
    </row>
    <row r="27" spans="2:16" ht="14.25">
      <c r="B27" s="19" t="s">
        <v>23</v>
      </c>
      <c r="C27" s="14">
        <v>9974.797</v>
      </c>
      <c r="D27" s="14">
        <v>6401.932</v>
      </c>
      <c r="E27" s="14">
        <v>1995.991</v>
      </c>
      <c r="F27" s="14">
        <v>2401.922</v>
      </c>
      <c r="G27" s="14">
        <v>877.774</v>
      </c>
      <c r="H27" s="14">
        <v>416.627</v>
      </c>
      <c r="I27" s="14">
        <v>13.09</v>
      </c>
      <c r="J27" s="14">
        <v>28.935</v>
      </c>
      <c r="K27" s="14">
        <v>3.868</v>
      </c>
      <c r="L27" s="14">
        <v>8.589</v>
      </c>
      <c r="M27" s="14">
        <v>1158.091</v>
      </c>
      <c r="N27" s="14">
        <v>448.256</v>
      </c>
      <c r="P27" s="6"/>
    </row>
    <row r="28" spans="2:16" ht="14.25">
      <c r="B28" s="19" t="s">
        <v>24</v>
      </c>
      <c r="C28" s="14">
        <v>3481.611</v>
      </c>
      <c r="D28" s="14">
        <v>3877.891</v>
      </c>
      <c r="E28" s="14">
        <v>6770.904</v>
      </c>
      <c r="F28" s="14">
        <v>4125.502</v>
      </c>
      <c r="G28" s="14">
        <v>807.802</v>
      </c>
      <c r="H28" s="14">
        <v>453.939</v>
      </c>
      <c r="I28" s="14">
        <v>0.756</v>
      </c>
      <c r="J28" s="14">
        <v>9.304</v>
      </c>
      <c r="K28" s="14">
        <v>335.296</v>
      </c>
      <c r="L28" s="14">
        <v>121.886</v>
      </c>
      <c r="M28" s="14">
        <v>30.055</v>
      </c>
      <c r="N28" s="14">
        <v>111.571</v>
      </c>
      <c r="P28" s="6"/>
    </row>
    <row r="29" spans="2:16" ht="14.25">
      <c r="B29" s="19" t="s">
        <v>25</v>
      </c>
      <c r="C29" s="14">
        <v>797.046</v>
      </c>
      <c r="D29" s="14">
        <v>731.011</v>
      </c>
      <c r="E29" s="14">
        <v>264.289</v>
      </c>
      <c r="F29" s="14">
        <v>180.872</v>
      </c>
      <c r="G29" s="14">
        <v>38.493</v>
      </c>
      <c r="H29" s="14">
        <v>38.684</v>
      </c>
      <c r="I29" s="14">
        <v>0.974</v>
      </c>
      <c r="J29" s="14">
        <v>1.731</v>
      </c>
      <c r="K29" s="14">
        <v>0.594</v>
      </c>
      <c r="L29" s="14">
        <v>7.425</v>
      </c>
      <c r="M29" s="14">
        <v>20.326</v>
      </c>
      <c r="N29" s="14">
        <v>4.042</v>
      </c>
      <c r="P29" s="6"/>
    </row>
    <row r="30" spans="2:16" ht="14.25">
      <c r="B30" s="19" t="s">
        <v>26</v>
      </c>
      <c r="C30" s="14">
        <v>540.82</v>
      </c>
      <c r="D30" s="14">
        <v>662.31</v>
      </c>
      <c r="E30" s="14">
        <v>1079.871</v>
      </c>
      <c r="F30" s="14">
        <v>1107.929</v>
      </c>
      <c r="G30" s="14">
        <v>63.693</v>
      </c>
      <c r="H30" s="14">
        <v>138.094</v>
      </c>
      <c r="I30" s="14">
        <v>0</v>
      </c>
      <c r="J30" s="14" t="s">
        <v>38</v>
      </c>
      <c r="K30" s="14">
        <v>112.724</v>
      </c>
      <c r="L30" s="14">
        <v>370.778</v>
      </c>
      <c r="M30" s="14">
        <v>8.881</v>
      </c>
      <c r="N30" s="14">
        <v>51.87</v>
      </c>
      <c r="P30" s="6"/>
    </row>
    <row r="31" spans="2:16" ht="14.25">
      <c r="B31" s="20" t="s">
        <v>27</v>
      </c>
      <c r="C31" s="16">
        <v>165.151</v>
      </c>
      <c r="D31" s="16">
        <v>3698.298</v>
      </c>
      <c r="E31" s="16">
        <v>1452.126</v>
      </c>
      <c r="F31" s="16">
        <v>1154.997</v>
      </c>
      <c r="G31" s="16">
        <v>31.419</v>
      </c>
      <c r="H31" s="16">
        <v>11.666</v>
      </c>
      <c r="I31" s="16" t="s">
        <v>38</v>
      </c>
      <c r="J31" s="16">
        <v>0.911</v>
      </c>
      <c r="K31" s="16">
        <v>59.333</v>
      </c>
      <c r="L31" s="16">
        <v>39.225</v>
      </c>
      <c r="M31" s="16">
        <v>1310.815</v>
      </c>
      <c r="N31" s="16">
        <v>11.844</v>
      </c>
      <c r="P31" s="6"/>
    </row>
    <row r="32" spans="2:16" ht="14.25">
      <c r="B32" s="21" t="s">
        <v>28</v>
      </c>
      <c r="C32" s="17">
        <v>218.458</v>
      </c>
      <c r="D32" s="17">
        <v>222.207</v>
      </c>
      <c r="E32" s="17">
        <v>2136.107</v>
      </c>
      <c r="F32" s="17">
        <v>1707.955</v>
      </c>
      <c r="G32" s="17">
        <v>28.829</v>
      </c>
      <c r="H32" s="17">
        <v>32.111</v>
      </c>
      <c r="I32" s="17">
        <v>0.776</v>
      </c>
      <c r="J32" s="17">
        <v>1.121</v>
      </c>
      <c r="K32" s="17">
        <v>20.692</v>
      </c>
      <c r="L32" s="17">
        <v>63.763</v>
      </c>
      <c r="M32" s="17">
        <v>10.899</v>
      </c>
      <c r="N32" s="17">
        <v>20.317</v>
      </c>
      <c r="P32" s="6"/>
    </row>
    <row r="33" spans="2:16" ht="14.25">
      <c r="B33" s="33" t="s">
        <v>69</v>
      </c>
      <c r="C33" s="34" t="s">
        <v>32</v>
      </c>
      <c r="D33" s="34">
        <v>0.155</v>
      </c>
      <c r="E33" s="34" t="s">
        <v>32</v>
      </c>
      <c r="F33" s="34">
        <v>0.451</v>
      </c>
      <c r="G33" s="34" t="s">
        <v>32</v>
      </c>
      <c r="H33" s="34">
        <v>0.052</v>
      </c>
      <c r="I33" s="34" t="s">
        <v>32</v>
      </c>
      <c r="J33" s="34">
        <v>0.001</v>
      </c>
      <c r="K33" s="34" t="s">
        <v>32</v>
      </c>
      <c r="L33" s="34">
        <v>0</v>
      </c>
      <c r="M33" s="34" t="s">
        <v>32</v>
      </c>
      <c r="N33" s="34">
        <v>0</v>
      </c>
      <c r="P33" s="6"/>
    </row>
    <row r="34" spans="2:30" s="4" customFormat="1" ht="14.25">
      <c r="B34" s="20" t="s">
        <v>29</v>
      </c>
      <c r="C34" s="16">
        <v>106.608</v>
      </c>
      <c r="D34" s="16">
        <v>93.632</v>
      </c>
      <c r="E34" s="16">
        <v>679.226</v>
      </c>
      <c r="F34" s="16">
        <v>520.801</v>
      </c>
      <c r="G34" s="16">
        <v>5.098</v>
      </c>
      <c r="H34" s="16">
        <v>13.575</v>
      </c>
      <c r="I34" s="16">
        <v>1.134</v>
      </c>
      <c r="J34" s="16">
        <v>2.357</v>
      </c>
      <c r="K34" s="16">
        <v>38.396</v>
      </c>
      <c r="L34" s="16">
        <v>50.513</v>
      </c>
      <c r="M34" s="16">
        <v>0.131</v>
      </c>
      <c r="N34" s="16">
        <v>27.068</v>
      </c>
      <c r="P34" s="6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2:30" s="4" customFormat="1" ht="14.25">
      <c r="B35" s="21" t="s">
        <v>30</v>
      </c>
      <c r="C35" s="17">
        <v>932.864</v>
      </c>
      <c r="D35" s="17">
        <v>979.878</v>
      </c>
      <c r="E35" s="17">
        <v>918.623</v>
      </c>
      <c r="F35" s="17">
        <v>498.963</v>
      </c>
      <c r="G35" s="17">
        <v>260.768</v>
      </c>
      <c r="H35" s="17">
        <v>256.927</v>
      </c>
      <c r="I35" s="17">
        <v>37.759</v>
      </c>
      <c r="J35" s="17">
        <v>23.387</v>
      </c>
      <c r="K35" s="17">
        <v>32.966</v>
      </c>
      <c r="L35" s="17">
        <v>33.296</v>
      </c>
      <c r="M35" s="17">
        <v>90.958</v>
      </c>
      <c r="N35" s="17">
        <v>92.259</v>
      </c>
      <c r="P35" s="6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2:16" ht="14.25">
      <c r="B36" s="22" t="s">
        <v>31</v>
      </c>
      <c r="C36" s="15" t="s">
        <v>32</v>
      </c>
      <c r="D36" s="15">
        <v>20507.811</v>
      </c>
      <c r="E36" s="15" t="s">
        <v>32</v>
      </c>
      <c r="F36" s="15">
        <v>13250</v>
      </c>
      <c r="G36" s="15" t="s">
        <v>32</v>
      </c>
      <c r="H36" s="15">
        <v>14457.219</v>
      </c>
      <c r="I36" s="15" t="s">
        <v>32</v>
      </c>
      <c r="J36" s="15">
        <v>280</v>
      </c>
      <c r="K36" s="15" t="s">
        <v>32</v>
      </c>
      <c r="L36" s="15">
        <v>1318.884</v>
      </c>
      <c r="M36" s="15" t="s">
        <v>32</v>
      </c>
      <c r="N36" s="15">
        <v>3676.116</v>
      </c>
      <c r="P36" s="6"/>
    </row>
    <row r="37" spans="2:16" ht="15" customHeight="1">
      <c r="B37" s="12" t="s">
        <v>108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P37" s="6"/>
    </row>
    <row r="38" spans="2:16" ht="15" customHeight="1">
      <c r="B38" s="12" t="s">
        <v>109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P38" s="6"/>
    </row>
    <row r="39" spans="2:14" ht="15" customHeight="1">
      <c r="B39" s="32" t="s">
        <v>142</v>
      </c>
      <c r="C39" s="4"/>
      <c r="D39" s="49"/>
      <c r="E39" s="49"/>
      <c r="F39" s="49"/>
      <c r="G39" s="4"/>
      <c r="H39" s="4"/>
      <c r="I39" s="4"/>
      <c r="J39" s="4"/>
      <c r="K39" s="4"/>
      <c r="L39" s="4"/>
      <c r="M39" s="4"/>
      <c r="N39" s="4"/>
    </row>
    <row r="40" s="12" customFormat="1" ht="15" customHeight="1">
      <c r="B40" s="12" t="s">
        <v>110</v>
      </c>
    </row>
    <row r="41" ht="15" customHeight="1">
      <c r="B41" s="40" t="s">
        <v>39</v>
      </c>
    </row>
    <row r="42" spans="2:3" ht="14.25">
      <c r="B42" s="1"/>
      <c r="C42" s="3"/>
    </row>
    <row r="43" spans="2:3" ht="14.25">
      <c r="B43" s="1"/>
      <c r="C43" s="3"/>
    </row>
    <row r="44" spans="2:3" ht="14.25">
      <c r="B44" s="1"/>
      <c r="C44" s="1"/>
    </row>
    <row r="67" ht="14.25">
      <c r="A67" s="24" t="s">
        <v>50</v>
      </c>
    </row>
    <row r="68" s="4" customFormat="1" ht="14.25">
      <c r="A68" s="24" t="s">
        <v>106</v>
      </c>
    </row>
    <row r="70" ht="14.25">
      <c r="A70" s="1" t="s">
        <v>56</v>
      </c>
    </row>
    <row r="72" spans="1:2" ht="14.25">
      <c r="A72" s="1" t="s">
        <v>0</v>
      </c>
      <c r="B72" s="3">
        <v>44676.358206018514</v>
      </c>
    </row>
    <row r="73" spans="1:2" ht="14.25">
      <c r="A73" s="1" t="s">
        <v>1</v>
      </c>
      <c r="B73" s="3">
        <v>44677.320088541666</v>
      </c>
    </row>
    <row r="74" spans="1:2" ht="14.25">
      <c r="A74" s="1" t="s">
        <v>51</v>
      </c>
      <c r="B74" s="1" t="s">
        <v>52</v>
      </c>
    </row>
    <row r="76" spans="1:2" ht="14.25">
      <c r="A76" s="1" t="s">
        <v>53</v>
      </c>
      <c r="B76" s="1" t="s">
        <v>59</v>
      </c>
    </row>
    <row r="78" spans="1:25" ht="14.25">
      <c r="A78" s="10" t="s">
        <v>67</v>
      </c>
      <c r="B78" s="10" t="s">
        <v>2</v>
      </c>
      <c r="C78" s="10" t="s">
        <v>60</v>
      </c>
      <c r="D78" s="10" t="s">
        <v>2</v>
      </c>
      <c r="E78" s="10" t="s">
        <v>60</v>
      </c>
      <c r="F78" s="10" t="s">
        <v>55</v>
      </c>
      <c r="G78" s="10" t="s">
        <v>60</v>
      </c>
      <c r="H78" s="10" t="s">
        <v>55</v>
      </c>
      <c r="I78" s="10" t="s">
        <v>60</v>
      </c>
      <c r="J78" s="10" t="s">
        <v>34</v>
      </c>
      <c r="K78" s="10" t="s">
        <v>60</v>
      </c>
      <c r="L78" s="10" t="s">
        <v>34</v>
      </c>
      <c r="M78" s="10" t="s">
        <v>60</v>
      </c>
      <c r="N78" s="10" t="s">
        <v>35</v>
      </c>
      <c r="O78" s="10" t="s">
        <v>60</v>
      </c>
      <c r="P78" s="10" t="s">
        <v>35</v>
      </c>
      <c r="Q78" s="10" t="s">
        <v>60</v>
      </c>
      <c r="R78" s="10" t="s">
        <v>36</v>
      </c>
      <c r="S78" s="10" t="s">
        <v>60</v>
      </c>
      <c r="T78" s="10" t="s">
        <v>36</v>
      </c>
      <c r="U78" s="10" t="s">
        <v>60</v>
      </c>
      <c r="V78" s="10" t="s">
        <v>37</v>
      </c>
      <c r="W78" s="10" t="s">
        <v>60</v>
      </c>
      <c r="X78" s="10" t="s">
        <v>37</v>
      </c>
      <c r="Y78" s="10" t="s">
        <v>60</v>
      </c>
    </row>
    <row r="79" spans="1:25" ht="14.25">
      <c r="A79" s="10" t="s">
        <v>68</v>
      </c>
      <c r="B79" s="26" t="s">
        <v>3</v>
      </c>
      <c r="C79" s="10" t="s">
        <v>60</v>
      </c>
      <c r="D79" s="26" t="s">
        <v>96</v>
      </c>
      <c r="E79" s="10" t="s">
        <v>60</v>
      </c>
      <c r="F79" s="26" t="s">
        <v>3</v>
      </c>
      <c r="G79" s="10" t="s">
        <v>60</v>
      </c>
      <c r="H79" s="26" t="s">
        <v>96</v>
      </c>
      <c r="I79" s="10" t="s">
        <v>60</v>
      </c>
      <c r="J79" s="26" t="s">
        <v>3</v>
      </c>
      <c r="K79" s="10" t="s">
        <v>60</v>
      </c>
      <c r="L79" s="26" t="s">
        <v>96</v>
      </c>
      <c r="M79" s="10" t="s">
        <v>60</v>
      </c>
      <c r="N79" s="26" t="s">
        <v>3</v>
      </c>
      <c r="O79" s="10" t="s">
        <v>60</v>
      </c>
      <c r="P79" s="26" t="s">
        <v>96</v>
      </c>
      <c r="Q79" s="10" t="s">
        <v>60</v>
      </c>
      <c r="R79" s="26" t="s">
        <v>3</v>
      </c>
      <c r="S79" s="10" t="s">
        <v>60</v>
      </c>
      <c r="T79" s="26" t="s">
        <v>96</v>
      </c>
      <c r="U79" s="10" t="s">
        <v>60</v>
      </c>
      <c r="V79" s="26" t="s">
        <v>3</v>
      </c>
      <c r="W79" s="10" t="s">
        <v>60</v>
      </c>
      <c r="X79" s="26" t="s">
        <v>96</v>
      </c>
      <c r="Y79" s="10" t="s">
        <v>60</v>
      </c>
    </row>
    <row r="80" spans="1:25" ht="14.25">
      <c r="A80" s="10" t="s">
        <v>4</v>
      </c>
      <c r="B80" s="11">
        <v>2452096</v>
      </c>
      <c r="C80" s="25" t="s">
        <v>61</v>
      </c>
      <c r="D80" s="11">
        <v>2203245</v>
      </c>
      <c r="E80" s="25" t="s">
        <v>61</v>
      </c>
      <c r="F80" s="11">
        <v>2610565</v>
      </c>
      <c r="G80" s="25" t="s">
        <v>61</v>
      </c>
      <c r="H80" s="11">
        <v>1944731</v>
      </c>
      <c r="I80" s="25" t="s">
        <v>61</v>
      </c>
      <c r="J80" s="11">
        <v>694606</v>
      </c>
      <c r="K80" s="25" t="s">
        <v>61</v>
      </c>
      <c r="L80" s="11">
        <v>389567</v>
      </c>
      <c r="M80" s="25" t="s">
        <v>61</v>
      </c>
      <c r="N80" s="11">
        <v>14279</v>
      </c>
      <c r="O80" s="25" t="s">
        <v>61</v>
      </c>
      <c r="P80" s="11">
        <v>5952</v>
      </c>
      <c r="Q80" s="25" t="s">
        <v>61</v>
      </c>
      <c r="R80" s="11">
        <v>268969</v>
      </c>
      <c r="S80" s="25" t="s">
        <v>61</v>
      </c>
      <c r="T80" s="11">
        <v>456382</v>
      </c>
      <c r="U80" s="25" t="s">
        <v>61</v>
      </c>
      <c r="V80" s="11">
        <v>885008</v>
      </c>
      <c r="W80" s="25" t="s">
        <v>61</v>
      </c>
      <c r="X80" s="11">
        <v>392080</v>
      </c>
      <c r="Y80" s="25" t="s">
        <v>61</v>
      </c>
    </row>
    <row r="81" spans="1:25" ht="14.25">
      <c r="A81" s="10" t="s">
        <v>5</v>
      </c>
      <c r="B81" s="25" t="s">
        <v>32</v>
      </c>
      <c r="C81" s="25" t="s">
        <v>78</v>
      </c>
      <c r="D81" s="11">
        <v>1697663</v>
      </c>
      <c r="E81" s="25" t="s">
        <v>61</v>
      </c>
      <c r="F81" s="25" t="s">
        <v>32</v>
      </c>
      <c r="G81" s="25" t="s">
        <v>78</v>
      </c>
      <c r="H81" s="11">
        <v>1987695</v>
      </c>
      <c r="I81" s="25" t="s">
        <v>61</v>
      </c>
      <c r="J81" s="25" t="s">
        <v>32</v>
      </c>
      <c r="K81" s="25" t="s">
        <v>78</v>
      </c>
      <c r="L81" s="11">
        <v>502890</v>
      </c>
      <c r="M81" s="25" t="s">
        <v>61</v>
      </c>
      <c r="N81" s="25" t="s">
        <v>32</v>
      </c>
      <c r="O81" s="25" t="s">
        <v>61</v>
      </c>
      <c r="P81" s="25" t="s">
        <v>32</v>
      </c>
      <c r="Q81" s="25" t="s">
        <v>62</v>
      </c>
      <c r="R81" s="25" t="s">
        <v>32</v>
      </c>
      <c r="S81" s="25" t="s">
        <v>78</v>
      </c>
      <c r="T81" s="11">
        <v>8585</v>
      </c>
      <c r="U81" s="25" t="s">
        <v>61</v>
      </c>
      <c r="V81" s="25" t="s">
        <v>32</v>
      </c>
      <c r="W81" s="25" t="s">
        <v>61</v>
      </c>
      <c r="X81" s="51">
        <v>19143</v>
      </c>
      <c r="Y81" s="25" t="s">
        <v>61</v>
      </c>
    </row>
    <row r="82" spans="1:25" ht="14.25">
      <c r="A82" s="10" t="s">
        <v>63</v>
      </c>
      <c r="B82" s="25">
        <v>1626666</v>
      </c>
      <c r="C82" s="25" t="s">
        <v>61</v>
      </c>
      <c r="D82" s="11">
        <v>1544879</v>
      </c>
      <c r="E82" s="25" t="s">
        <v>61</v>
      </c>
      <c r="F82" s="11">
        <v>3473231</v>
      </c>
      <c r="G82" s="25" t="s">
        <v>61</v>
      </c>
      <c r="H82" s="11">
        <v>2013667</v>
      </c>
      <c r="I82" s="25" t="s">
        <v>61</v>
      </c>
      <c r="J82" s="11">
        <v>290967</v>
      </c>
      <c r="K82" s="25" t="s">
        <v>61</v>
      </c>
      <c r="L82" s="11">
        <v>151993</v>
      </c>
      <c r="M82" s="25" t="s">
        <v>61</v>
      </c>
      <c r="N82" s="25">
        <v>12881</v>
      </c>
      <c r="O82" s="25" t="s">
        <v>61</v>
      </c>
      <c r="P82" s="11">
        <v>4585</v>
      </c>
      <c r="Q82" s="25" t="s">
        <v>61</v>
      </c>
      <c r="R82" s="11">
        <v>1183447</v>
      </c>
      <c r="S82" s="25" t="s">
        <v>61</v>
      </c>
      <c r="T82" s="11">
        <v>464510</v>
      </c>
      <c r="U82" s="25" t="s">
        <v>61</v>
      </c>
      <c r="V82" s="11">
        <v>462038</v>
      </c>
      <c r="W82" s="25" t="s">
        <v>61</v>
      </c>
      <c r="X82" s="11">
        <v>192334</v>
      </c>
      <c r="Y82" s="25" t="s">
        <v>61</v>
      </c>
    </row>
    <row r="83" spans="1:25" ht="14.25">
      <c r="A83" s="10" t="s">
        <v>6</v>
      </c>
      <c r="B83" s="11">
        <v>632925</v>
      </c>
      <c r="C83" s="25" t="s">
        <v>61</v>
      </c>
      <c r="D83" s="11">
        <v>502607</v>
      </c>
      <c r="E83" s="25" t="s">
        <v>61</v>
      </c>
      <c r="F83" s="11">
        <v>3692148</v>
      </c>
      <c r="G83" s="25" t="s">
        <v>61</v>
      </c>
      <c r="H83" s="11">
        <v>2453588</v>
      </c>
      <c r="I83" s="25" t="s">
        <v>61</v>
      </c>
      <c r="J83" s="11">
        <v>44940</v>
      </c>
      <c r="K83" s="25" t="s">
        <v>61</v>
      </c>
      <c r="L83" s="11">
        <v>31612</v>
      </c>
      <c r="M83" s="25" t="s">
        <v>61</v>
      </c>
      <c r="N83" s="11">
        <v>3673</v>
      </c>
      <c r="O83" s="25" t="s">
        <v>61</v>
      </c>
      <c r="P83" s="11">
        <v>7448</v>
      </c>
      <c r="Q83" s="25" t="s">
        <v>61</v>
      </c>
      <c r="R83" s="11">
        <v>172604</v>
      </c>
      <c r="S83" s="25" t="s">
        <v>61</v>
      </c>
      <c r="T83" s="11">
        <v>165398</v>
      </c>
      <c r="U83" s="25" t="s">
        <v>61</v>
      </c>
      <c r="V83" s="11">
        <v>3172</v>
      </c>
      <c r="W83" s="25" t="s">
        <v>61</v>
      </c>
      <c r="X83" s="11">
        <v>6807</v>
      </c>
      <c r="Y83" s="25" t="s">
        <v>61</v>
      </c>
    </row>
    <row r="84" spans="1:25" ht="14.25">
      <c r="A84" s="10" t="s">
        <v>48</v>
      </c>
      <c r="B84" s="11">
        <v>10472846</v>
      </c>
      <c r="C84" s="25" t="s">
        <v>61</v>
      </c>
      <c r="D84" s="11">
        <v>9504733</v>
      </c>
      <c r="E84" s="25" t="s">
        <v>61</v>
      </c>
      <c r="F84" s="11">
        <v>17955168</v>
      </c>
      <c r="G84" s="25" t="s">
        <v>61</v>
      </c>
      <c r="H84" s="11">
        <v>14589317</v>
      </c>
      <c r="I84" s="25" t="s">
        <v>61</v>
      </c>
      <c r="J84" s="11">
        <v>11831541</v>
      </c>
      <c r="K84" s="25" t="s">
        <v>61</v>
      </c>
      <c r="L84" s="11">
        <v>21248295</v>
      </c>
      <c r="M84" s="25" t="s">
        <v>61</v>
      </c>
      <c r="N84" s="11">
        <v>255155</v>
      </c>
      <c r="O84" s="25" t="s">
        <v>61</v>
      </c>
      <c r="P84" s="11">
        <v>38892</v>
      </c>
      <c r="Q84" s="25" t="s">
        <v>61</v>
      </c>
      <c r="R84" s="11">
        <v>3122898</v>
      </c>
      <c r="S84" s="25" t="s">
        <v>61</v>
      </c>
      <c r="T84" s="11">
        <v>2232719</v>
      </c>
      <c r="U84" s="25" t="s">
        <v>61</v>
      </c>
      <c r="V84" s="11">
        <v>218552</v>
      </c>
      <c r="W84" s="25" t="s">
        <v>61</v>
      </c>
      <c r="X84" s="11">
        <v>360013</v>
      </c>
      <c r="Y84" s="25" t="s">
        <v>61</v>
      </c>
    </row>
    <row r="85" spans="1:25" ht="14.25">
      <c r="A85" s="10" t="s">
        <v>7</v>
      </c>
      <c r="B85" s="11">
        <v>50529</v>
      </c>
      <c r="C85" s="25" t="s">
        <v>79</v>
      </c>
      <c r="D85" s="11" t="s">
        <v>32</v>
      </c>
      <c r="E85" s="25" t="s">
        <v>62</v>
      </c>
      <c r="F85" s="11">
        <v>357091</v>
      </c>
      <c r="G85" s="25" t="s">
        <v>79</v>
      </c>
      <c r="H85" s="11">
        <v>510774</v>
      </c>
      <c r="I85" s="25" t="s">
        <v>61</v>
      </c>
      <c r="J85" s="11">
        <v>19382</v>
      </c>
      <c r="K85" s="25" t="s">
        <v>79</v>
      </c>
      <c r="L85" s="11">
        <v>16375</v>
      </c>
      <c r="M85" s="25" t="s">
        <v>61</v>
      </c>
      <c r="N85" s="25" t="s">
        <v>32</v>
      </c>
      <c r="O85" s="25" t="s">
        <v>78</v>
      </c>
      <c r="P85" s="25" t="s">
        <v>32</v>
      </c>
      <c r="Q85" s="25" t="s">
        <v>62</v>
      </c>
      <c r="R85" s="11">
        <v>31687</v>
      </c>
      <c r="S85" s="25" t="s">
        <v>79</v>
      </c>
      <c r="T85" s="11">
        <v>105442</v>
      </c>
      <c r="U85" s="25" t="s">
        <v>61</v>
      </c>
      <c r="V85" s="25" t="s">
        <v>32</v>
      </c>
      <c r="W85" s="25" t="s">
        <v>78</v>
      </c>
      <c r="X85" s="25" t="s">
        <v>32</v>
      </c>
      <c r="Y85" s="25" t="s">
        <v>62</v>
      </c>
    </row>
    <row r="86" spans="1:25" ht="14.25">
      <c r="A86" s="10" t="s">
        <v>8</v>
      </c>
      <c r="B86" s="11">
        <v>619971</v>
      </c>
      <c r="C86" s="25" t="s">
        <v>61</v>
      </c>
      <c r="D86" s="11">
        <v>440434</v>
      </c>
      <c r="E86" s="25" t="s">
        <v>61</v>
      </c>
      <c r="F86" s="11">
        <v>2811899</v>
      </c>
      <c r="G86" s="25" t="s">
        <v>61</v>
      </c>
      <c r="H86" s="11">
        <v>2262447</v>
      </c>
      <c r="I86" s="25" t="s">
        <v>61</v>
      </c>
      <c r="J86" s="11">
        <v>47513</v>
      </c>
      <c r="K86" s="25" t="s">
        <v>61</v>
      </c>
      <c r="L86" s="11">
        <v>9958</v>
      </c>
      <c r="M86" s="25" t="s">
        <v>61</v>
      </c>
      <c r="N86" s="11">
        <v>4460</v>
      </c>
      <c r="O86" s="25" t="s">
        <v>61</v>
      </c>
      <c r="P86" s="11">
        <v>12231</v>
      </c>
      <c r="Q86" s="25" t="s">
        <v>61</v>
      </c>
      <c r="R86" s="11">
        <v>188224</v>
      </c>
      <c r="S86" s="25" t="s">
        <v>61</v>
      </c>
      <c r="T86" s="11">
        <v>149004</v>
      </c>
      <c r="U86" s="25" t="s">
        <v>61</v>
      </c>
      <c r="V86" s="11">
        <v>20388</v>
      </c>
      <c r="W86" s="25" t="s">
        <v>61</v>
      </c>
      <c r="X86" s="11">
        <v>35745</v>
      </c>
      <c r="Y86" s="25" t="s">
        <v>61</v>
      </c>
    </row>
    <row r="87" spans="1:25" ht="14.25">
      <c r="A87" s="10" t="s">
        <v>9</v>
      </c>
      <c r="B87" s="11">
        <v>2256372</v>
      </c>
      <c r="C87" s="25" t="s">
        <v>79</v>
      </c>
      <c r="D87" s="11">
        <v>1801712</v>
      </c>
      <c r="E87" s="25" t="s">
        <v>61</v>
      </c>
      <c r="F87" s="11">
        <v>1454632</v>
      </c>
      <c r="G87" s="25" t="s">
        <v>79</v>
      </c>
      <c r="H87" s="11">
        <v>1910455</v>
      </c>
      <c r="I87" s="25" t="s">
        <v>61</v>
      </c>
      <c r="J87" s="11">
        <v>109297</v>
      </c>
      <c r="K87" s="25" t="s">
        <v>79</v>
      </c>
      <c r="L87" s="11">
        <v>860835</v>
      </c>
      <c r="M87" s="25" t="s">
        <v>61</v>
      </c>
      <c r="N87" s="25" t="s">
        <v>32</v>
      </c>
      <c r="O87" s="25" t="s">
        <v>78</v>
      </c>
      <c r="P87" s="11">
        <v>1932</v>
      </c>
      <c r="Q87" s="25" t="s">
        <v>61</v>
      </c>
      <c r="R87" s="11">
        <v>21280</v>
      </c>
      <c r="S87" s="25" t="s">
        <v>79</v>
      </c>
      <c r="T87" s="11">
        <v>124572</v>
      </c>
      <c r="U87" s="25" t="s">
        <v>61</v>
      </c>
      <c r="V87" s="11">
        <v>733481</v>
      </c>
      <c r="W87" s="25" t="s">
        <v>79</v>
      </c>
      <c r="X87" s="11">
        <v>201917</v>
      </c>
      <c r="Y87" s="25" t="s">
        <v>61</v>
      </c>
    </row>
    <row r="88" spans="1:25" ht="14.25">
      <c r="A88" s="10" t="s">
        <v>10</v>
      </c>
      <c r="B88" s="11">
        <v>31343389</v>
      </c>
      <c r="C88" s="25" t="s">
        <v>79</v>
      </c>
      <c r="D88" s="11">
        <v>37915957</v>
      </c>
      <c r="E88" s="25" t="s">
        <v>61</v>
      </c>
      <c r="F88" s="11">
        <v>13834600</v>
      </c>
      <c r="G88" s="25" t="s">
        <v>79</v>
      </c>
      <c r="H88" s="11">
        <v>20199361</v>
      </c>
      <c r="I88" s="25" t="s">
        <v>61</v>
      </c>
      <c r="J88" s="11">
        <v>8061915</v>
      </c>
      <c r="K88" s="25" t="s">
        <v>79</v>
      </c>
      <c r="L88" s="11">
        <v>8165124</v>
      </c>
      <c r="M88" s="25" t="s">
        <v>61</v>
      </c>
      <c r="N88" s="11">
        <v>228520</v>
      </c>
      <c r="O88" s="25" t="s">
        <v>79</v>
      </c>
      <c r="P88" s="11" t="s">
        <v>32</v>
      </c>
      <c r="Q88" s="25" t="s">
        <v>62</v>
      </c>
      <c r="R88" s="11">
        <v>223241</v>
      </c>
      <c r="S88" s="25" t="s">
        <v>79</v>
      </c>
      <c r="T88" s="11">
        <v>191439</v>
      </c>
      <c r="U88" s="25" t="s">
        <v>61</v>
      </c>
      <c r="V88" s="11">
        <v>19420624</v>
      </c>
      <c r="W88" s="25" t="s">
        <v>79</v>
      </c>
      <c r="X88" s="11" t="s">
        <v>32</v>
      </c>
      <c r="Y88" s="25" t="s">
        <v>62</v>
      </c>
    </row>
    <row r="89" spans="1:25" ht="14.25">
      <c r="A89" s="10" t="s">
        <v>11</v>
      </c>
      <c r="B89" s="11">
        <v>24495844</v>
      </c>
      <c r="C89" s="25" t="s">
        <v>61</v>
      </c>
      <c r="D89" s="11">
        <v>26001474</v>
      </c>
      <c r="E89" s="25" t="s">
        <v>61</v>
      </c>
      <c r="F89" s="11">
        <v>29252304</v>
      </c>
      <c r="G89" s="25" t="s">
        <v>61</v>
      </c>
      <c r="H89" s="11">
        <v>29155642</v>
      </c>
      <c r="I89" s="25" t="s">
        <v>61</v>
      </c>
      <c r="J89" s="11">
        <v>2190206</v>
      </c>
      <c r="K89" s="25" t="s">
        <v>61</v>
      </c>
      <c r="L89" s="11">
        <v>5845201</v>
      </c>
      <c r="M89" s="25" t="s">
        <v>61</v>
      </c>
      <c r="N89" s="11">
        <v>331356</v>
      </c>
      <c r="O89" s="25" t="s">
        <v>61</v>
      </c>
      <c r="P89" s="11">
        <v>413522</v>
      </c>
      <c r="Q89" s="25" t="s">
        <v>61</v>
      </c>
      <c r="R89" s="11">
        <v>2531959</v>
      </c>
      <c r="S89" s="25" t="s">
        <v>61</v>
      </c>
      <c r="T89" s="11">
        <v>2076279</v>
      </c>
      <c r="U89" s="25" t="s">
        <v>61</v>
      </c>
      <c r="V89" s="11">
        <v>2460669</v>
      </c>
      <c r="W89" s="25" t="s">
        <v>61</v>
      </c>
      <c r="X89" s="11">
        <v>1251170</v>
      </c>
      <c r="Y89" s="25" t="s">
        <v>61</v>
      </c>
    </row>
    <row r="90" spans="1:25" ht="14.25">
      <c r="A90" s="10" t="s">
        <v>12</v>
      </c>
      <c r="B90" s="25" t="s">
        <v>32</v>
      </c>
      <c r="C90" s="25" t="s">
        <v>61</v>
      </c>
      <c r="D90" s="11">
        <v>700973</v>
      </c>
      <c r="E90" s="25" t="s">
        <v>61</v>
      </c>
      <c r="F90" s="25" t="s">
        <v>32</v>
      </c>
      <c r="G90" s="25" t="s">
        <v>61</v>
      </c>
      <c r="H90" s="11">
        <v>729914</v>
      </c>
      <c r="I90" s="25" t="s">
        <v>61</v>
      </c>
      <c r="J90" s="25" t="s">
        <v>32</v>
      </c>
      <c r="K90" s="25" t="s">
        <v>61</v>
      </c>
      <c r="L90" s="11">
        <v>119186</v>
      </c>
      <c r="M90" s="25" t="s">
        <v>61</v>
      </c>
      <c r="N90" s="25" t="s">
        <v>32</v>
      </c>
      <c r="O90" s="25" t="s">
        <v>61</v>
      </c>
      <c r="P90" s="11">
        <v>3280</v>
      </c>
      <c r="Q90" s="25" t="s">
        <v>61</v>
      </c>
      <c r="R90" s="25" t="s">
        <v>32</v>
      </c>
      <c r="S90" s="25" t="s">
        <v>61</v>
      </c>
      <c r="T90" s="11">
        <v>93437</v>
      </c>
      <c r="U90" s="25" t="s">
        <v>61</v>
      </c>
      <c r="V90" s="25" t="s">
        <v>32</v>
      </c>
      <c r="W90" s="25" t="s">
        <v>61</v>
      </c>
      <c r="X90" s="11">
        <v>8301</v>
      </c>
      <c r="Y90" s="25" t="s">
        <v>61</v>
      </c>
    </row>
    <row r="91" spans="1:25" ht="14.25">
      <c r="A91" s="10" t="s">
        <v>13</v>
      </c>
      <c r="B91" s="11">
        <v>43574469</v>
      </c>
      <c r="C91" s="25" t="s">
        <v>61</v>
      </c>
      <c r="D91" s="11">
        <v>31644123</v>
      </c>
      <c r="E91" s="25" t="s">
        <v>61</v>
      </c>
      <c r="F91" s="11">
        <v>8327293</v>
      </c>
      <c r="G91" s="25" t="s">
        <v>61</v>
      </c>
      <c r="H91" s="11">
        <v>9749762</v>
      </c>
      <c r="I91" s="25" t="s">
        <v>61</v>
      </c>
      <c r="J91" s="11">
        <v>2493839</v>
      </c>
      <c r="K91" s="25" t="s">
        <v>61</v>
      </c>
      <c r="L91" s="11">
        <v>4705180</v>
      </c>
      <c r="M91" s="25" t="s">
        <v>98</v>
      </c>
      <c r="N91" s="11">
        <v>97426</v>
      </c>
      <c r="O91" s="25" t="s">
        <v>61</v>
      </c>
      <c r="P91" s="11">
        <v>45128</v>
      </c>
      <c r="Q91" s="25" t="s">
        <v>61</v>
      </c>
      <c r="R91" s="11">
        <v>389841</v>
      </c>
      <c r="S91" s="25" t="s">
        <v>61</v>
      </c>
      <c r="T91" s="11">
        <v>416353</v>
      </c>
      <c r="U91" s="25" t="s">
        <v>61</v>
      </c>
      <c r="V91" s="11">
        <v>15443354</v>
      </c>
      <c r="W91" s="25" t="s">
        <v>61</v>
      </c>
      <c r="X91" s="11">
        <v>9812045</v>
      </c>
      <c r="Y91" s="25" t="s">
        <v>98</v>
      </c>
    </row>
    <row r="92" spans="1:25" ht="14.25">
      <c r="A92" s="10" t="s">
        <v>14</v>
      </c>
      <c r="B92" s="25">
        <v>894770</v>
      </c>
      <c r="C92" s="25" t="s">
        <v>61</v>
      </c>
      <c r="D92" s="11">
        <v>862578</v>
      </c>
      <c r="E92" s="25" t="s">
        <v>61</v>
      </c>
      <c r="F92" s="25">
        <v>169986</v>
      </c>
      <c r="G92" s="25" t="s">
        <v>61</v>
      </c>
      <c r="H92" s="11">
        <v>181319</v>
      </c>
      <c r="I92" s="25" t="s">
        <v>61</v>
      </c>
      <c r="J92" s="25">
        <v>158669</v>
      </c>
      <c r="K92" s="25" t="s">
        <v>61</v>
      </c>
      <c r="L92" s="11">
        <v>91154</v>
      </c>
      <c r="M92" s="25" t="s">
        <v>61</v>
      </c>
      <c r="N92" s="25">
        <v>2031</v>
      </c>
      <c r="O92" s="25" t="s">
        <v>61</v>
      </c>
      <c r="P92" s="11">
        <v>2439</v>
      </c>
      <c r="Q92" s="25" t="s">
        <v>61</v>
      </c>
      <c r="R92" s="25">
        <v>3339</v>
      </c>
      <c r="S92" s="25" t="s">
        <v>61</v>
      </c>
      <c r="T92" s="11">
        <v>762</v>
      </c>
      <c r="U92" s="25" t="s">
        <v>61</v>
      </c>
      <c r="V92" s="25">
        <v>5939</v>
      </c>
      <c r="W92" s="25" t="s">
        <v>61</v>
      </c>
      <c r="X92" s="11">
        <v>52326</v>
      </c>
      <c r="Y92" s="25" t="s">
        <v>61</v>
      </c>
    </row>
    <row r="93" spans="1:25" ht="14.25">
      <c r="A93" s="10" t="s">
        <v>15</v>
      </c>
      <c r="B93" s="11">
        <v>148222</v>
      </c>
      <c r="C93" s="25" t="s">
        <v>79</v>
      </c>
      <c r="D93" s="11">
        <v>303793</v>
      </c>
      <c r="E93" s="25" t="s">
        <v>61</v>
      </c>
      <c r="F93" s="11">
        <v>722050</v>
      </c>
      <c r="G93" s="25" t="s">
        <v>79</v>
      </c>
      <c r="H93" s="11">
        <v>1167424</v>
      </c>
      <c r="I93" s="25" t="s">
        <v>61</v>
      </c>
      <c r="J93" s="11">
        <v>34164</v>
      </c>
      <c r="K93" s="25" t="s">
        <v>79</v>
      </c>
      <c r="L93" s="11">
        <v>44008</v>
      </c>
      <c r="M93" s="25" t="s">
        <v>61</v>
      </c>
      <c r="N93" s="25" t="s">
        <v>32</v>
      </c>
      <c r="O93" s="25" t="s">
        <v>61</v>
      </c>
      <c r="P93" s="11">
        <v>5077</v>
      </c>
      <c r="Q93" s="25" t="s">
        <v>61</v>
      </c>
      <c r="R93" s="11">
        <v>163599</v>
      </c>
      <c r="S93" s="25" t="s">
        <v>79</v>
      </c>
      <c r="T93" s="11">
        <v>359823</v>
      </c>
      <c r="U93" s="25" t="s">
        <v>61</v>
      </c>
      <c r="V93" s="11">
        <v>5966</v>
      </c>
      <c r="W93" s="25" t="s">
        <v>79</v>
      </c>
      <c r="X93" s="11">
        <v>20285</v>
      </c>
      <c r="Y93" s="25" t="s">
        <v>61</v>
      </c>
    </row>
    <row r="94" spans="1:25" ht="14.25">
      <c r="A94" s="10" t="s">
        <v>16</v>
      </c>
      <c r="B94" s="11">
        <v>361502</v>
      </c>
      <c r="C94" s="25" t="s">
        <v>61</v>
      </c>
      <c r="D94" s="11">
        <v>592648</v>
      </c>
      <c r="E94" s="25" t="s">
        <v>61</v>
      </c>
      <c r="F94" s="11">
        <v>1772873</v>
      </c>
      <c r="G94" s="25" t="s">
        <v>61</v>
      </c>
      <c r="H94" s="11">
        <v>1487050</v>
      </c>
      <c r="I94" s="25" t="s">
        <v>61</v>
      </c>
      <c r="J94" s="11">
        <v>26359</v>
      </c>
      <c r="K94" s="25" t="s">
        <v>61</v>
      </c>
      <c r="L94" s="11">
        <v>85720</v>
      </c>
      <c r="M94" s="25" t="s">
        <v>61</v>
      </c>
      <c r="N94" s="25">
        <v>0</v>
      </c>
      <c r="O94" s="25" t="s">
        <v>61</v>
      </c>
      <c r="P94" s="25">
        <v>1189</v>
      </c>
      <c r="Q94" s="25" t="s">
        <v>61</v>
      </c>
      <c r="R94" s="11">
        <v>402931</v>
      </c>
      <c r="S94" s="25" t="s">
        <v>61</v>
      </c>
      <c r="T94" s="11">
        <v>393344</v>
      </c>
      <c r="U94" s="25" t="s">
        <v>61</v>
      </c>
      <c r="V94" s="25" t="s">
        <v>32</v>
      </c>
      <c r="W94" s="25" t="s">
        <v>62</v>
      </c>
      <c r="X94" s="25" t="s">
        <v>32</v>
      </c>
      <c r="Y94" s="25" t="s">
        <v>62</v>
      </c>
    </row>
    <row r="95" spans="1:25" ht="14.25">
      <c r="A95" s="10" t="s">
        <v>17</v>
      </c>
      <c r="B95" s="11">
        <v>92080</v>
      </c>
      <c r="C95" s="25" t="s">
        <v>79</v>
      </c>
      <c r="D95" s="25" t="s">
        <v>32</v>
      </c>
      <c r="E95" s="25" t="s">
        <v>62</v>
      </c>
      <c r="F95" s="11">
        <v>102073</v>
      </c>
      <c r="G95" s="25" t="s">
        <v>79</v>
      </c>
      <c r="H95" s="11">
        <v>60225</v>
      </c>
      <c r="I95" s="25" t="s">
        <v>61</v>
      </c>
      <c r="J95" s="25" t="s">
        <v>32</v>
      </c>
      <c r="K95" s="25" t="s">
        <v>78</v>
      </c>
      <c r="L95" s="25" t="s">
        <v>32</v>
      </c>
      <c r="M95" s="25" t="s">
        <v>62</v>
      </c>
      <c r="N95" s="11">
        <v>1107</v>
      </c>
      <c r="O95" s="25" t="s">
        <v>79</v>
      </c>
      <c r="P95" s="25">
        <v>194</v>
      </c>
      <c r="Q95" s="25" t="s">
        <v>61</v>
      </c>
      <c r="R95" s="25" t="s">
        <v>32</v>
      </c>
      <c r="S95" s="25" t="s">
        <v>78</v>
      </c>
      <c r="T95" s="11">
        <v>3682</v>
      </c>
      <c r="U95" s="25" t="s">
        <v>61</v>
      </c>
      <c r="V95" s="25" t="s">
        <v>32</v>
      </c>
      <c r="W95" s="25" t="s">
        <v>78</v>
      </c>
      <c r="X95" s="25" t="s">
        <v>32</v>
      </c>
      <c r="Y95" s="25" t="s">
        <v>62</v>
      </c>
    </row>
    <row r="96" spans="1:25" ht="14.25">
      <c r="A96" s="10" t="s">
        <v>18</v>
      </c>
      <c r="B96" s="11">
        <v>2997436</v>
      </c>
      <c r="C96" s="25" t="s">
        <v>79</v>
      </c>
      <c r="D96" s="11">
        <v>3371876</v>
      </c>
      <c r="E96" s="25" t="s">
        <v>61</v>
      </c>
      <c r="F96" s="11">
        <v>3668067</v>
      </c>
      <c r="G96" s="25" t="s">
        <v>79</v>
      </c>
      <c r="H96" s="11">
        <v>4264633</v>
      </c>
      <c r="I96" s="25" t="s">
        <v>61</v>
      </c>
      <c r="J96" s="11">
        <v>522094</v>
      </c>
      <c r="K96" s="25" t="s">
        <v>79</v>
      </c>
      <c r="L96" s="11">
        <v>582594</v>
      </c>
      <c r="M96" s="25" t="s">
        <v>61</v>
      </c>
      <c r="N96" s="11">
        <v>2089</v>
      </c>
      <c r="O96" s="25" t="s">
        <v>79</v>
      </c>
      <c r="P96" s="11">
        <v>2609</v>
      </c>
      <c r="Q96" s="25" t="s">
        <v>61</v>
      </c>
      <c r="R96" s="11">
        <v>223697</v>
      </c>
      <c r="S96" s="25" t="s">
        <v>79</v>
      </c>
      <c r="T96" s="11">
        <v>189606</v>
      </c>
      <c r="U96" s="25" t="s">
        <v>61</v>
      </c>
      <c r="V96" s="11">
        <v>1134554</v>
      </c>
      <c r="W96" s="25" t="s">
        <v>79</v>
      </c>
      <c r="X96" s="11">
        <v>267772</v>
      </c>
      <c r="Y96" s="25" t="s">
        <v>61</v>
      </c>
    </row>
    <row r="97" spans="1:25" ht="14.25">
      <c r="A97" s="10" t="s">
        <v>19</v>
      </c>
      <c r="B97" s="11">
        <v>95040</v>
      </c>
      <c r="C97" s="25" t="s">
        <v>61</v>
      </c>
      <c r="D97" s="11">
        <v>89777</v>
      </c>
      <c r="E97" s="25" t="s">
        <v>61</v>
      </c>
      <c r="F97" s="11">
        <v>6223</v>
      </c>
      <c r="G97" s="25" t="s">
        <v>61</v>
      </c>
      <c r="H97" s="11">
        <v>2899</v>
      </c>
      <c r="I97" s="25" t="s">
        <v>61</v>
      </c>
      <c r="J97" s="11">
        <v>4377</v>
      </c>
      <c r="K97" s="25" t="s">
        <v>61</v>
      </c>
      <c r="L97" s="11">
        <v>2634</v>
      </c>
      <c r="M97" s="25" t="s">
        <v>61</v>
      </c>
      <c r="N97" s="11">
        <v>911</v>
      </c>
      <c r="O97" s="25" t="s">
        <v>61</v>
      </c>
      <c r="P97" s="11">
        <v>513</v>
      </c>
      <c r="Q97" s="25" t="s">
        <v>61</v>
      </c>
      <c r="R97" s="25">
        <v>0</v>
      </c>
      <c r="S97" s="25" t="s">
        <v>61</v>
      </c>
      <c r="T97" s="25">
        <v>0</v>
      </c>
      <c r="U97" s="25" t="s">
        <v>61</v>
      </c>
      <c r="V97" s="11" t="s">
        <v>32</v>
      </c>
      <c r="W97" s="25" t="s">
        <v>62</v>
      </c>
      <c r="X97" s="11" t="s">
        <v>32</v>
      </c>
      <c r="Y97" s="25" t="s">
        <v>62</v>
      </c>
    </row>
    <row r="98" spans="1:25" ht="14.25">
      <c r="A98" s="10" t="s">
        <v>20</v>
      </c>
      <c r="B98" s="11">
        <v>4246282</v>
      </c>
      <c r="C98" s="25" t="s">
        <v>61</v>
      </c>
      <c r="D98" s="11">
        <v>3962227</v>
      </c>
      <c r="E98" s="25" t="s">
        <v>61</v>
      </c>
      <c r="F98" s="11">
        <v>3011210</v>
      </c>
      <c r="G98" s="25" t="s">
        <v>61</v>
      </c>
      <c r="H98" s="11">
        <v>2606603</v>
      </c>
      <c r="I98" s="25" t="s">
        <v>61</v>
      </c>
      <c r="J98" s="11">
        <v>1898289</v>
      </c>
      <c r="K98" s="25" t="s">
        <v>61</v>
      </c>
      <c r="L98" s="11">
        <v>2371589</v>
      </c>
      <c r="M98" s="25" t="s">
        <v>61</v>
      </c>
      <c r="N98" s="11">
        <v>20141</v>
      </c>
      <c r="O98" s="25" t="s">
        <v>61</v>
      </c>
      <c r="P98" s="11">
        <v>16146</v>
      </c>
      <c r="Q98" s="25" t="s">
        <v>61</v>
      </c>
      <c r="R98" s="11">
        <v>206187</v>
      </c>
      <c r="S98" s="25" t="s">
        <v>61</v>
      </c>
      <c r="T98" s="11">
        <v>560491</v>
      </c>
      <c r="U98" s="25" t="s">
        <v>61</v>
      </c>
      <c r="V98" s="11">
        <v>1532107</v>
      </c>
      <c r="W98" s="25" t="s">
        <v>61</v>
      </c>
      <c r="X98" s="11">
        <v>306749</v>
      </c>
      <c r="Y98" s="25" t="s">
        <v>61</v>
      </c>
    </row>
    <row r="99" spans="1:25" ht="14.25">
      <c r="A99" s="10" t="s">
        <v>21</v>
      </c>
      <c r="B99" s="11">
        <v>1544218</v>
      </c>
      <c r="C99" s="25" t="s">
        <v>61</v>
      </c>
      <c r="D99" s="11">
        <v>1931277</v>
      </c>
      <c r="E99" s="25" t="s">
        <v>61</v>
      </c>
      <c r="F99" s="11">
        <v>1505163</v>
      </c>
      <c r="G99" s="25" t="s">
        <v>61</v>
      </c>
      <c r="H99" s="11">
        <v>1152793</v>
      </c>
      <c r="I99" s="25" t="s">
        <v>61</v>
      </c>
      <c r="J99" s="11">
        <v>247982</v>
      </c>
      <c r="K99" s="25" t="s">
        <v>61</v>
      </c>
      <c r="L99" s="11">
        <v>2362720</v>
      </c>
      <c r="M99" s="25" t="s">
        <v>61</v>
      </c>
      <c r="N99" s="11">
        <v>33428</v>
      </c>
      <c r="O99" s="25" t="s">
        <v>61</v>
      </c>
      <c r="P99" s="11">
        <v>8518</v>
      </c>
      <c r="Q99" s="25" t="s">
        <v>61</v>
      </c>
      <c r="R99" s="11">
        <v>59369</v>
      </c>
      <c r="S99" s="25" t="s">
        <v>61</v>
      </c>
      <c r="T99" s="11">
        <v>46042</v>
      </c>
      <c r="U99" s="25" t="s">
        <v>61</v>
      </c>
      <c r="V99" s="11">
        <v>58114</v>
      </c>
      <c r="W99" s="25" t="s">
        <v>61</v>
      </c>
      <c r="X99" s="11">
        <v>64684</v>
      </c>
      <c r="Y99" s="25" t="s">
        <v>61</v>
      </c>
    </row>
    <row r="100" spans="1:25" ht="14.25">
      <c r="A100" s="10" t="s">
        <v>22</v>
      </c>
      <c r="B100" s="11">
        <v>6080802</v>
      </c>
      <c r="C100" s="25" t="s">
        <v>61</v>
      </c>
      <c r="D100" s="11">
        <v>9278129</v>
      </c>
      <c r="E100" s="25" t="s">
        <v>61</v>
      </c>
      <c r="F100" s="11">
        <v>12408486</v>
      </c>
      <c r="G100" s="25" t="s">
        <v>61</v>
      </c>
      <c r="H100" s="11">
        <v>12809348</v>
      </c>
      <c r="I100" s="25" t="s">
        <v>61</v>
      </c>
      <c r="J100" s="11">
        <v>991418</v>
      </c>
      <c r="K100" s="25" t="s">
        <v>61</v>
      </c>
      <c r="L100" s="11">
        <v>618821</v>
      </c>
      <c r="M100" s="25" t="s">
        <v>61</v>
      </c>
      <c r="N100" s="11" t="s">
        <v>32</v>
      </c>
      <c r="O100" s="25" t="s">
        <v>62</v>
      </c>
      <c r="P100" s="11">
        <v>29226</v>
      </c>
      <c r="Q100" s="25" t="s">
        <v>61</v>
      </c>
      <c r="R100" s="11">
        <v>1593141</v>
      </c>
      <c r="S100" s="25" t="s">
        <v>61</v>
      </c>
      <c r="T100" s="11">
        <v>1201374</v>
      </c>
      <c r="U100" s="25" t="s">
        <v>61</v>
      </c>
      <c r="V100" s="11">
        <v>689379</v>
      </c>
      <c r="W100" s="25" t="s">
        <v>61</v>
      </c>
      <c r="X100" s="11">
        <v>679470</v>
      </c>
      <c r="Y100" s="25" t="s">
        <v>61</v>
      </c>
    </row>
    <row r="101" spans="1:25" ht="14.25">
      <c r="A101" s="10" t="s">
        <v>23</v>
      </c>
      <c r="B101" s="11">
        <v>9974797</v>
      </c>
      <c r="C101" s="25" t="s">
        <v>79</v>
      </c>
      <c r="D101" s="11">
        <v>6401932</v>
      </c>
      <c r="E101" s="25" t="s">
        <v>61</v>
      </c>
      <c r="F101" s="11">
        <v>1995991</v>
      </c>
      <c r="G101" s="25" t="s">
        <v>79</v>
      </c>
      <c r="H101" s="11">
        <v>2401922</v>
      </c>
      <c r="I101" s="25" t="s">
        <v>61</v>
      </c>
      <c r="J101" s="11">
        <v>877774</v>
      </c>
      <c r="K101" s="25" t="s">
        <v>79</v>
      </c>
      <c r="L101" s="11">
        <v>416627</v>
      </c>
      <c r="M101" s="25" t="s">
        <v>61</v>
      </c>
      <c r="N101" s="11">
        <v>13090</v>
      </c>
      <c r="O101" s="25" t="s">
        <v>79</v>
      </c>
      <c r="P101" s="11">
        <v>28935</v>
      </c>
      <c r="Q101" s="25" t="s">
        <v>61</v>
      </c>
      <c r="R101" s="11">
        <v>3868</v>
      </c>
      <c r="S101" s="25" t="s">
        <v>79</v>
      </c>
      <c r="T101" s="11">
        <v>8589</v>
      </c>
      <c r="U101" s="25" t="s">
        <v>61</v>
      </c>
      <c r="V101" s="11">
        <v>1158091</v>
      </c>
      <c r="W101" s="25" t="s">
        <v>79</v>
      </c>
      <c r="X101" s="11">
        <v>448256</v>
      </c>
      <c r="Y101" s="25" t="s">
        <v>61</v>
      </c>
    </row>
    <row r="102" spans="1:25" ht="14.25">
      <c r="A102" s="10" t="s">
        <v>24</v>
      </c>
      <c r="B102" s="11">
        <v>3481611</v>
      </c>
      <c r="C102" s="25" t="s">
        <v>79</v>
      </c>
      <c r="D102" s="11">
        <v>3877891</v>
      </c>
      <c r="E102" s="25" t="s">
        <v>61</v>
      </c>
      <c r="F102" s="11">
        <v>6770904</v>
      </c>
      <c r="G102" s="25" t="s">
        <v>79</v>
      </c>
      <c r="H102" s="11">
        <v>4125502</v>
      </c>
      <c r="I102" s="25" t="s">
        <v>61</v>
      </c>
      <c r="J102" s="11">
        <v>807802</v>
      </c>
      <c r="K102" s="25" t="s">
        <v>79</v>
      </c>
      <c r="L102" s="11">
        <v>453939</v>
      </c>
      <c r="M102" s="25" t="s">
        <v>61</v>
      </c>
      <c r="N102" s="11">
        <v>756</v>
      </c>
      <c r="O102" s="25" t="s">
        <v>79</v>
      </c>
      <c r="P102" s="11">
        <v>9304</v>
      </c>
      <c r="Q102" s="25" t="s">
        <v>61</v>
      </c>
      <c r="R102" s="11">
        <v>335296</v>
      </c>
      <c r="S102" s="25" t="s">
        <v>79</v>
      </c>
      <c r="T102" s="11">
        <v>121886</v>
      </c>
      <c r="U102" s="25" t="s">
        <v>61</v>
      </c>
      <c r="V102" s="11">
        <v>30055</v>
      </c>
      <c r="W102" s="25" t="s">
        <v>79</v>
      </c>
      <c r="X102" s="11">
        <v>111571</v>
      </c>
      <c r="Y102" s="25" t="s">
        <v>61</v>
      </c>
    </row>
    <row r="103" spans="1:25" ht="14.25">
      <c r="A103" s="10" t="s">
        <v>25</v>
      </c>
      <c r="B103" s="11">
        <v>797046</v>
      </c>
      <c r="C103" s="25" t="s">
        <v>79</v>
      </c>
      <c r="D103" s="11">
        <v>731011</v>
      </c>
      <c r="E103" s="25" t="s">
        <v>61</v>
      </c>
      <c r="F103" s="11">
        <v>264289</v>
      </c>
      <c r="G103" s="25" t="s">
        <v>79</v>
      </c>
      <c r="H103" s="11">
        <v>180872</v>
      </c>
      <c r="I103" s="25" t="s">
        <v>61</v>
      </c>
      <c r="J103" s="11">
        <v>38493</v>
      </c>
      <c r="K103" s="25" t="s">
        <v>79</v>
      </c>
      <c r="L103" s="11">
        <v>38684</v>
      </c>
      <c r="M103" s="25" t="s">
        <v>61</v>
      </c>
      <c r="N103" s="11">
        <v>974</v>
      </c>
      <c r="O103" s="25" t="s">
        <v>79</v>
      </c>
      <c r="P103" s="11">
        <v>1731</v>
      </c>
      <c r="Q103" s="25" t="s">
        <v>61</v>
      </c>
      <c r="R103" s="11">
        <v>594</v>
      </c>
      <c r="S103" s="25" t="s">
        <v>79</v>
      </c>
      <c r="T103" s="11">
        <v>7425</v>
      </c>
      <c r="U103" s="25" t="s">
        <v>61</v>
      </c>
      <c r="V103" s="11">
        <v>20326</v>
      </c>
      <c r="W103" s="25" t="s">
        <v>79</v>
      </c>
      <c r="X103" s="11">
        <v>4042</v>
      </c>
      <c r="Y103" s="25" t="s">
        <v>61</v>
      </c>
    </row>
    <row r="104" spans="1:25" ht="14.25">
      <c r="A104" s="10" t="s">
        <v>26</v>
      </c>
      <c r="B104" s="11">
        <v>540820</v>
      </c>
      <c r="C104" s="25" t="s">
        <v>79</v>
      </c>
      <c r="D104" s="11">
        <v>662310</v>
      </c>
      <c r="E104" s="25" t="s">
        <v>61</v>
      </c>
      <c r="F104" s="11">
        <v>1079871</v>
      </c>
      <c r="G104" s="25" t="s">
        <v>79</v>
      </c>
      <c r="H104" s="11">
        <v>1107929</v>
      </c>
      <c r="I104" s="25" t="s">
        <v>61</v>
      </c>
      <c r="J104" s="11">
        <v>63693</v>
      </c>
      <c r="K104" s="25" t="s">
        <v>79</v>
      </c>
      <c r="L104" s="11">
        <v>138094</v>
      </c>
      <c r="M104" s="25" t="s">
        <v>61</v>
      </c>
      <c r="N104" s="11">
        <v>0</v>
      </c>
      <c r="O104" s="25" t="s">
        <v>79</v>
      </c>
      <c r="P104" s="25" t="s">
        <v>32</v>
      </c>
      <c r="Q104" s="25" t="s">
        <v>62</v>
      </c>
      <c r="R104" s="11">
        <v>112724</v>
      </c>
      <c r="S104" s="25" t="s">
        <v>79</v>
      </c>
      <c r="T104" s="11">
        <v>370778</v>
      </c>
      <c r="U104" s="25" t="s">
        <v>61</v>
      </c>
      <c r="V104" s="11">
        <v>8881</v>
      </c>
      <c r="W104" s="25" t="s">
        <v>79</v>
      </c>
      <c r="X104" s="11">
        <v>51870</v>
      </c>
      <c r="Y104" s="25" t="s">
        <v>61</v>
      </c>
    </row>
    <row r="105" spans="1:25" ht="14.25">
      <c r="A105" s="10" t="s">
        <v>27</v>
      </c>
      <c r="B105" s="11">
        <v>165151</v>
      </c>
      <c r="C105" s="25" t="s">
        <v>79</v>
      </c>
      <c r="D105" s="11">
        <v>3698298</v>
      </c>
      <c r="E105" s="25" t="s">
        <v>61</v>
      </c>
      <c r="F105" s="11">
        <v>1452126</v>
      </c>
      <c r="G105" s="25" t="s">
        <v>79</v>
      </c>
      <c r="H105" s="11">
        <v>1154997</v>
      </c>
      <c r="I105" s="25" t="s">
        <v>61</v>
      </c>
      <c r="J105" s="11">
        <v>31419</v>
      </c>
      <c r="K105" s="25" t="s">
        <v>79</v>
      </c>
      <c r="L105" s="11">
        <v>11666</v>
      </c>
      <c r="M105" s="25" t="s">
        <v>61</v>
      </c>
      <c r="N105" s="25" t="s">
        <v>32</v>
      </c>
      <c r="O105" s="25" t="s">
        <v>78</v>
      </c>
      <c r="P105" s="11">
        <v>911</v>
      </c>
      <c r="Q105" s="25" t="s">
        <v>61</v>
      </c>
      <c r="R105" s="11">
        <v>59333</v>
      </c>
      <c r="S105" s="25" t="s">
        <v>79</v>
      </c>
      <c r="T105" s="11">
        <v>39225</v>
      </c>
      <c r="U105" s="25" t="s">
        <v>61</v>
      </c>
      <c r="V105" s="11">
        <v>1310815</v>
      </c>
      <c r="W105" s="25" t="s">
        <v>79</v>
      </c>
      <c r="X105" s="11">
        <v>11844</v>
      </c>
      <c r="Y105" s="25" t="s">
        <v>61</v>
      </c>
    </row>
    <row r="106" spans="1:25" ht="14.25">
      <c r="A106" s="10" t="s">
        <v>28</v>
      </c>
      <c r="B106" s="11">
        <v>218458</v>
      </c>
      <c r="C106" s="25" t="s">
        <v>61</v>
      </c>
      <c r="D106" s="11">
        <v>222207</v>
      </c>
      <c r="E106" s="25" t="s">
        <v>61</v>
      </c>
      <c r="F106" s="11">
        <v>2136107</v>
      </c>
      <c r="G106" s="25" t="s">
        <v>61</v>
      </c>
      <c r="H106" s="11">
        <v>1707955</v>
      </c>
      <c r="I106" s="25" t="s">
        <v>61</v>
      </c>
      <c r="J106" s="11">
        <v>28829</v>
      </c>
      <c r="K106" s="25" t="s">
        <v>61</v>
      </c>
      <c r="L106" s="11">
        <v>32111</v>
      </c>
      <c r="M106" s="25" t="s">
        <v>61</v>
      </c>
      <c r="N106" s="25">
        <v>776</v>
      </c>
      <c r="O106" s="25" t="s">
        <v>61</v>
      </c>
      <c r="P106" s="25">
        <v>1121</v>
      </c>
      <c r="Q106" s="25" t="s">
        <v>61</v>
      </c>
      <c r="R106" s="11">
        <v>20692</v>
      </c>
      <c r="S106" s="25" t="s">
        <v>61</v>
      </c>
      <c r="T106" s="11">
        <v>63763</v>
      </c>
      <c r="U106" s="25" t="s">
        <v>61</v>
      </c>
      <c r="V106" s="11">
        <v>10899</v>
      </c>
      <c r="W106" s="25" t="s">
        <v>61</v>
      </c>
      <c r="X106" s="25">
        <v>20317</v>
      </c>
      <c r="Y106" s="25" t="s">
        <v>61</v>
      </c>
    </row>
    <row r="107" spans="1:25" ht="14.25">
      <c r="A107" s="10" t="s">
        <v>69</v>
      </c>
      <c r="B107" s="11" t="s">
        <v>32</v>
      </c>
      <c r="C107" s="25" t="s">
        <v>61</v>
      </c>
      <c r="D107" s="11">
        <v>155</v>
      </c>
      <c r="E107" s="25" t="s">
        <v>61</v>
      </c>
      <c r="F107" s="11" t="s">
        <v>32</v>
      </c>
      <c r="G107" s="25" t="s">
        <v>61</v>
      </c>
      <c r="H107" s="11">
        <v>451</v>
      </c>
      <c r="I107" s="25" t="s">
        <v>61</v>
      </c>
      <c r="J107" s="11" t="s">
        <v>32</v>
      </c>
      <c r="K107" s="25" t="s">
        <v>61</v>
      </c>
      <c r="L107" s="11">
        <v>52</v>
      </c>
      <c r="M107" s="25" t="s">
        <v>61</v>
      </c>
      <c r="N107" s="11" t="s">
        <v>32</v>
      </c>
      <c r="O107" s="25" t="s">
        <v>61</v>
      </c>
      <c r="P107" s="25">
        <v>1</v>
      </c>
      <c r="Q107" s="25" t="s">
        <v>61</v>
      </c>
      <c r="R107" s="11" t="s">
        <v>32</v>
      </c>
      <c r="S107" s="25" t="s">
        <v>61</v>
      </c>
      <c r="T107" s="25">
        <v>0</v>
      </c>
      <c r="U107" s="25" t="s">
        <v>61</v>
      </c>
      <c r="V107" s="11" t="s">
        <v>32</v>
      </c>
      <c r="W107" s="25" t="s">
        <v>61</v>
      </c>
      <c r="X107" s="11">
        <v>0</v>
      </c>
      <c r="Y107" s="25" t="s">
        <v>61</v>
      </c>
    </row>
    <row r="108" spans="1:25" ht="14.25">
      <c r="A108" s="10" t="s">
        <v>29</v>
      </c>
      <c r="B108" s="25">
        <v>106608</v>
      </c>
      <c r="C108" s="25" t="s">
        <v>79</v>
      </c>
      <c r="D108" s="25">
        <v>93632</v>
      </c>
      <c r="E108" s="25" t="s">
        <v>61</v>
      </c>
      <c r="F108" s="25">
        <v>679226</v>
      </c>
      <c r="G108" s="25" t="s">
        <v>79</v>
      </c>
      <c r="H108" s="25">
        <v>520801</v>
      </c>
      <c r="I108" s="25" t="s">
        <v>61</v>
      </c>
      <c r="J108" s="25">
        <v>5098</v>
      </c>
      <c r="K108" s="25" t="s">
        <v>79</v>
      </c>
      <c r="L108" s="25">
        <v>13575</v>
      </c>
      <c r="M108" s="25" t="s">
        <v>61</v>
      </c>
      <c r="N108" s="25">
        <v>1134</v>
      </c>
      <c r="O108" s="25" t="s">
        <v>79</v>
      </c>
      <c r="P108" s="25">
        <v>2357</v>
      </c>
      <c r="Q108" s="25" t="s">
        <v>61</v>
      </c>
      <c r="R108" s="25">
        <v>38396</v>
      </c>
      <c r="S108" s="25" t="s">
        <v>79</v>
      </c>
      <c r="T108" s="25">
        <v>50513</v>
      </c>
      <c r="U108" s="25" t="s">
        <v>61</v>
      </c>
      <c r="V108" s="25">
        <v>131</v>
      </c>
      <c r="W108" s="25" t="s">
        <v>79</v>
      </c>
      <c r="X108" s="25">
        <v>27068</v>
      </c>
      <c r="Y108" s="25" t="s">
        <v>61</v>
      </c>
    </row>
    <row r="109" spans="1:25" ht="14.25">
      <c r="A109" s="10" t="s">
        <v>30</v>
      </c>
      <c r="B109" s="11">
        <v>932864</v>
      </c>
      <c r="C109" s="25" t="s">
        <v>61</v>
      </c>
      <c r="D109" s="11">
        <v>979878</v>
      </c>
      <c r="E109" s="25" t="s">
        <v>61</v>
      </c>
      <c r="F109" s="11">
        <v>918623</v>
      </c>
      <c r="G109" s="25" t="s">
        <v>61</v>
      </c>
      <c r="H109" s="11">
        <v>498963</v>
      </c>
      <c r="I109" s="25" t="s">
        <v>61</v>
      </c>
      <c r="J109" s="11">
        <v>260768</v>
      </c>
      <c r="K109" s="25" t="s">
        <v>61</v>
      </c>
      <c r="L109" s="11">
        <v>256927</v>
      </c>
      <c r="M109" s="25" t="s">
        <v>61</v>
      </c>
      <c r="N109" s="11">
        <v>37759</v>
      </c>
      <c r="O109" s="25" t="s">
        <v>61</v>
      </c>
      <c r="P109" s="11">
        <v>23387</v>
      </c>
      <c r="Q109" s="25" t="s">
        <v>61</v>
      </c>
      <c r="R109" s="11">
        <v>32966</v>
      </c>
      <c r="S109" s="25" t="s">
        <v>61</v>
      </c>
      <c r="T109" s="11">
        <v>33296</v>
      </c>
      <c r="U109" s="25" t="s">
        <v>61</v>
      </c>
      <c r="V109" s="11">
        <v>90958</v>
      </c>
      <c r="W109" s="25" t="s">
        <v>61</v>
      </c>
      <c r="X109" s="11">
        <v>92259</v>
      </c>
      <c r="Y109" s="25" t="s">
        <v>61</v>
      </c>
    </row>
    <row r="110" spans="1:25" ht="14.25">
      <c r="A110" s="10" t="s">
        <v>31</v>
      </c>
      <c r="B110" s="25" t="s">
        <v>32</v>
      </c>
      <c r="C110" s="25" t="s">
        <v>61</v>
      </c>
      <c r="D110" s="11">
        <v>20507811</v>
      </c>
      <c r="E110" s="25" t="s">
        <v>61</v>
      </c>
      <c r="F110" s="25" t="s">
        <v>32</v>
      </c>
      <c r="G110" s="25" t="s">
        <v>61</v>
      </c>
      <c r="H110" s="11">
        <v>13250000</v>
      </c>
      <c r="I110" s="25" t="s">
        <v>61</v>
      </c>
      <c r="J110" s="25" t="s">
        <v>32</v>
      </c>
      <c r="K110" s="25" t="s">
        <v>61</v>
      </c>
      <c r="L110" s="11">
        <v>14457219</v>
      </c>
      <c r="M110" s="25" t="s">
        <v>61</v>
      </c>
      <c r="N110" s="25" t="s">
        <v>32</v>
      </c>
      <c r="O110" s="25" t="s">
        <v>61</v>
      </c>
      <c r="P110" s="11">
        <v>280000</v>
      </c>
      <c r="Q110" s="25" t="s">
        <v>61</v>
      </c>
      <c r="R110" s="25" t="s">
        <v>32</v>
      </c>
      <c r="S110" s="25" t="s">
        <v>61</v>
      </c>
      <c r="T110" s="11">
        <v>1318884</v>
      </c>
      <c r="U110" s="25" t="s">
        <v>61</v>
      </c>
      <c r="V110" s="25" t="s">
        <v>32</v>
      </c>
      <c r="W110" s="25" t="s">
        <v>61</v>
      </c>
      <c r="X110" s="11">
        <v>3676116</v>
      </c>
      <c r="Y110" s="25" t="s">
        <v>61</v>
      </c>
    </row>
    <row r="111" spans="14:25" ht="14.25">
      <c r="N111" s="1"/>
      <c r="O111" s="1"/>
      <c r="P111" s="31"/>
      <c r="Q111" s="1"/>
      <c r="R111" s="1"/>
      <c r="S111" s="1"/>
      <c r="T111" s="31"/>
      <c r="U111" s="1"/>
      <c r="V111" s="1"/>
      <c r="W111" s="1"/>
      <c r="X111" s="31"/>
      <c r="Y111" s="1"/>
    </row>
    <row r="112" spans="1:13" ht="14.25">
      <c r="A112" s="10" t="s">
        <v>67</v>
      </c>
      <c r="B112" s="62" t="s">
        <v>2</v>
      </c>
      <c r="C112" s="63"/>
      <c r="D112" s="62" t="s">
        <v>33</v>
      </c>
      <c r="E112" s="63"/>
      <c r="F112" s="62" t="s">
        <v>34</v>
      </c>
      <c r="G112" s="63"/>
      <c r="H112" s="62" t="s">
        <v>35</v>
      </c>
      <c r="I112" s="63"/>
      <c r="J112" s="62" t="s">
        <v>36</v>
      </c>
      <c r="K112" s="63"/>
      <c r="L112" s="62" t="s">
        <v>37</v>
      </c>
      <c r="M112" s="63"/>
    </row>
    <row r="113" spans="1:13" ht="14.25">
      <c r="A113" s="10" t="s">
        <v>68</v>
      </c>
      <c r="B113" s="26" t="s">
        <v>3</v>
      </c>
      <c r="C113" s="26">
        <v>2020</v>
      </c>
      <c r="D113" s="26" t="s">
        <v>3</v>
      </c>
      <c r="E113" s="26">
        <v>2020</v>
      </c>
      <c r="F113" s="26">
        <v>2011</v>
      </c>
      <c r="G113" s="26">
        <v>2020</v>
      </c>
      <c r="H113" s="26">
        <v>2011</v>
      </c>
      <c r="I113" s="26">
        <v>2020</v>
      </c>
      <c r="J113" s="26">
        <v>2011</v>
      </c>
      <c r="K113" s="26">
        <v>2020</v>
      </c>
      <c r="L113" s="26">
        <v>2011</v>
      </c>
      <c r="M113" s="26">
        <v>2020</v>
      </c>
    </row>
    <row r="114" spans="1:13" ht="14.25">
      <c r="A114" s="10" t="s">
        <v>4</v>
      </c>
      <c r="B114" s="27">
        <f aca="true" t="shared" si="0" ref="B114:B143">IF(C80="c","(c)",IF(C80="cd","(c)",IF(B80=":",":",B80/1000)))</f>
        <v>2452.096</v>
      </c>
      <c r="C114" s="27">
        <f aca="true" t="shared" si="1" ref="C114:C143">IF(E80="c","(c)",IF(E80="cd","(c)",IF(D80=":",":",D80/1000)))</f>
        <v>2203.245</v>
      </c>
      <c r="D114" s="27">
        <f aca="true" t="shared" si="2" ref="D114:D143">IF(G80="c","(c)",IF(G80="cd","(c)",IF(F80=":",":",F80/1000)))</f>
        <v>2610.565</v>
      </c>
      <c r="E114" s="27">
        <f aca="true" t="shared" si="3" ref="E114:E143">IF(I80="c","(c)",IF(I80="cd","(c)",IF(H80=":",":",H80/1000)))</f>
        <v>1944.731</v>
      </c>
      <c r="F114" s="27">
        <f aca="true" t="shared" si="4" ref="F114:F143">IF(K80="c","(c)",IF(K80="cd","(c)",IF(J80=":",":",J80/1000)))</f>
        <v>694.606</v>
      </c>
      <c r="G114" s="27">
        <f aca="true" t="shared" si="5" ref="G114:G143">IF(M80="c","(c)",IF(M80="cd","(c)",IF(L80=":",":",L80/1000)))</f>
        <v>389.567</v>
      </c>
      <c r="H114" s="27">
        <f aca="true" t="shared" si="6" ref="H114:H143">IF(O80="c","(c)",IF(O80="cd","(c)",IF(N80=":",":",N80/1000)))</f>
        <v>14.279</v>
      </c>
      <c r="I114" s="27">
        <f aca="true" t="shared" si="7" ref="I114:I143">IF(Q80="c","(c)",IF(Q80="cd","(c)",IF(P80=":",":",P80/1000)))</f>
        <v>5.952</v>
      </c>
      <c r="J114" s="27">
        <f aca="true" t="shared" si="8" ref="J114:J143">IF(S80="c","(c)",IF(S80="cd","(c)",IF(R80=":",":",R80/1000)))</f>
        <v>268.969</v>
      </c>
      <c r="K114" s="27">
        <f aca="true" t="shared" si="9" ref="K114:K143">IF(U80="c","(c)",IF(U80="cd","(c)",IF(T80=":",":",T80/1000)))</f>
        <v>456.382</v>
      </c>
      <c r="L114" s="27">
        <f aca="true" t="shared" si="10" ref="L114:L143">IF(W80="c","(c)",IF(W80="cd","(c)",IF(V80=":",":",V80/1000)))</f>
        <v>885.008</v>
      </c>
      <c r="M114" s="27">
        <f aca="true" t="shared" si="11" ref="M114:M143">IF(Y80="c","(c)",IF(Y80="cd","(c)",IF(X80=":",":",X80/1000)))</f>
        <v>392.08</v>
      </c>
    </row>
    <row r="115" spans="1:13" ht="14.25">
      <c r="A115" s="10" t="s">
        <v>5</v>
      </c>
      <c r="B115" s="27" t="str">
        <f t="shared" si="0"/>
        <v>(c)</v>
      </c>
      <c r="C115" s="27">
        <f t="shared" si="1"/>
        <v>1697.663</v>
      </c>
      <c r="D115" s="27" t="str">
        <f t="shared" si="2"/>
        <v>(c)</v>
      </c>
      <c r="E115" s="27">
        <f t="shared" si="3"/>
        <v>1987.695</v>
      </c>
      <c r="F115" s="27" t="str">
        <f t="shared" si="4"/>
        <v>(c)</v>
      </c>
      <c r="G115" s="27">
        <f t="shared" si="5"/>
        <v>502.89</v>
      </c>
      <c r="H115" s="27" t="str">
        <f t="shared" si="6"/>
        <v>:</v>
      </c>
      <c r="I115" s="27" t="str">
        <f t="shared" si="7"/>
        <v>(c)</v>
      </c>
      <c r="J115" s="27" t="str">
        <f t="shared" si="8"/>
        <v>(c)</v>
      </c>
      <c r="K115" s="27">
        <f t="shared" si="9"/>
        <v>8.585</v>
      </c>
      <c r="L115" s="27" t="str">
        <f t="shared" si="10"/>
        <v>:</v>
      </c>
      <c r="M115" s="27">
        <f t="shared" si="11"/>
        <v>19.143</v>
      </c>
    </row>
    <row r="116" spans="1:13" ht="14.25">
      <c r="A116" s="10" t="s">
        <v>63</v>
      </c>
      <c r="B116" s="27">
        <f t="shared" si="0"/>
        <v>1626.666</v>
      </c>
      <c r="C116" s="27">
        <f t="shared" si="1"/>
        <v>1544.879</v>
      </c>
      <c r="D116" s="27">
        <f t="shared" si="2"/>
        <v>3473.231</v>
      </c>
      <c r="E116" s="27">
        <f t="shared" si="3"/>
        <v>2013.667</v>
      </c>
      <c r="F116" s="27">
        <f t="shared" si="4"/>
        <v>290.967</v>
      </c>
      <c r="G116" s="27">
        <f t="shared" si="5"/>
        <v>151.993</v>
      </c>
      <c r="H116" s="27">
        <f t="shared" si="6"/>
        <v>12.881</v>
      </c>
      <c r="I116" s="27">
        <f t="shared" si="7"/>
        <v>4.585</v>
      </c>
      <c r="J116" s="27">
        <f t="shared" si="8"/>
        <v>1183.447</v>
      </c>
      <c r="K116" s="27">
        <f t="shared" si="9"/>
        <v>464.51</v>
      </c>
      <c r="L116" s="27">
        <f t="shared" si="10"/>
        <v>462.038</v>
      </c>
      <c r="M116" s="27">
        <f t="shared" si="11"/>
        <v>192.334</v>
      </c>
    </row>
    <row r="117" spans="1:13" ht="14.25">
      <c r="A117" s="10" t="s">
        <v>6</v>
      </c>
      <c r="B117" s="27">
        <f t="shared" si="0"/>
        <v>632.925</v>
      </c>
      <c r="C117" s="27">
        <f t="shared" si="1"/>
        <v>502.607</v>
      </c>
      <c r="D117" s="27">
        <f t="shared" si="2"/>
        <v>3692.148</v>
      </c>
      <c r="E117" s="27">
        <f t="shared" si="3"/>
        <v>2453.588</v>
      </c>
      <c r="F117" s="27">
        <f t="shared" si="4"/>
        <v>44.94</v>
      </c>
      <c r="G117" s="27">
        <f t="shared" si="5"/>
        <v>31.612</v>
      </c>
      <c r="H117" s="27">
        <f t="shared" si="6"/>
        <v>3.673</v>
      </c>
      <c r="I117" s="27">
        <f t="shared" si="7"/>
        <v>7.448</v>
      </c>
      <c r="J117" s="27">
        <f t="shared" si="8"/>
        <v>172.604</v>
      </c>
      <c r="K117" s="27">
        <f t="shared" si="9"/>
        <v>165.398</v>
      </c>
      <c r="L117" s="27">
        <f t="shared" si="10"/>
        <v>3.172</v>
      </c>
      <c r="M117" s="27">
        <f t="shared" si="11"/>
        <v>6.807</v>
      </c>
    </row>
    <row r="118" spans="1:13" ht="14.25">
      <c r="A118" s="10" t="s">
        <v>49</v>
      </c>
      <c r="B118" s="27">
        <f t="shared" si="0"/>
        <v>10472.846</v>
      </c>
      <c r="C118" s="27">
        <f t="shared" si="1"/>
        <v>9504.733</v>
      </c>
      <c r="D118" s="27">
        <f t="shared" si="2"/>
        <v>17955.168</v>
      </c>
      <c r="E118" s="27">
        <f t="shared" si="3"/>
        <v>14589.317</v>
      </c>
      <c r="F118" s="27">
        <f t="shared" si="4"/>
        <v>11831.541</v>
      </c>
      <c r="G118" s="27">
        <f t="shared" si="5"/>
        <v>21248.295</v>
      </c>
      <c r="H118" s="27">
        <f t="shared" si="6"/>
        <v>255.155</v>
      </c>
      <c r="I118" s="27">
        <f t="shared" si="7"/>
        <v>38.892</v>
      </c>
      <c r="J118" s="27">
        <f t="shared" si="8"/>
        <v>3122.898</v>
      </c>
      <c r="K118" s="27">
        <f t="shared" si="9"/>
        <v>2232.719</v>
      </c>
      <c r="L118" s="27">
        <f t="shared" si="10"/>
        <v>218.552</v>
      </c>
      <c r="M118" s="27">
        <f t="shared" si="11"/>
        <v>360.013</v>
      </c>
    </row>
    <row r="119" spans="1:13" ht="14.25">
      <c r="A119" s="10" t="s">
        <v>7</v>
      </c>
      <c r="B119" s="27">
        <f t="shared" si="0"/>
        <v>50.529</v>
      </c>
      <c r="C119" s="27" t="str">
        <f t="shared" si="1"/>
        <v>(c)</v>
      </c>
      <c r="D119" s="27">
        <f t="shared" si="2"/>
        <v>357.091</v>
      </c>
      <c r="E119" s="27">
        <f t="shared" si="3"/>
        <v>510.774</v>
      </c>
      <c r="F119" s="27">
        <f t="shared" si="4"/>
        <v>19.382</v>
      </c>
      <c r="G119" s="27">
        <f t="shared" si="5"/>
        <v>16.375</v>
      </c>
      <c r="H119" s="27" t="str">
        <f t="shared" si="6"/>
        <v>(c)</v>
      </c>
      <c r="I119" s="27" t="str">
        <f t="shared" si="7"/>
        <v>(c)</v>
      </c>
      <c r="J119" s="27">
        <f t="shared" si="8"/>
        <v>31.687</v>
      </c>
      <c r="K119" s="27">
        <f t="shared" si="9"/>
        <v>105.442</v>
      </c>
      <c r="L119" s="27" t="str">
        <f t="shared" si="10"/>
        <v>(c)</v>
      </c>
      <c r="M119" s="27" t="str">
        <f t="shared" si="11"/>
        <v>(c)</v>
      </c>
    </row>
    <row r="120" spans="1:13" ht="14.25">
      <c r="A120" s="10" t="s">
        <v>8</v>
      </c>
      <c r="B120" s="27">
        <f t="shared" si="0"/>
        <v>619.971</v>
      </c>
      <c r="C120" s="27">
        <f t="shared" si="1"/>
        <v>440.434</v>
      </c>
      <c r="D120" s="27">
        <f t="shared" si="2"/>
        <v>2811.899</v>
      </c>
      <c r="E120" s="27">
        <f t="shared" si="3"/>
        <v>2262.447</v>
      </c>
      <c r="F120" s="27">
        <f t="shared" si="4"/>
        <v>47.513</v>
      </c>
      <c r="G120" s="27">
        <f t="shared" si="5"/>
        <v>9.958</v>
      </c>
      <c r="H120" s="27">
        <f t="shared" si="6"/>
        <v>4.46</v>
      </c>
      <c r="I120" s="27">
        <f t="shared" si="7"/>
        <v>12.231</v>
      </c>
      <c r="J120" s="27">
        <f t="shared" si="8"/>
        <v>188.224</v>
      </c>
      <c r="K120" s="27">
        <f t="shared" si="9"/>
        <v>149.004</v>
      </c>
      <c r="L120" s="27">
        <f t="shared" si="10"/>
        <v>20.388</v>
      </c>
      <c r="M120" s="27">
        <f t="shared" si="11"/>
        <v>35.745</v>
      </c>
    </row>
    <row r="121" spans="1:13" ht="14.25">
      <c r="A121" s="10" t="s">
        <v>9</v>
      </c>
      <c r="B121" s="27">
        <f t="shared" si="0"/>
        <v>2256.372</v>
      </c>
      <c r="C121" s="27">
        <f t="shared" si="1"/>
        <v>1801.712</v>
      </c>
      <c r="D121" s="27">
        <f t="shared" si="2"/>
        <v>1454.632</v>
      </c>
      <c r="E121" s="27">
        <f t="shared" si="3"/>
        <v>1910.455</v>
      </c>
      <c r="F121" s="27">
        <f t="shared" si="4"/>
        <v>109.297</v>
      </c>
      <c r="G121" s="27">
        <f t="shared" si="5"/>
        <v>860.835</v>
      </c>
      <c r="H121" s="27" t="str">
        <f t="shared" si="6"/>
        <v>(c)</v>
      </c>
      <c r="I121" s="27">
        <f t="shared" si="7"/>
        <v>1.932</v>
      </c>
      <c r="J121" s="27">
        <f t="shared" si="8"/>
        <v>21.28</v>
      </c>
      <c r="K121" s="27">
        <f t="shared" si="9"/>
        <v>124.572</v>
      </c>
      <c r="L121" s="27">
        <f t="shared" si="10"/>
        <v>733.481</v>
      </c>
      <c r="M121" s="27">
        <f t="shared" si="11"/>
        <v>201.917</v>
      </c>
    </row>
    <row r="122" spans="1:13" ht="14.25">
      <c r="A122" s="10" t="s">
        <v>10</v>
      </c>
      <c r="B122" s="27">
        <f t="shared" si="0"/>
        <v>31343.389</v>
      </c>
      <c r="C122" s="27">
        <f t="shared" si="1"/>
        <v>37915.957</v>
      </c>
      <c r="D122" s="27">
        <f t="shared" si="2"/>
        <v>13834.6</v>
      </c>
      <c r="E122" s="27">
        <f t="shared" si="3"/>
        <v>20199.361</v>
      </c>
      <c r="F122" s="27">
        <f t="shared" si="4"/>
        <v>8061.915</v>
      </c>
      <c r="G122" s="27">
        <f t="shared" si="5"/>
        <v>8165.124</v>
      </c>
      <c r="H122" s="27">
        <f t="shared" si="6"/>
        <v>228.52</v>
      </c>
      <c r="I122" s="27" t="str">
        <f t="shared" si="7"/>
        <v>(c)</v>
      </c>
      <c r="J122" s="27">
        <f t="shared" si="8"/>
        <v>223.241</v>
      </c>
      <c r="K122" s="27">
        <f t="shared" si="9"/>
        <v>191.439</v>
      </c>
      <c r="L122" s="27">
        <f t="shared" si="10"/>
        <v>19420.624</v>
      </c>
      <c r="M122" s="27" t="str">
        <f t="shared" si="11"/>
        <v>(c)</v>
      </c>
    </row>
    <row r="123" spans="1:13" ht="14.25">
      <c r="A123" s="10" t="s">
        <v>11</v>
      </c>
      <c r="B123" s="27">
        <f t="shared" si="0"/>
        <v>24495.844</v>
      </c>
      <c r="C123" s="27">
        <f t="shared" si="1"/>
        <v>26001.474</v>
      </c>
      <c r="D123" s="27">
        <f t="shared" si="2"/>
        <v>29252.304</v>
      </c>
      <c r="E123" s="27">
        <f t="shared" si="3"/>
        <v>29155.642</v>
      </c>
      <c r="F123" s="27">
        <f t="shared" si="4"/>
        <v>2190.206</v>
      </c>
      <c r="G123" s="27">
        <f t="shared" si="5"/>
        <v>5845.201</v>
      </c>
      <c r="H123" s="27">
        <f t="shared" si="6"/>
        <v>331.356</v>
      </c>
      <c r="I123" s="27">
        <f t="shared" si="7"/>
        <v>413.522</v>
      </c>
      <c r="J123" s="27">
        <f t="shared" si="8"/>
        <v>2531.959</v>
      </c>
      <c r="K123" s="27">
        <f t="shared" si="9"/>
        <v>2076.279</v>
      </c>
      <c r="L123" s="27">
        <f t="shared" si="10"/>
        <v>2460.669</v>
      </c>
      <c r="M123" s="27">
        <f t="shared" si="11"/>
        <v>1251.17</v>
      </c>
    </row>
    <row r="124" spans="1:13" ht="14.25">
      <c r="A124" s="10" t="s">
        <v>12</v>
      </c>
      <c r="B124" s="27" t="str">
        <f t="shared" si="0"/>
        <v>:</v>
      </c>
      <c r="C124" s="27">
        <f t="shared" si="1"/>
        <v>700.973</v>
      </c>
      <c r="D124" s="27" t="str">
        <f t="shared" si="2"/>
        <v>:</v>
      </c>
      <c r="E124" s="27">
        <f t="shared" si="3"/>
        <v>729.914</v>
      </c>
      <c r="F124" s="27" t="str">
        <f t="shared" si="4"/>
        <v>:</v>
      </c>
      <c r="G124" s="27">
        <f t="shared" si="5"/>
        <v>119.186</v>
      </c>
      <c r="H124" s="27" t="str">
        <f t="shared" si="6"/>
        <v>:</v>
      </c>
      <c r="I124" s="27">
        <f t="shared" si="7"/>
        <v>3.28</v>
      </c>
      <c r="J124" s="27" t="str">
        <f t="shared" si="8"/>
        <v>:</v>
      </c>
      <c r="K124" s="27">
        <f t="shared" si="9"/>
        <v>93.437</v>
      </c>
      <c r="L124" s="27" t="str">
        <f t="shared" si="10"/>
        <v>:</v>
      </c>
      <c r="M124" s="27">
        <f t="shared" si="11"/>
        <v>8.301</v>
      </c>
    </row>
    <row r="125" spans="1:13" ht="14.25">
      <c r="A125" s="10" t="s">
        <v>13</v>
      </c>
      <c r="B125" s="27">
        <f t="shared" si="0"/>
        <v>43574.469</v>
      </c>
      <c r="C125" s="27">
        <f t="shared" si="1"/>
        <v>31644.123</v>
      </c>
      <c r="D125" s="27">
        <f t="shared" si="2"/>
        <v>8327.293</v>
      </c>
      <c r="E125" s="27">
        <f t="shared" si="3"/>
        <v>9749.762</v>
      </c>
      <c r="F125" s="27">
        <f t="shared" si="4"/>
        <v>2493.839</v>
      </c>
      <c r="G125" s="27">
        <f t="shared" si="5"/>
        <v>4705.18</v>
      </c>
      <c r="H125" s="27">
        <f t="shared" si="6"/>
        <v>97.426</v>
      </c>
      <c r="I125" s="27">
        <f t="shared" si="7"/>
        <v>45.128</v>
      </c>
      <c r="J125" s="27">
        <f t="shared" si="8"/>
        <v>389.841</v>
      </c>
      <c r="K125" s="27">
        <f t="shared" si="9"/>
        <v>416.353</v>
      </c>
      <c r="L125" s="27">
        <f t="shared" si="10"/>
        <v>15443.354</v>
      </c>
      <c r="M125" s="27">
        <f t="shared" si="11"/>
        <v>9812.045</v>
      </c>
    </row>
    <row r="126" spans="1:13" ht="14.25">
      <c r="A126" s="10" t="s">
        <v>14</v>
      </c>
      <c r="B126" s="27">
        <f t="shared" si="0"/>
        <v>894.77</v>
      </c>
      <c r="C126" s="27">
        <f t="shared" si="1"/>
        <v>862.578</v>
      </c>
      <c r="D126" s="27">
        <f t="shared" si="2"/>
        <v>169.986</v>
      </c>
      <c r="E126" s="27">
        <f t="shared" si="3"/>
        <v>181.319</v>
      </c>
      <c r="F126" s="27">
        <f t="shared" si="4"/>
        <v>158.669</v>
      </c>
      <c r="G126" s="27">
        <f t="shared" si="5"/>
        <v>91.154</v>
      </c>
      <c r="H126" s="27">
        <f t="shared" si="6"/>
        <v>2.031</v>
      </c>
      <c r="I126" s="27">
        <f t="shared" si="7"/>
        <v>2.439</v>
      </c>
      <c r="J126" s="27">
        <f t="shared" si="8"/>
        <v>3.339</v>
      </c>
      <c r="K126" s="27">
        <f t="shared" si="9"/>
        <v>0.762</v>
      </c>
      <c r="L126" s="27">
        <f t="shared" si="10"/>
        <v>5.939</v>
      </c>
      <c r="M126" s="27">
        <f t="shared" si="11"/>
        <v>52.326</v>
      </c>
    </row>
    <row r="127" spans="1:13" ht="14.25">
      <c r="A127" s="10" t="s">
        <v>15</v>
      </c>
      <c r="B127" s="27">
        <f t="shared" si="0"/>
        <v>148.222</v>
      </c>
      <c r="C127" s="27">
        <f t="shared" si="1"/>
        <v>303.793</v>
      </c>
      <c r="D127" s="27">
        <f t="shared" si="2"/>
        <v>722.05</v>
      </c>
      <c r="E127" s="27">
        <f t="shared" si="3"/>
        <v>1167.424</v>
      </c>
      <c r="F127" s="27">
        <f t="shared" si="4"/>
        <v>34.164</v>
      </c>
      <c r="G127" s="27">
        <f t="shared" si="5"/>
        <v>44.008</v>
      </c>
      <c r="H127" s="27" t="str">
        <f t="shared" si="6"/>
        <v>:</v>
      </c>
      <c r="I127" s="27">
        <f t="shared" si="7"/>
        <v>5.077</v>
      </c>
      <c r="J127" s="27">
        <f t="shared" si="8"/>
        <v>163.599</v>
      </c>
      <c r="K127" s="27">
        <f t="shared" si="9"/>
        <v>359.823</v>
      </c>
      <c r="L127" s="27">
        <f t="shared" si="10"/>
        <v>5.966</v>
      </c>
      <c r="M127" s="27">
        <f t="shared" si="11"/>
        <v>20.285</v>
      </c>
    </row>
    <row r="128" spans="1:13" ht="14.25">
      <c r="A128" s="10" t="s">
        <v>16</v>
      </c>
      <c r="B128" s="27">
        <f t="shared" si="0"/>
        <v>361.502</v>
      </c>
      <c r="C128" s="27">
        <f t="shared" si="1"/>
        <v>592.648</v>
      </c>
      <c r="D128" s="27">
        <f t="shared" si="2"/>
        <v>1772.873</v>
      </c>
      <c r="E128" s="27">
        <f t="shared" si="3"/>
        <v>1487.05</v>
      </c>
      <c r="F128" s="27">
        <f t="shared" si="4"/>
        <v>26.359</v>
      </c>
      <c r="G128" s="27">
        <f t="shared" si="5"/>
        <v>85.72</v>
      </c>
      <c r="H128" s="27">
        <f t="shared" si="6"/>
        <v>0</v>
      </c>
      <c r="I128" s="27">
        <f t="shared" si="7"/>
        <v>1.189</v>
      </c>
      <c r="J128" s="27">
        <f t="shared" si="8"/>
        <v>402.931</v>
      </c>
      <c r="K128" s="27">
        <f t="shared" si="9"/>
        <v>393.344</v>
      </c>
      <c r="L128" s="27" t="str">
        <f t="shared" si="10"/>
        <v>(c)</v>
      </c>
      <c r="M128" s="27" t="str">
        <f t="shared" si="11"/>
        <v>(c)</v>
      </c>
    </row>
    <row r="129" spans="1:13" ht="14.25">
      <c r="A129" s="10" t="s">
        <v>17</v>
      </c>
      <c r="B129" s="27">
        <f t="shared" si="0"/>
        <v>92.08</v>
      </c>
      <c r="C129" s="27" t="str">
        <f t="shared" si="1"/>
        <v>(c)</v>
      </c>
      <c r="D129" s="27">
        <f t="shared" si="2"/>
        <v>102.073</v>
      </c>
      <c r="E129" s="27">
        <f t="shared" si="3"/>
        <v>60.225</v>
      </c>
      <c r="F129" s="27" t="str">
        <f t="shared" si="4"/>
        <v>(c)</v>
      </c>
      <c r="G129" s="27" t="str">
        <f t="shared" si="5"/>
        <v>(c)</v>
      </c>
      <c r="H129" s="27">
        <f t="shared" si="6"/>
        <v>1.107</v>
      </c>
      <c r="I129" s="27">
        <f t="shared" si="7"/>
        <v>0.194</v>
      </c>
      <c r="J129" s="27" t="str">
        <f t="shared" si="8"/>
        <v>(c)</v>
      </c>
      <c r="K129" s="27">
        <f t="shared" si="9"/>
        <v>3.682</v>
      </c>
      <c r="L129" s="27" t="str">
        <f t="shared" si="10"/>
        <v>(c)</v>
      </c>
      <c r="M129" s="27" t="str">
        <f t="shared" si="11"/>
        <v>(c)</v>
      </c>
    </row>
    <row r="130" spans="1:13" ht="14.25">
      <c r="A130" s="10" t="s">
        <v>18</v>
      </c>
      <c r="B130" s="27">
        <f t="shared" si="0"/>
        <v>2997.436</v>
      </c>
      <c r="C130" s="27">
        <f t="shared" si="1"/>
        <v>3371.876</v>
      </c>
      <c r="D130" s="27">
        <f t="shared" si="2"/>
        <v>3668.067</v>
      </c>
      <c r="E130" s="27">
        <f t="shared" si="3"/>
        <v>4264.633</v>
      </c>
      <c r="F130" s="27">
        <f t="shared" si="4"/>
        <v>522.094</v>
      </c>
      <c r="G130" s="27">
        <f t="shared" si="5"/>
        <v>582.594</v>
      </c>
      <c r="H130" s="27">
        <f t="shared" si="6"/>
        <v>2.089</v>
      </c>
      <c r="I130" s="27">
        <f t="shared" si="7"/>
        <v>2.609</v>
      </c>
      <c r="J130" s="27">
        <f t="shared" si="8"/>
        <v>223.697</v>
      </c>
      <c r="K130" s="27">
        <f t="shared" si="9"/>
        <v>189.606</v>
      </c>
      <c r="L130" s="27">
        <f t="shared" si="10"/>
        <v>1134.554</v>
      </c>
      <c r="M130" s="27">
        <f t="shared" si="11"/>
        <v>267.772</v>
      </c>
    </row>
    <row r="131" spans="1:13" ht="14.25">
      <c r="A131" s="10" t="s">
        <v>19</v>
      </c>
      <c r="B131" s="27">
        <f t="shared" si="0"/>
        <v>95.04</v>
      </c>
      <c r="C131" s="27">
        <f t="shared" si="1"/>
        <v>89.777</v>
      </c>
      <c r="D131" s="27">
        <f t="shared" si="2"/>
        <v>6.223</v>
      </c>
      <c r="E131" s="27">
        <f t="shared" si="3"/>
        <v>2.899</v>
      </c>
      <c r="F131" s="27">
        <f t="shared" si="4"/>
        <v>4.377</v>
      </c>
      <c r="G131" s="27">
        <f t="shared" si="5"/>
        <v>2.634</v>
      </c>
      <c r="H131" s="27">
        <f t="shared" si="6"/>
        <v>0.911</v>
      </c>
      <c r="I131" s="27">
        <f t="shared" si="7"/>
        <v>0.513</v>
      </c>
      <c r="J131" s="27">
        <f t="shared" si="8"/>
        <v>0</v>
      </c>
      <c r="K131" s="27">
        <f t="shared" si="9"/>
        <v>0</v>
      </c>
      <c r="L131" s="27" t="str">
        <f t="shared" si="10"/>
        <v>(c)</v>
      </c>
      <c r="M131" s="27" t="str">
        <f t="shared" si="11"/>
        <v>(c)</v>
      </c>
    </row>
    <row r="132" spans="1:13" ht="14.25">
      <c r="A132" s="10" t="s">
        <v>20</v>
      </c>
      <c r="B132" s="27">
        <f t="shared" si="0"/>
        <v>4246.282</v>
      </c>
      <c r="C132" s="27">
        <f t="shared" si="1"/>
        <v>3962.227</v>
      </c>
      <c r="D132" s="27">
        <f t="shared" si="2"/>
        <v>3011.21</v>
      </c>
      <c r="E132" s="27">
        <f t="shared" si="3"/>
        <v>2606.603</v>
      </c>
      <c r="F132" s="27">
        <f t="shared" si="4"/>
        <v>1898.289</v>
      </c>
      <c r="G132" s="27">
        <f t="shared" si="5"/>
        <v>2371.589</v>
      </c>
      <c r="H132" s="27">
        <f t="shared" si="6"/>
        <v>20.141</v>
      </c>
      <c r="I132" s="27">
        <f t="shared" si="7"/>
        <v>16.146</v>
      </c>
      <c r="J132" s="27">
        <f t="shared" si="8"/>
        <v>206.187</v>
      </c>
      <c r="K132" s="27">
        <f t="shared" si="9"/>
        <v>560.491</v>
      </c>
      <c r="L132" s="27">
        <f t="shared" si="10"/>
        <v>1532.107</v>
      </c>
      <c r="M132" s="27">
        <f t="shared" si="11"/>
        <v>306.749</v>
      </c>
    </row>
    <row r="133" spans="1:13" ht="14.25">
      <c r="A133" s="10" t="s">
        <v>21</v>
      </c>
      <c r="B133" s="27">
        <f t="shared" si="0"/>
        <v>1544.218</v>
      </c>
      <c r="C133" s="27">
        <f t="shared" si="1"/>
        <v>1931.277</v>
      </c>
      <c r="D133" s="27">
        <f t="shared" si="2"/>
        <v>1505.163</v>
      </c>
      <c r="E133" s="27">
        <f t="shared" si="3"/>
        <v>1152.793</v>
      </c>
      <c r="F133" s="27">
        <f t="shared" si="4"/>
        <v>247.982</v>
      </c>
      <c r="G133" s="27">
        <f t="shared" si="5"/>
        <v>2362.72</v>
      </c>
      <c r="H133" s="27">
        <f t="shared" si="6"/>
        <v>33.428</v>
      </c>
      <c r="I133" s="27">
        <f t="shared" si="7"/>
        <v>8.518</v>
      </c>
      <c r="J133" s="27">
        <f t="shared" si="8"/>
        <v>59.369</v>
      </c>
      <c r="K133" s="27">
        <f t="shared" si="9"/>
        <v>46.042</v>
      </c>
      <c r="L133" s="27">
        <f t="shared" si="10"/>
        <v>58.114</v>
      </c>
      <c r="M133" s="27">
        <f t="shared" si="11"/>
        <v>64.684</v>
      </c>
    </row>
    <row r="134" spans="1:13" ht="14.25">
      <c r="A134" s="10" t="s">
        <v>22</v>
      </c>
      <c r="B134" s="27">
        <f t="shared" si="0"/>
        <v>6080.802</v>
      </c>
      <c r="C134" s="27">
        <f t="shared" si="1"/>
        <v>9278.129</v>
      </c>
      <c r="D134" s="27">
        <f t="shared" si="2"/>
        <v>12408.486</v>
      </c>
      <c r="E134" s="27">
        <f t="shared" si="3"/>
        <v>12809.348</v>
      </c>
      <c r="F134" s="27">
        <f t="shared" si="4"/>
        <v>991.418</v>
      </c>
      <c r="G134" s="27">
        <f t="shared" si="5"/>
        <v>618.821</v>
      </c>
      <c r="H134" s="27" t="str">
        <f t="shared" si="6"/>
        <v>(c)</v>
      </c>
      <c r="I134" s="27">
        <f t="shared" si="7"/>
        <v>29.226</v>
      </c>
      <c r="J134" s="27">
        <f t="shared" si="8"/>
        <v>1593.141</v>
      </c>
      <c r="K134" s="27">
        <f t="shared" si="9"/>
        <v>1201.374</v>
      </c>
      <c r="L134" s="27">
        <f t="shared" si="10"/>
        <v>689.379</v>
      </c>
      <c r="M134" s="27">
        <f t="shared" si="11"/>
        <v>679.47</v>
      </c>
    </row>
    <row r="135" spans="1:13" ht="14.25">
      <c r="A135" s="10" t="s">
        <v>23</v>
      </c>
      <c r="B135" s="27">
        <f t="shared" si="0"/>
        <v>9974.797</v>
      </c>
      <c r="C135" s="27">
        <f t="shared" si="1"/>
        <v>6401.932</v>
      </c>
      <c r="D135" s="27">
        <f t="shared" si="2"/>
        <v>1995.991</v>
      </c>
      <c r="E135" s="27">
        <f t="shared" si="3"/>
        <v>2401.922</v>
      </c>
      <c r="F135" s="27">
        <f t="shared" si="4"/>
        <v>877.774</v>
      </c>
      <c r="G135" s="27">
        <f t="shared" si="5"/>
        <v>416.627</v>
      </c>
      <c r="H135" s="27">
        <f t="shared" si="6"/>
        <v>13.09</v>
      </c>
      <c r="I135" s="27">
        <f t="shared" si="7"/>
        <v>28.935</v>
      </c>
      <c r="J135" s="27">
        <f t="shared" si="8"/>
        <v>3.868</v>
      </c>
      <c r="K135" s="27">
        <f t="shared" si="9"/>
        <v>8.589</v>
      </c>
      <c r="L135" s="27">
        <f t="shared" si="10"/>
        <v>1158.091</v>
      </c>
      <c r="M135" s="27">
        <f t="shared" si="11"/>
        <v>448.256</v>
      </c>
    </row>
    <row r="136" spans="1:13" ht="14.25">
      <c r="A136" s="10" t="s">
        <v>24</v>
      </c>
      <c r="B136" s="27">
        <f t="shared" si="0"/>
        <v>3481.611</v>
      </c>
      <c r="C136" s="27">
        <f t="shared" si="1"/>
        <v>3877.891</v>
      </c>
      <c r="D136" s="27">
        <f t="shared" si="2"/>
        <v>6770.904</v>
      </c>
      <c r="E136" s="27">
        <f t="shared" si="3"/>
        <v>4125.502</v>
      </c>
      <c r="F136" s="27">
        <f t="shared" si="4"/>
        <v>807.802</v>
      </c>
      <c r="G136" s="27">
        <f t="shared" si="5"/>
        <v>453.939</v>
      </c>
      <c r="H136" s="27">
        <f t="shared" si="6"/>
        <v>0.756</v>
      </c>
      <c r="I136" s="27">
        <f t="shared" si="7"/>
        <v>9.304</v>
      </c>
      <c r="J136" s="27">
        <f t="shared" si="8"/>
        <v>335.296</v>
      </c>
      <c r="K136" s="27">
        <f t="shared" si="9"/>
        <v>121.886</v>
      </c>
      <c r="L136" s="27">
        <f t="shared" si="10"/>
        <v>30.055</v>
      </c>
      <c r="M136" s="27">
        <f t="shared" si="11"/>
        <v>111.571</v>
      </c>
    </row>
    <row r="137" spans="1:13" ht="14.25">
      <c r="A137" s="10" t="s">
        <v>25</v>
      </c>
      <c r="B137" s="27">
        <f t="shared" si="0"/>
        <v>797.046</v>
      </c>
      <c r="C137" s="27">
        <f t="shared" si="1"/>
        <v>731.011</v>
      </c>
      <c r="D137" s="27">
        <f t="shared" si="2"/>
        <v>264.289</v>
      </c>
      <c r="E137" s="27">
        <f t="shared" si="3"/>
        <v>180.872</v>
      </c>
      <c r="F137" s="27">
        <f t="shared" si="4"/>
        <v>38.493</v>
      </c>
      <c r="G137" s="27">
        <f t="shared" si="5"/>
        <v>38.684</v>
      </c>
      <c r="H137" s="27">
        <f t="shared" si="6"/>
        <v>0.974</v>
      </c>
      <c r="I137" s="27">
        <f t="shared" si="7"/>
        <v>1.731</v>
      </c>
      <c r="J137" s="27">
        <f t="shared" si="8"/>
        <v>0.594</v>
      </c>
      <c r="K137" s="27">
        <f t="shared" si="9"/>
        <v>7.425</v>
      </c>
      <c r="L137" s="27">
        <f t="shared" si="10"/>
        <v>20.326</v>
      </c>
      <c r="M137" s="27">
        <f t="shared" si="11"/>
        <v>4.042</v>
      </c>
    </row>
    <row r="138" spans="1:13" ht="14.25">
      <c r="A138" s="10" t="s">
        <v>26</v>
      </c>
      <c r="B138" s="27">
        <f t="shared" si="0"/>
        <v>540.82</v>
      </c>
      <c r="C138" s="27">
        <f t="shared" si="1"/>
        <v>662.31</v>
      </c>
      <c r="D138" s="27">
        <f t="shared" si="2"/>
        <v>1079.871</v>
      </c>
      <c r="E138" s="27">
        <f t="shared" si="3"/>
        <v>1107.929</v>
      </c>
      <c r="F138" s="27">
        <f t="shared" si="4"/>
        <v>63.693</v>
      </c>
      <c r="G138" s="27">
        <f t="shared" si="5"/>
        <v>138.094</v>
      </c>
      <c r="H138" s="27">
        <f t="shared" si="6"/>
        <v>0</v>
      </c>
      <c r="I138" s="27" t="str">
        <f t="shared" si="7"/>
        <v>(c)</v>
      </c>
      <c r="J138" s="27">
        <f t="shared" si="8"/>
        <v>112.724</v>
      </c>
      <c r="K138" s="27">
        <f t="shared" si="9"/>
        <v>370.778</v>
      </c>
      <c r="L138" s="27">
        <f t="shared" si="10"/>
        <v>8.881</v>
      </c>
      <c r="M138" s="27">
        <f t="shared" si="11"/>
        <v>51.87</v>
      </c>
    </row>
    <row r="139" spans="1:13" ht="14.25">
      <c r="A139" s="10" t="s">
        <v>27</v>
      </c>
      <c r="B139" s="27">
        <f t="shared" si="0"/>
        <v>165.151</v>
      </c>
      <c r="C139" s="27">
        <f t="shared" si="1"/>
        <v>3698.298</v>
      </c>
      <c r="D139" s="27">
        <f t="shared" si="2"/>
        <v>1452.126</v>
      </c>
      <c r="E139" s="27">
        <f t="shared" si="3"/>
        <v>1154.997</v>
      </c>
      <c r="F139" s="27">
        <f t="shared" si="4"/>
        <v>31.419</v>
      </c>
      <c r="G139" s="27">
        <f t="shared" si="5"/>
        <v>11.666</v>
      </c>
      <c r="H139" s="27" t="str">
        <f t="shared" si="6"/>
        <v>(c)</v>
      </c>
      <c r="I139" s="27">
        <f t="shared" si="7"/>
        <v>0.911</v>
      </c>
      <c r="J139" s="27">
        <f t="shared" si="8"/>
        <v>59.333</v>
      </c>
      <c r="K139" s="27">
        <f t="shared" si="9"/>
        <v>39.225</v>
      </c>
      <c r="L139" s="27">
        <f t="shared" si="10"/>
        <v>1310.815</v>
      </c>
      <c r="M139" s="27">
        <f t="shared" si="11"/>
        <v>11.844</v>
      </c>
    </row>
    <row r="140" spans="1:13" ht="14.25">
      <c r="A140" s="10" t="s">
        <v>28</v>
      </c>
      <c r="B140" s="27">
        <f t="shared" si="0"/>
        <v>218.458</v>
      </c>
      <c r="C140" s="27">
        <f t="shared" si="1"/>
        <v>222.207</v>
      </c>
      <c r="D140" s="27">
        <f t="shared" si="2"/>
        <v>2136.107</v>
      </c>
      <c r="E140" s="27">
        <f t="shared" si="3"/>
        <v>1707.955</v>
      </c>
      <c r="F140" s="27">
        <f t="shared" si="4"/>
        <v>28.829</v>
      </c>
      <c r="G140" s="27">
        <f t="shared" si="5"/>
        <v>32.111</v>
      </c>
      <c r="H140" s="27">
        <f t="shared" si="6"/>
        <v>0.776</v>
      </c>
      <c r="I140" s="27">
        <f t="shared" si="7"/>
        <v>1.121</v>
      </c>
      <c r="J140" s="27">
        <f t="shared" si="8"/>
        <v>20.692</v>
      </c>
      <c r="K140" s="27">
        <f t="shared" si="9"/>
        <v>63.763</v>
      </c>
      <c r="L140" s="27">
        <f t="shared" si="10"/>
        <v>10.899</v>
      </c>
      <c r="M140" s="27">
        <f t="shared" si="11"/>
        <v>20.317</v>
      </c>
    </row>
    <row r="141" spans="1:13" ht="14.25">
      <c r="A141" s="10" t="s">
        <v>69</v>
      </c>
      <c r="B141" s="27" t="str">
        <f t="shared" si="0"/>
        <v>:</v>
      </c>
      <c r="C141" s="27">
        <f t="shared" si="1"/>
        <v>0.155</v>
      </c>
      <c r="D141" s="27" t="str">
        <f t="shared" si="2"/>
        <v>:</v>
      </c>
      <c r="E141" s="27">
        <f t="shared" si="3"/>
        <v>0.451</v>
      </c>
      <c r="F141" s="27" t="str">
        <f t="shared" si="4"/>
        <v>:</v>
      </c>
      <c r="G141" s="27">
        <f t="shared" si="5"/>
        <v>0.052</v>
      </c>
      <c r="H141" s="27" t="str">
        <f t="shared" si="6"/>
        <v>:</v>
      </c>
      <c r="I141" s="27">
        <f t="shared" si="7"/>
        <v>0.001</v>
      </c>
      <c r="J141" s="27" t="str">
        <f t="shared" si="8"/>
        <v>:</v>
      </c>
      <c r="K141" s="27">
        <f t="shared" si="9"/>
        <v>0</v>
      </c>
      <c r="L141" s="27" t="str">
        <f t="shared" si="10"/>
        <v>:</v>
      </c>
      <c r="M141" s="27">
        <f t="shared" si="11"/>
        <v>0</v>
      </c>
    </row>
    <row r="142" spans="1:13" ht="14.25">
      <c r="A142" s="10" t="s">
        <v>29</v>
      </c>
      <c r="B142" s="27">
        <f t="shared" si="0"/>
        <v>106.608</v>
      </c>
      <c r="C142" s="27">
        <f t="shared" si="1"/>
        <v>93.632</v>
      </c>
      <c r="D142" s="27">
        <f t="shared" si="2"/>
        <v>679.226</v>
      </c>
      <c r="E142" s="27">
        <f t="shared" si="3"/>
        <v>520.801</v>
      </c>
      <c r="F142" s="27">
        <f t="shared" si="4"/>
        <v>5.098</v>
      </c>
      <c r="G142" s="27">
        <f t="shared" si="5"/>
        <v>13.575</v>
      </c>
      <c r="H142" s="27">
        <f t="shared" si="6"/>
        <v>1.134</v>
      </c>
      <c r="I142" s="27">
        <f t="shared" si="7"/>
        <v>2.357</v>
      </c>
      <c r="J142" s="27">
        <f t="shared" si="8"/>
        <v>38.396</v>
      </c>
      <c r="K142" s="27">
        <f t="shared" si="9"/>
        <v>50.513</v>
      </c>
      <c r="L142" s="27">
        <f t="shared" si="10"/>
        <v>0.131</v>
      </c>
      <c r="M142" s="27">
        <f t="shared" si="11"/>
        <v>27.068</v>
      </c>
    </row>
    <row r="143" spans="1:13" ht="14.25">
      <c r="A143" s="10" t="s">
        <v>30</v>
      </c>
      <c r="B143" s="27">
        <f t="shared" si="0"/>
        <v>932.864</v>
      </c>
      <c r="C143" s="27">
        <f t="shared" si="1"/>
        <v>979.878</v>
      </c>
      <c r="D143" s="27">
        <f t="shared" si="2"/>
        <v>918.623</v>
      </c>
      <c r="E143" s="27">
        <f t="shared" si="3"/>
        <v>498.963</v>
      </c>
      <c r="F143" s="27">
        <f t="shared" si="4"/>
        <v>260.768</v>
      </c>
      <c r="G143" s="27">
        <f t="shared" si="5"/>
        <v>256.927</v>
      </c>
      <c r="H143" s="27">
        <f t="shared" si="6"/>
        <v>37.759</v>
      </c>
      <c r="I143" s="27">
        <f t="shared" si="7"/>
        <v>23.387</v>
      </c>
      <c r="J143" s="27">
        <f t="shared" si="8"/>
        <v>32.966</v>
      </c>
      <c r="K143" s="27">
        <f t="shared" si="9"/>
        <v>33.296</v>
      </c>
      <c r="L143" s="27">
        <f t="shared" si="10"/>
        <v>90.958</v>
      </c>
      <c r="M143" s="27">
        <f t="shared" si="11"/>
        <v>92.259</v>
      </c>
    </row>
    <row r="144" spans="1:13" ht="14.25">
      <c r="A144" s="10" t="s">
        <v>31</v>
      </c>
      <c r="B144" s="27" t="str">
        <f aca="true" t="shared" si="12" ref="B144">IF(C110="c","(c)",IF(C110="cd","(c)",IF(B110=":",":",B110/1000)))</f>
        <v>:</v>
      </c>
      <c r="C144" s="27">
        <f aca="true" t="shared" si="13" ref="C144">IF(E110="c","(c)",IF(E110="cd","(c)",IF(D110=":",":",D110/1000)))</f>
        <v>20507.811</v>
      </c>
      <c r="D144" s="27" t="str">
        <f aca="true" t="shared" si="14" ref="D144">IF(G110="c","(c)",IF(G110="cd","(c)",IF(F110=":",":",F110/1000)))</f>
        <v>:</v>
      </c>
      <c r="E144" s="27">
        <f aca="true" t="shared" si="15" ref="E144">IF(I110="c","(c)",IF(I110="cd","(c)",IF(H110=":",":",H110/1000)))</f>
        <v>13250</v>
      </c>
      <c r="F144" s="27" t="str">
        <f aca="true" t="shared" si="16" ref="F144">IF(K110="c","(c)",IF(K110="cd","(c)",IF(J110=":",":",J110/1000)))</f>
        <v>:</v>
      </c>
      <c r="G144" s="27">
        <f aca="true" t="shared" si="17" ref="G144">IF(M110="c","(c)",IF(M110="cd","(c)",IF(L110=":",":",L110/1000)))</f>
        <v>14457.219</v>
      </c>
      <c r="H144" s="27" t="str">
        <f aca="true" t="shared" si="18" ref="H144">IF(O110="c","(c)",IF(O110="cd","(c)",IF(N110=":",":",N110/1000)))</f>
        <v>:</v>
      </c>
      <c r="I144" s="27">
        <f aca="true" t="shared" si="19" ref="I144">IF(Q110="c","(c)",IF(Q110="cd","(c)",IF(P110=":",":",P110/1000)))</f>
        <v>280</v>
      </c>
      <c r="J144" s="27" t="str">
        <f aca="true" t="shared" si="20" ref="J144">IF(S110="c","(c)",IF(S110="cd","(c)",IF(R110=":",":",R110/1000)))</f>
        <v>:</v>
      </c>
      <c r="K144" s="27">
        <f aca="true" t="shared" si="21" ref="K144">IF(U110="c","(c)",IF(U110="cd","(c)",IF(T110=":",":",T110/1000)))</f>
        <v>1318.884</v>
      </c>
      <c r="L144" s="27" t="str">
        <f aca="true" t="shared" si="22" ref="L144">IF(W110="c","(c)",IF(W110="cd","(c)",IF(V110=":",":",V110/1000)))</f>
        <v>:</v>
      </c>
      <c r="M144" s="27">
        <f aca="true" t="shared" si="23" ref="M144">IF(Y110="c","(c)",IF(Y110="cd","(c)",IF(X110=":",":",X110/1000)))</f>
        <v>3676.116</v>
      </c>
    </row>
  </sheetData>
  <mergeCells count="13">
    <mergeCell ref="L112:M112"/>
    <mergeCell ref="B112:C112"/>
    <mergeCell ref="D112:E112"/>
    <mergeCell ref="F112:G112"/>
    <mergeCell ref="H112:I112"/>
    <mergeCell ref="J112:K112"/>
    <mergeCell ref="M4:N4"/>
    <mergeCell ref="B4:B5"/>
    <mergeCell ref="C4:D4"/>
    <mergeCell ref="E4:F4"/>
    <mergeCell ref="G4:H4"/>
    <mergeCell ref="I4:J4"/>
    <mergeCell ref="K4:L4"/>
  </mergeCells>
  <hyperlinks>
    <hyperlink ref="A68" r:id="rId1" display="https://ec.europa.eu/eurostat/databrowser/bookmark/e61ae2a6-c77c-4ae6-8eb4-25e27b0132f9?lang=en"/>
  </hyperlinks>
  <printOptions/>
  <pageMargins left="0.75" right="0.75" top="1" bottom="1" header="0.5" footer="0.5"/>
  <pageSetup fitToHeight="0" fitToWidth="0" horizontalDpi="300" verticalDpi="300" orientation="portrait" pageOrder="overThenDown" paperSize="9" r:id="rId2"/>
  <ignoredErrors>
    <ignoredError sqref="C5 E5 G5 I5 K5 M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AG144"/>
  <sheetViews>
    <sheetView showGridLines="0" workbookViewId="0" topLeftCell="A1"/>
  </sheetViews>
  <sheetFormatPr defaultColWidth="9.00390625" defaultRowHeight="14.25"/>
  <cols>
    <col min="1" max="17" width="9.00390625" style="2" customWidth="1"/>
    <col min="18" max="18" width="10.00390625" style="2" customWidth="1"/>
    <col min="19" max="20" width="9.00390625" style="2" customWidth="1"/>
    <col min="21" max="21" width="14.875" style="2" customWidth="1"/>
    <col min="22" max="22" width="9.50390625" style="2" bestFit="1" customWidth="1"/>
    <col min="23" max="33" width="9.00390625" style="2" customWidth="1"/>
    <col min="34" max="16384" width="9.00390625" style="2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R26" s="1"/>
    </row>
    <row r="27" ht="12">
      <c r="R27" s="1"/>
    </row>
    <row r="28" ht="12">
      <c r="R28" s="1"/>
    </row>
    <row r="29" ht="15" customHeight="1">
      <c r="R29" s="1"/>
    </row>
    <row r="30" ht="15" customHeight="1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73" spans="1:18" ht="14.25">
      <c r="A73" s="24" t="s">
        <v>50</v>
      </c>
      <c r="R73" s="24"/>
    </row>
    <row r="74" spans="1:18" s="4" customFormat="1" ht="14.25">
      <c r="A74" s="24" t="s">
        <v>105</v>
      </c>
      <c r="R74" s="24"/>
    </row>
    <row r="75" spans="1:18" ht="14.25">
      <c r="A75" s="24"/>
      <c r="R75" s="24"/>
    </row>
    <row r="76" spans="1:18" ht="14.25">
      <c r="A76" s="1" t="s">
        <v>56</v>
      </c>
      <c r="R76" s="1"/>
    </row>
    <row r="78" spans="1:18" ht="14.25">
      <c r="A78" s="1" t="s">
        <v>0</v>
      </c>
      <c r="B78" s="3">
        <v>44676.358206018514</v>
      </c>
      <c r="R78" s="1"/>
    </row>
    <row r="79" spans="1:18" ht="14.25">
      <c r="A79" s="1" t="s">
        <v>1</v>
      </c>
      <c r="B79" s="3">
        <v>44677.322494039356</v>
      </c>
      <c r="R79" s="1"/>
    </row>
    <row r="80" spans="1:18" ht="14.25">
      <c r="A80" s="1" t="s">
        <v>51</v>
      </c>
      <c r="B80" s="1" t="s">
        <v>52</v>
      </c>
      <c r="R80" s="1"/>
    </row>
    <row r="82" spans="1:18" ht="14.25">
      <c r="A82" s="1" t="s">
        <v>53</v>
      </c>
      <c r="B82" s="1" t="s">
        <v>59</v>
      </c>
      <c r="R82" s="1"/>
    </row>
    <row r="83" spans="1:19" ht="14.25">
      <c r="A83" s="1" t="s">
        <v>57</v>
      </c>
      <c r="B83" s="1" t="s">
        <v>3</v>
      </c>
      <c r="R83" s="1" t="s">
        <v>57</v>
      </c>
      <c r="S83" s="2">
        <v>2011</v>
      </c>
    </row>
    <row r="85" spans="1:33" ht="14.25">
      <c r="A85" s="10" t="s">
        <v>40</v>
      </c>
      <c r="B85" s="10" t="s">
        <v>2</v>
      </c>
      <c r="C85" s="10" t="s">
        <v>60</v>
      </c>
      <c r="D85" s="10" t="s">
        <v>55</v>
      </c>
      <c r="E85" s="10" t="s">
        <v>60</v>
      </c>
      <c r="F85" s="10" t="s">
        <v>34</v>
      </c>
      <c r="G85" s="10" t="s">
        <v>60</v>
      </c>
      <c r="H85" s="10" t="s">
        <v>35</v>
      </c>
      <c r="I85" s="10" t="s">
        <v>60</v>
      </c>
      <c r="J85" s="10" t="s">
        <v>36</v>
      </c>
      <c r="K85" s="10" t="s">
        <v>60</v>
      </c>
      <c r="L85" s="10" t="s">
        <v>37</v>
      </c>
      <c r="M85" s="10" t="s">
        <v>60</v>
      </c>
      <c r="R85" s="10" t="s">
        <v>40</v>
      </c>
      <c r="S85" s="26" t="s">
        <v>64</v>
      </c>
      <c r="AD85" s="9"/>
      <c r="AE85" s="9"/>
      <c r="AF85" s="9"/>
      <c r="AG85" s="9"/>
    </row>
    <row r="86" spans="1:33" ht="14.25">
      <c r="A86" s="10" t="s">
        <v>4</v>
      </c>
      <c r="B86" s="11">
        <v>2452096</v>
      </c>
      <c r="C86" s="25" t="s">
        <v>61</v>
      </c>
      <c r="D86" s="11">
        <v>2610565</v>
      </c>
      <c r="E86" s="25" t="s">
        <v>61</v>
      </c>
      <c r="F86" s="11">
        <v>694606</v>
      </c>
      <c r="G86" s="25" t="s">
        <v>61</v>
      </c>
      <c r="H86" s="11">
        <v>14279</v>
      </c>
      <c r="I86" s="25" t="s">
        <v>61</v>
      </c>
      <c r="J86" s="11">
        <v>268969</v>
      </c>
      <c r="K86" s="25" t="s">
        <v>61</v>
      </c>
      <c r="L86" s="11">
        <v>885008</v>
      </c>
      <c r="M86" s="25" t="s">
        <v>61</v>
      </c>
      <c r="O86" s="6">
        <f>COUNTIF(B86:M86,"c")+COUNTIF(B86:M86,"cd")</f>
        <v>0</v>
      </c>
      <c r="P86" s="6">
        <f>COUNTIF(B86:M86,":")</f>
        <v>0</v>
      </c>
      <c r="R86" s="10" t="s">
        <v>4</v>
      </c>
      <c r="S86" s="30">
        <f aca="true" t="shared" si="0" ref="S86:S112">IF(AND(O118=0,O86=0,P86&lt;&gt;6,P118&lt;&gt;6),SUM(B86,D86,F86,H86,J86,L86),":")</f>
        <v>6925523</v>
      </c>
      <c r="AD86" s="9"/>
      <c r="AE86" s="9"/>
      <c r="AF86" s="9"/>
      <c r="AG86" s="9"/>
    </row>
    <row r="87" spans="1:33" ht="14.25">
      <c r="A87" s="10" t="s">
        <v>5</v>
      </c>
      <c r="B87" s="25" t="s">
        <v>32</v>
      </c>
      <c r="C87" s="25" t="s">
        <v>78</v>
      </c>
      <c r="D87" s="25" t="s">
        <v>32</v>
      </c>
      <c r="E87" s="25" t="s">
        <v>78</v>
      </c>
      <c r="F87" s="25" t="s">
        <v>32</v>
      </c>
      <c r="G87" s="25" t="s">
        <v>78</v>
      </c>
      <c r="H87" s="25" t="s">
        <v>32</v>
      </c>
      <c r="I87" s="25" t="s">
        <v>61</v>
      </c>
      <c r="J87" s="25" t="s">
        <v>32</v>
      </c>
      <c r="K87" s="25" t="s">
        <v>78</v>
      </c>
      <c r="L87" s="25" t="s">
        <v>32</v>
      </c>
      <c r="M87" s="25" t="s">
        <v>61</v>
      </c>
      <c r="O87" s="6">
        <f aca="true" t="shared" si="1" ref="O87:O144">COUNTIF(B87:M87,"c")+COUNTIF(B87:M87,"cd")</f>
        <v>4</v>
      </c>
      <c r="P87" s="6">
        <f aca="true" t="shared" si="2" ref="P87:P112">COUNTIF(B87:M87,":")</f>
        <v>6</v>
      </c>
      <c r="R87" s="10" t="s">
        <v>5</v>
      </c>
      <c r="S87" s="30" t="str">
        <f t="shared" si="0"/>
        <v>:</v>
      </c>
      <c r="AD87" s="9"/>
      <c r="AE87" s="9"/>
      <c r="AF87" s="9"/>
      <c r="AG87" s="9"/>
    </row>
    <row r="88" spans="1:33" ht="14.25">
      <c r="A88" s="10" t="s">
        <v>63</v>
      </c>
      <c r="B88" s="11">
        <v>1626666</v>
      </c>
      <c r="C88" s="25" t="s">
        <v>61</v>
      </c>
      <c r="D88" s="11">
        <v>3473231</v>
      </c>
      <c r="E88" s="25" t="s">
        <v>61</v>
      </c>
      <c r="F88" s="11">
        <v>290967</v>
      </c>
      <c r="G88" s="25" t="s">
        <v>61</v>
      </c>
      <c r="H88" s="11">
        <v>12881</v>
      </c>
      <c r="I88" s="25" t="s">
        <v>61</v>
      </c>
      <c r="J88" s="11">
        <v>1183447</v>
      </c>
      <c r="K88" s="25" t="s">
        <v>61</v>
      </c>
      <c r="L88" s="11">
        <v>462038</v>
      </c>
      <c r="M88" s="25" t="s">
        <v>61</v>
      </c>
      <c r="O88" s="6">
        <f t="shared" si="1"/>
        <v>0</v>
      </c>
      <c r="P88" s="6">
        <f t="shared" si="2"/>
        <v>0</v>
      </c>
      <c r="R88" s="10" t="s">
        <v>63</v>
      </c>
      <c r="S88" s="30">
        <f t="shared" si="0"/>
        <v>7049230</v>
      </c>
      <c r="AD88" s="9"/>
      <c r="AE88" s="9"/>
      <c r="AF88" s="9"/>
      <c r="AG88" s="9"/>
    </row>
    <row r="89" spans="1:33" ht="14.25">
      <c r="A89" s="10" t="s">
        <v>6</v>
      </c>
      <c r="B89" s="11">
        <v>632925</v>
      </c>
      <c r="C89" s="25" t="s">
        <v>61</v>
      </c>
      <c r="D89" s="11">
        <v>3692148</v>
      </c>
      <c r="E89" s="25" t="s">
        <v>61</v>
      </c>
      <c r="F89" s="11">
        <v>44940</v>
      </c>
      <c r="G89" s="25" t="s">
        <v>61</v>
      </c>
      <c r="H89" s="11">
        <v>3673</v>
      </c>
      <c r="I89" s="25" t="s">
        <v>61</v>
      </c>
      <c r="J89" s="11">
        <v>172604</v>
      </c>
      <c r="K89" s="25" t="s">
        <v>61</v>
      </c>
      <c r="L89" s="11">
        <v>3172</v>
      </c>
      <c r="M89" s="25" t="s">
        <v>61</v>
      </c>
      <c r="O89" s="6">
        <f t="shared" si="1"/>
        <v>0</v>
      </c>
      <c r="P89" s="6">
        <f t="shared" si="2"/>
        <v>0</v>
      </c>
      <c r="R89" s="10" t="s">
        <v>6</v>
      </c>
      <c r="S89" s="30">
        <f t="shared" si="0"/>
        <v>4549462</v>
      </c>
      <c r="AD89" s="9"/>
      <c r="AE89" s="9"/>
      <c r="AF89" s="9"/>
      <c r="AG89" s="9"/>
    </row>
    <row r="90" spans="1:33" ht="14.25">
      <c r="A90" s="10" t="s">
        <v>48</v>
      </c>
      <c r="B90" s="11">
        <v>10472846</v>
      </c>
      <c r="C90" s="25" t="s">
        <v>61</v>
      </c>
      <c r="D90" s="11">
        <v>17955168</v>
      </c>
      <c r="E90" s="25" t="s">
        <v>61</v>
      </c>
      <c r="F90" s="11">
        <v>11831541</v>
      </c>
      <c r="G90" s="25" t="s">
        <v>61</v>
      </c>
      <c r="H90" s="11">
        <v>255155</v>
      </c>
      <c r="I90" s="25" t="s">
        <v>61</v>
      </c>
      <c r="J90" s="11">
        <v>3122898</v>
      </c>
      <c r="K90" s="25" t="s">
        <v>61</v>
      </c>
      <c r="L90" s="11">
        <v>218552</v>
      </c>
      <c r="M90" s="25" t="s">
        <v>61</v>
      </c>
      <c r="O90" s="6">
        <f t="shared" si="1"/>
        <v>0</v>
      </c>
      <c r="P90" s="6">
        <f t="shared" si="2"/>
        <v>0</v>
      </c>
      <c r="R90" s="10" t="s">
        <v>48</v>
      </c>
      <c r="S90" s="30">
        <f t="shared" si="0"/>
        <v>43856160</v>
      </c>
      <c r="AD90" s="9"/>
      <c r="AE90" s="9"/>
      <c r="AF90" s="9"/>
      <c r="AG90" s="9"/>
    </row>
    <row r="91" spans="1:33" ht="14.25">
      <c r="A91" s="10" t="s">
        <v>7</v>
      </c>
      <c r="B91" s="11">
        <v>50529</v>
      </c>
      <c r="C91" s="25" t="s">
        <v>79</v>
      </c>
      <c r="D91" s="11">
        <v>357091</v>
      </c>
      <c r="E91" s="25" t="s">
        <v>79</v>
      </c>
      <c r="F91" s="11">
        <v>19382</v>
      </c>
      <c r="G91" s="25" t="s">
        <v>79</v>
      </c>
      <c r="H91" s="25" t="s">
        <v>32</v>
      </c>
      <c r="I91" s="25" t="s">
        <v>78</v>
      </c>
      <c r="J91" s="11">
        <v>31687</v>
      </c>
      <c r="K91" s="25" t="s">
        <v>79</v>
      </c>
      <c r="L91" s="25" t="s">
        <v>32</v>
      </c>
      <c r="M91" s="25" t="s">
        <v>78</v>
      </c>
      <c r="O91" s="6">
        <f t="shared" si="1"/>
        <v>2</v>
      </c>
      <c r="P91" s="6">
        <f t="shared" si="2"/>
        <v>2</v>
      </c>
      <c r="R91" s="10" t="s">
        <v>7</v>
      </c>
      <c r="S91" s="30" t="str">
        <f t="shared" si="0"/>
        <v>:</v>
      </c>
      <c r="AD91" s="9"/>
      <c r="AE91" s="9"/>
      <c r="AF91" s="9"/>
      <c r="AG91" s="9"/>
    </row>
    <row r="92" spans="1:33" ht="14.25">
      <c r="A92" s="10" t="s">
        <v>8</v>
      </c>
      <c r="B92" s="11">
        <v>619971</v>
      </c>
      <c r="C92" s="25" t="s">
        <v>61</v>
      </c>
      <c r="D92" s="11">
        <v>2811899</v>
      </c>
      <c r="E92" s="25" t="s">
        <v>61</v>
      </c>
      <c r="F92" s="11">
        <v>47513</v>
      </c>
      <c r="G92" s="25" t="s">
        <v>61</v>
      </c>
      <c r="H92" s="11">
        <v>4460</v>
      </c>
      <c r="I92" s="25" t="s">
        <v>61</v>
      </c>
      <c r="J92" s="11">
        <v>188224</v>
      </c>
      <c r="K92" s="25" t="s">
        <v>61</v>
      </c>
      <c r="L92" s="11">
        <v>20388</v>
      </c>
      <c r="M92" s="25" t="s">
        <v>61</v>
      </c>
      <c r="O92" s="6">
        <f t="shared" si="1"/>
        <v>0</v>
      </c>
      <c r="P92" s="6">
        <f t="shared" si="2"/>
        <v>0</v>
      </c>
      <c r="R92" s="10" t="s">
        <v>8</v>
      </c>
      <c r="S92" s="30">
        <f t="shared" si="0"/>
        <v>3692455</v>
      </c>
      <c r="AD92" s="9"/>
      <c r="AE92" s="9"/>
      <c r="AF92" s="9"/>
      <c r="AG92" s="9"/>
    </row>
    <row r="93" spans="1:33" ht="14.25">
      <c r="A93" s="10" t="s">
        <v>9</v>
      </c>
      <c r="B93" s="11">
        <v>2256372</v>
      </c>
      <c r="C93" s="25" t="s">
        <v>79</v>
      </c>
      <c r="D93" s="11">
        <v>1454632</v>
      </c>
      <c r="E93" s="25" t="s">
        <v>79</v>
      </c>
      <c r="F93" s="11">
        <v>109297</v>
      </c>
      <c r="G93" s="25" t="s">
        <v>79</v>
      </c>
      <c r="H93" s="25" t="s">
        <v>32</v>
      </c>
      <c r="I93" s="25" t="s">
        <v>78</v>
      </c>
      <c r="J93" s="11">
        <v>21280</v>
      </c>
      <c r="K93" s="25" t="s">
        <v>79</v>
      </c>
      <c r="L93" s="11">
        <v>733481</v>
      </c>
      <c r="M93" s="25" t="s">
        <v>79</v>
      </c>
      <c r="O93" s="6">
        <f t="shared" si="1"/>
        <v>1</v>
      </c>
      <c r="P93" s="6">
        <f t="shared" si="2"/>
        <v>1</v>
      </c>
      <c r="R93" s="10" t="s">
        <v>9</v>
      </c>
      <c r="S93" s="30" t="str">
        <f t="shared" si="0"/>
        <v>:</v>
      </c>
      <c r="AD93" s="9"/>
      <c r="AE93" s="9"/>
      <c r="AF93" s="9"/>
      <c r="AG93" s="9"/>
    </row>
    <row r="94" spans="1:33" ht="14.25">
      <c r="A94" s="10" t="s">
        <v>10</v>
      </c>
      <c r="B94" s="11">
        <v>31343389</v>
      </c>
      <c r="C94" s="25" t="s">
        <v>79</v>
      </c>
      <c r="D94" s="11">
        <v>13834600</v>
      </c>
      <c r="E94" s="25" t="s">
        <v>79</v>
      </c>
      <c r="F94" s="11">
        <v>8061915</v>
      </c>
      <c r="G94" s="25" t="s">
        <v>79</v>
      </c>
      <c r="H94" s="11">
        <v>228520</v>
      </c>
      <c r="I94" s="25" t="s">
        <v>79</v>
      </c>
      <c r="J94" s="11">
        <v>223241</v>
      </c>
      <c r="K94" s="25" t="s">
        <v>79</v>
      </c>
      <c r="L94" s="11">
        <v>19420624</v>
      </c>
      <c r="M94" s="25" t="s">
        <v>79</v>
      </c>
      <c r="O94" s="6">
        <f t="shared" si="1"/>
        <v>0</v>
      </c>
      <c r="P94" s="6">
        <f t="shared" si="2"/>
        <v>0</v>
      </c>
      <c r="R94" s="10" t="s">
        <v>10</v>
      </c>
      <c r="S94" s="30" t="str">
        <f t="shared" si="0"/>
        <v>:</v>
      </c>
      <c r="AD94" s="9"/>
      <c r="AE94" s="9"/>
      <c r="AF94" s="9"/>
      <c r="AG94" s="9"/>
    </row>
    <row r="95" spans="1:33" ht="14.25">
      <c r="A95" s="10" t="s">
        <v>11</v>
      </c>
      <c r="B95" s="11">
        <v>24495844</v>
      </c>
      <c r="C95" s="25" t="s">
        <v>61</v>
      </c>
      <c r="D95" s="11">
        <v>29252304</v>
      </c>
      <c r="E95" s="25" t="s">
        <v>61</v>
      </c>
      <c r="F95" s="11">
        <v>2190206</v>
      </c>
      <c r="G95" s="25" t="s">
        <v>61</v>
      </c>
      <c r="H95" s="11">
        <v>331356</v>
      </c>
      <c r="I95" s="25" t="s">
        <v>61</v>
      </c>
      <c r="J95" s="11">
        <v>2531959</v>
      </c>
      <c r="K95" s="25" t="s">
        <v>61</v>
      </c>
      <c r="L95" s="11">
        <v>2460669</v>
      </c>
      <c r="M95" s="25" t="s">
        <v>61</v>
      </c>
      <c r="O95" s="6">
        <f t="shared" si="1"/>
        <v>0</v>
      </c>
      <c r="P95" s="6">
        <f t="shared" si="2"/>
        <v>0</v>
      </c>
      <c r="R95" s="10" t="s">
        <v>11</v>
      </c>
      <c r="S95" s="30">
        <f t="shared" si="0"/>
        <v>61262338</v>
      </c>
      <c r="AD95" s="9"/>
      <c r="AE95" s="9"/>
      <c r="AF95" s="9"/>
      <c r="AG95" s="9"/>
    </row>
    <row r="96" spans="1:33" ht="14.25">
      <c r="A96" s="10" t="s">
        <v>12</v>
      </c>
      <c r="B96" s="25" t="s">
        <v>32</v>
      </c>
      <c r="C96" s="25" t="s">
        <v>61</v>
      </c>
      <c r="D96" s="25" t="s">
        <v>32</v>
      </c>
      <c r="E96" s="25" t="s">
        <v>61</v>
      </c>
      <c r="F96" s="25" t="s">
        <v>32</v>
      </c>
      <c r="G96" s="25" t="s">
        <v>61</v>
      </c>
      <c r="H96" s="25" t="s">
        <v>32</v>
      </c>
      <c r="I96" s="25" t="s">
        <v>61</v>
      </c>
      <c r="J96" s="25" t="s">
        <v>32</v>
      </c>
      <c r="K96" s="25" t="s">
        <v>61</v>
      </c>
      <c r="L96" s="25" t="s">
        <v>32</v>
      </c>
      <c r="M96" s="25" t="s">
        <v>61</v>
      </c>
      <c r="O96" s="6">
        <f t="shared" si="1"/>
        <v>0</v>
      </c>
      <c r="P96" s="6">
        <f t="shared" si="2"/>
        <v>6</v>
      </c>
      <c r="R96" s="10" t="s">
        <v>12</v>
      </c>
      <c r="S96" s="30" t="str">
        <f t="shared" si="0"/>
        <v>:</v>
      </c>
      <c r="AD96" s="9"/>
      <c r="AE96" s="9"/>
      <c r="AF96" s="9"/>
      <c r="AG96" s="9"/>
    </row>
    <row r="97" spans="1:33" ht="14.25">
      <c r="A97" s="10" t="s">
        <v>13</v>
      </c>
      <c r="B97" s="11">
        <v>43574469</v>
      </c>
      <c r="C97" s="25" t="s">
        <v>61</v>
      </c>
      <c r="D97" s="11">
        <v>8327293</v>
      </c>
      <c r="E97" s="25" t="s">
        <v>61</v>
      </c>
      <c r="F97" s="11">
        <v>2493839</v>
      </c>
      <c r="G97" s="25" t="s">
        <v>61</v>
      </c>
      <c r="H97" s="11">
        <v>97426</v>
      </c>
      <c r="I97" s="25" t="s">
        <v>61</v>
      </c>
      <c r="J97" s="11">
        <v>389841</v>
      </c>
      <c r="K97" s="25" t="s">
        <v>61</v>
      </c>
      <c r="L97" s="11">
        <v>15443354</v>
      </c>
      <c r="M97" s="25" t="s">
        <v>61</v>
      </c>
      <c r="O97" s="6">
        <f t="shared" si="1"/>
        <v>0</v>
      </c>
      <c r="P97" s="6">
        <f t="shared" si="2"/>
        <v>0</v>
      </c>
      <c r="R97" s="10" t="s">
        <v>13</v>
      </c>
      <c r="S97" s="30">
        <f t="shared" si="0"/>
        <v>70326222</v>
      </c>
      <c r="AD97" s="9"/>
      <c r="AE97" s="9"/>
      <c r="AF97" s="9"/>
      <c r="AG97" s="9"/>
    </row>
    <row r="98" spans="1:33" ht="14.25">
      <c r="A98" s="10" t="s">
        <v>14</v>
      </c>
      <c r="B98" s="11">
        <v>894770</v>
      </c>
      <c r="C98" s="25" t="s">
        <v>61</v>
      </c>
      <c r="D98" s="11">
        <v>169986</v>
      </c>
      <c r="E98" s="25" t="s">
        <v>61</v>
      </c>
      <c r="F98" s="11">
        <v>158669</v>
      </c>
      <c r="G98" s="25" t="s">
        <v>61</v>
      </c>
      <c r="H98" s="11">
        <v>2031</v>
      </c>
      <c r="I98" s="25" t="s">
        <v>61</v>
      </c>
      <c r="J98" s="11">
        <v>3339</v>
      </c>
      <c r="K98" s="25" t="s">
        <v>61</v>
      </c>
      <c r="L98" s="11">
        <v>5939</v>
      </c>
      <c r="M98" s="25" t="s">
        <v>61</v>
      </c>
      <c r="O98" s="6">
        <f t="shared" si="1"/>
        <v>0</v>
      </c>
      <c r="P98" s="6">
        <f t="shared" si="2"/>
        <v>0</v>
      </c>
      <c r="R98" s="10" t="s">
        <v>14</v>
      </c>
      <c r="S98" s="30">
        <f t="shared" si="0"/>
        <v>1234734</v>
      </c>
      <c r="AD98" s="9"/>
      <c r="AE98" s="9"/>
      <c r="AF98" s="9"/>
      <c r="AG98" s="9"/>
    </row>
    <row r="99" spans="1:33" ht="14.25">
      <c r="A99" s="10" t="s">
        <v>15</v>
      </c>
      <c r="B99" s="11">
        <v>148222</v>
      </c>
      <c r="C99" s="25" t="s">
        <v>79</v>
      </c>
      <c r="D99" s="11">
        <v>722050</v>
      </c>
      <c r="E99" s="25" t="s">
        <v>79</v>
      </c>
      <c r="F99" s="11">
        <v>34164</v>
      </c>
      <c r="G99" s="25" t="s">
        <v>79</v>
      </c>
      <c r="H99" s="25" t="s">
        <v>32</v>
      </c>
      <c r="I99" s="25" t="s">
        <v>61</v>
      </c>
      <c r="J99" s="11">
        <v>163599</v>
      </c>
      <c r="K99" s="25" t="s">
        <v>79</v>
      </c>
      <c r="L99" s="11">
        <v>5966</v>
      </c>
      <c r="M99" s="25" t="s">
        <v>79</v>
      </c>
      <c r="O99" s="6">
        <f t="shared" si="1"/>
        <v>0</v>
      </c>
      <c r="P99" s="6">
        <f t="shared" si="2"/>
        <v>1</v>
      </c>
      <c r="R99" s="10" t="s">
        <v>15</v>
      </c>
      <c r="S99" s="30">
        <f t="shared" si="0"/>
        <v>1074001</v>
      </c>
      <c r="X99" s="45" t="s">
        <v>100</v>
      </c>
      <c r="Y99" s="4"/>
      <c r="Z99" s="4"/>
      <c r="AA99" s="4"/>
      <c r="AB99" s="4"/>
      <c r="AC99" s="4"/>
      <c r="AD99" s="46"/>
      <c r="AE99" s="46"/>
      <c r="AF99" s="46"/>
      <c r="AG99" s="46"/>
    </row>
    <row r="100" spans="1:33" ht="14.25">
      <c r="A100" s="10" t="s">
        <v>16</v>
      </c>
      <c r="B100" s="11">
        <v>361502</v>
      </c>
      <c r="C100" s="25" t="s">
        <v>61</v>
      </c>
      <c r="D100" s="11">
        <v>1772873</v>
      </c>
      <c r="E100" s="25" t="s">
        <v>61</v>
      </c>
      <c r="F100" s="11">
        <v>26359</v>
      </c>
      <c r="G100" s="25" t="s">
        <v>61</v>
      </c>
      <c r="H100" s="11">
        <v>0</v>
      </c>
      <c r="I100" s="25" t="s">
        <v>61</v>
      </c>
      <c r="J100" s="11">
        <v>402931</v>
      </c>
      <c r="K100" s="25" t="s">
        <v>61</v>
      </c>
      <c r="L100" s="25" t="s">
        <v>32</v>
      </c>
      <c r="M100" s="25" t="s">
        <v>62</v>
      </c>
      <c r="O100" s="6">
        <f t="shared" si="1"/>
        <v>1</v>
      </c>
      <c r="P100" s="6">
        <f t="shared" si="2"/>
        <v>1</v>
      </c>
      <c r="R100" s="10" t="s">
        <v>16</v>
      </c>
      <c r="S100" s="30" t="str">
        <f t="shared" si="0"/>
        <v>:</v>
      </c>
      <c r="X100" s="26" t="s">
        <v>66</v>
      </c>
      <c r="Y100" s="26" t="s">
        <v>65</v>
      </c>
      <c r="AD100" s="9"/>
      <c r="AE100" s="9"/>
      <c r="AF100" s="9"/>
      <c r="AG100" s="9"/>
    </row>
    <row r="101" spans="1:33" ht="14.25">
      <c r="A101" s="10" t="s">
        <v>17</v>
      </c>
      <c r="B101" s="11">
        <v>92080</v>
      </c>
      <c r="C101" s="25" t="s">
        <v>79</v>
      </c>
      <c r="D101" s="11">
        <v>102073</v>
      </c>
      <c r="E101" s="25" t="s">
        <v>79</v>
      </c>
      <c r="F101" s="25" t="s">
        <v>32</v>
      </c>
      <c r="G101" s="25" t="s">
        <v>78</v>
      </c>
      <c r="H101" s="11">
        <v>1107</v>
      </c>
      <c r="I101" s="25" t="s">
        <v>79</v>
      </c>
      <c r="J101" s="25" t="s">
        <v>32</v>
      </c>
      <c r="K101" s="25" t="s">
        <v>78</v>
      </c>
      <c r="L101" s="25" t="s">
        <v>32</v>
      </c>
      <c r="M101" s="25" t="s">
        <v>78</v>
      </c>
      <c r="O101" s="6">
        <f t="shared" si="1"/>
        <v>3</v>
      </c>
      <c r="P101" s="6">
        <f t="shared" si="2"/>
        <v>3</v>
      </c>
      <c r="R101" s="10" t="s">
        <v>17</v>
      </c>
      <c r="S101" s="30" t="str">
        <f t="shared" si="0"/>
        <v>:</v>
      </c>
      <c r="U101" s="10" t="s">
        <v>4</v>
      </c>
      <c r="V101" s="23">
        <f aca="true" t="shared" si="3" ref="V101:V127">IF(OR(S86=":",S118=":"),":",100*((S118-S86)/S86))</f>
        <v>-22.14368503288488</v>
      </c>
      <c r="X101" s="10" t="s">
        <v>63</v>
      </c>
      <c r="Y101" s="23">
        <v>-37.979495632856356</v>
      </c>
      <c r="AD101" s="9"/>
      <c r="AE101" s="9"/>
      <c r="AF101" s="9"/>
      <c r="AG101" s="9"/>
    </row>
    <row r="102" spans="1:33" ht="14.25">
      <c r="A102" s="10" t="s">
        <v>18</v>
      </c>
      <c r="B102" s="11">
        <v>2997436</v>
      </c>
      <c r="C102" s="25" t="s">
        <v>79</v>
      </c>
      <c r="D102" s="11">
        <v>3668067</v>
      </c>
      <c r="E102" s="25" t="s">
        <v>79</v>
      </c>
      <c r="F102" s="11">
        <v>522094</v>
      </c>
      <c r="G102" s="25" t="s">
        <v>79</v>
      </c>
      <c r="H102" s="11">
        <v>2089</v>
      </c>
      <c r="I102" s="25" t="s">
        <v>79</v>
      </c>
      <c r="J102" s="11">
        <v>223697</v>
      </c>
      <c r="K102" s="25" t="s">
        <v>79</v>
      </c>
      <c r="L102" s="11">
        <v>1134554</v>
      </c>
      <c r="M102" s="25" t="s">
        <v>79</v>
      </c>
      <c r="O102" s="6">
        <f t="shared" si="1"/>
        <v>0</v>
      </c>
      <c r="P102" s="6">
        <f t="shared" si="2"/>
        <v>0</v>
      </c>
      <c r="R102" s="10" t="s">
        <v>18</v>
      </c>
      <c r="S102" s="30">
        <f t="shared" si="0"/>
        <v>8547937</v>
      </c>
      <c r="U102" s="10" t="s">
        <v>5</v>
      </c>
      <c r="V102" s="23" t="str">
        <f t="shared" si="3"/>
        <v>:</v>
      </c>
      <c r="X102" s="10" t="s">
        <v>23</v>
      </c>
      <c r="Y102" s="23">
        <v>-30.786293202228727</v>
      </c>
      <c r="AD102" s="9"/>
      <c r="AE102" s="9"/>
      <c r="AF102" s="9"/>
      <c r="AG102" s="9"/>
    </row>
    <row r="103" spans="1:25" ht="14.25">
      <c r="A103" s="10" t="s">
        <v>19</v>
      </c>
      <c r="B103" s="11">
        <v>95040</v>
      </c>
      <c r="C103" s="25" t="s">
        <v>61</v>
      </c>
      <c r="D103" s="11">
        <v>6223</v>
      </c>
      <c r="E103" s="25" t="s">
        <v>61</v>
      </c>
      <c r="F103" s="11">
        <v>4377</v>
      </c>
      <c r="G103" s="25" t="s">
        <v>61</v>
      </c>
      <c r="H103" s="11">
        <v>911</v>
      </c>
      <c r="I103" s="25" t="s">
        <v>61</v>
      </c>
      <c r="J103" s="11">
        <v>0</v>
      </c>
      <c r="K103" s="25" t="s">
        <v>61</v>
      </c>
      <c r="L103" s="25" t="s">
        <v>32</v>
      </c>
      <c r="M103" s="25" t="s">
        <v>62</v>
      </c>
      <c r="O103" s="6">
        <f t="shared" si="1"/>
        <v>1</v>
      </c>
      <c r="P103" s="6">
        <f t="shared" si="2"/>
        <v>1</v>
      </c>
      <c r="R103" s="10" t="s">
        <v>19</v>
      </c>
      <c r="S103" s="30" t="str">
        <f t="shared" si="0"/>
        <v>:</v>
      </c>
      <c r="U103" s="10" t="s">
        <v>63</v>
      </c>
      <c r="V103" s="23">
        <f t="shared" si="3"/>
        <v>-37.979495632856356</v>
      </c>
      <c r="X103" s="10" t="s">
        <v>6</v>
      </c>
      <c r="Y103" s="23">
        <v>-30.377262190562316</v>
      </c>
    </row>
    <row r="104" spans="1:25" ht="14.25">
      <c r="A104" s="10" t="s">
        <v>20</v>
      </c>
      <c r="B104" s="11">
        <v>4246282</v>
      </c>
      <c r="C104" s="25" t="s">
        <v>61</v>
      </c>
      <c r="D104" s="11">
        <v>3011210</v>
      </c>
      <c r="E104" s="25" t="s">
        <v>61</v>
      </c>
      <c r="F104" s="11">
        <v>1898289</v>
      </c>
      <c r="G104" s="25" t="s">
        <v>61</v>
      </c>
      <c r="H104" s="11">
        <v>20141</v>
      </c>
      <c r="I104" s="25" t="s">
        <v>61</v>
      </c>
      <c r="J104" s="11">
        <v>206187</v>
      </c>
      <c r="K104" s="25" t="s">
        <v>61</v>
      </c>
      <c r="L104" s="11">
        <v>1532107</v>
      </c>
      <c r="M104" s="25" t="s">
        <v>61</v>
      </c>
      <c r="O104" s="6">
        <f t="shared" si="1"/>
        <v>0</v>
      </c>
      <c r="P104" s="6">
        <f t="shared" si="2"/>
        <v>0</v>
      </c>
      <c r="R104" s="10" t="s">
        <v>20</v>
      </c>
      <c r="S104" s="30">
        <f t="shared" si="0"/>
        <v>10914216</v>
      </c>
      <c r="U104" s="10" t="s">
        <v>6</v>
      </c>
      <c r="V104" s="23">
        <f t="shared" si="3"/>
        <v>-30.377262190562316</v>
      </c>
      <c r="X104" s="10" t="s">
        <v>24</v>
      </c>
      <c r="Y104" s="23">
        <v>-23.859879521362064</v>
      </c>
    </row>
    <row r="105" spans="1:25" ht="14.25">
      <c r="A105" s="10" t="s">
        <v>21</v>
      </c>
      <c r="B105" s="11">
        <v>1544218</v>
      </c>
      <c r="C105" s="25" t="s">
        <v>61</v>
      </c>
      <c r="D105" s="11">
        <v>1505163</v>
      </c>
      <c r="E105" s="25" t="s">
        <v>61</v>
      </c>
      <c r="F105" s="11">
        <v>247982</v>
      </c>
      <c r="G105" s="25" t="s">
        <v>61</v>
      </c>
      <c r="H105" s="11">
        <v>33428</v>
      </c>
      <c r="I105" s="25" t="s">
        <v>61</v>
      </c>
      <c r="J105" s="11">
        <v>59369</v>
      </c>
      <c r="K105" s="25" t="s">
        <v>61</v>
      </c>
      <c r="L105" s="11">
        <v>58114</v>
      </c>
      <c r="M105" s="25" t="s">
        <v>61</v>
      </c>
      <c r="O105" s="6">
        <f t="shared" si="1"/>
        <v>0</v>
      </c>
      <c r="P105" s="6">
        <f t="shared" si="2"/>
        <v>0</v>
      </c>
      <c r="R105" s="10" t="s">
        <v>21</v>
      </c>
      <c r="S105" s="30">
        <f t="shared" si="0"/>
        <v>3448274</v>
      </c>
      <c r="U105" s="10" t="s">
        <v>49</v>
      </c>
      <c r="V105" s="23">
        <f t="shared" si="3"/>
        <v>9.38935146168748</v>
      </c>
      <c r="X105" s="10" t="s">
        <v>4</v>
      </c>
      <c r="Y105" s="23">
        <v>-22.14368503288488</v>
      </c>
    </row>
    <row r="106" spans="1:25" ht="14.25">
      <c r="A106" s="10" t="s">
        <v>22</v>
      </c>
      <c r="B106" s="11">
        <v>6080802</v>
      </c>
      <c r="C106" s="25" t="s">
        <v>61</v>
      </c>
      <c r="D106" s="11">
        <v>12408486</v>
      </c>
      <c r="E106" s="25" t="s">
        <v>61</v>
      </c>
      <c r="F106" s="11">
        <v>991418</v>
      </c>
      <c r="G106" s="25" t="s">
        <v>61</v>
      </c>
      <c r="H106" s="11" t="s">
        <v>32</v>
      </c>
      <c r="I106" s="25" t="s">
        <v>62</v>
      </c>
      <c r="J106" s="11">
        <v>1593141</v>
      </c>
      <c r="K106" s="25" t="s">
        <v>61</v>
      </c>
      <c r="L106" s="11">
        <v>689379</v>
      </c>
      <c r="M106" s="25" t="s">
        <v>61</v>
      </c>
      <c r="O106" s="6">
        <f t="shared" si="1"/>
        <v>1</v>
      </c>
      <c r="P106" s="6">
        <f t="shared" si="2"/>
        <v>1</v>
      </c>
      <c r="R106" s="10" t="s">
        <v>22</v>
      </c>
      <c r="S106" s="30" t="str">
        <f t="shared" si="0"/>
        <v>:</v>
      </c>
      <c r="U106" s="10" t="s">
        <v>7</v>
      </c>
      <c r="V106" s="23" t="str">
        <f t="shared" si="3"/>
        <v>:</v>
      </c>
      <c r="X106" s="10" t="s">
        <v>8</v>
      </c>
      <c r="Y106" s="23">
        <v>-21.19554605269394</v>
      </c>
    </row>
    <row r="107" spans="1:25" ht="14.25">
      <c r="A107" s="10" t="s">
        <v>23</v>
      </c>
      <c r="B107" s="11">
        <v>9974797</v>
      </c>
      <c r="C107" s="25" t="s">
        <v>79</v>
      </c>
      <c r="D107" s="11">
        <v>1995991</v>
      </c>
      <c r="E107" s="25" t="s">
        <v>79</v>
      </c>
      <c r="F107" s="11">
        <v>877774</v>
      </c>
      <c r="G107" s="25" t="s">
        <v>79</v>
      </c>
      <c r="H107" s="11">
        <v>13090</v>
      </c>
      <c r="I107" s="25" t="s">
        <v>79</v>
      </c>
      <c r="J107" s="11">
        <v>3868</v>
      </c>
      <c r="K107" s="25" t="s">
        <v>79</v>
      </c>
      <c r="L107" s="11">
        <v>1158091</v>
      </c>
      <c r="M107" s="25" t="s">
        <v>79</v>
      </c>
      <c r="O107" s="6">
        <f t="shared" si="1"/>
        <v>0</v>
      </c>
      <c r="P107" s="6">
        <f t="shared" si="2"/>
        <v>0</v>
      </c>
      <c r="R107" s="10" t="s">
        <v>23</v>
      </c>
      <c r="S107" s="30">
        <f t="shared" si="0"/>
        <v>14023611</v>
      </c>
      <c r="U107" s="10" t="s">
        <v>8</v>
      </c>
      <c r="V107" s="23">
        <f t="shared" si="3"/>
        <v>-21.19554605269394</v>
      </c>
      <c r="X107" s="10" t="s">
        <v>13</v>
      </c>
      <c r="Y107" s="23">
        <v>-19.841291915268815</v>
      </c>
    </row>
    <row r="108" spans="1:25" ht="14.25">
      <c r="A108" s="10" t="s">
        <v>24</v>
      </c>
      <c r="B108" s="11">
        <v>3481611</v>
      </c>
      <c r="C108" s="25" t="s">
        <v>79</v>
      </c>
      <c r="D108" s="11">
        <v>6770904</v>
      </c>
      <c r="E108" s="25" t="s">
        <v>79</v>
      </c>
      <c r="F108" s="11">
        <v>807802</v>
      </c>
      <c r="G108" s="25" t="s">
        <v>79</v>
      </c>
      <c r="H108" s="11">
        <v>756</v>
      </c>
      <c r="I108" s="25" t="s">
        <v>79</v>
      </c>
      <c r="J108" s="11">
        <v>335296</v>
      </c>
      <c r="K108" s="25" t="s">
        <v>79</v>
      </c>
      <c r="L108" s="11">
        <v>30055</v>
      </c>
      <c r="M108" s="25" t="s">
        <v>79</v>
      </c>
      <c r="O108" s="6">
        <f t="shared" si="1"/>
        <v>0</v>
      </c>
      <c r="P108" s="6">
        <f t="shared" si="2"/>
        <v>0</v>
      </c>
      <c r="R108" s="10" t="s">
        <v>24</v>
      </c>
      <c r="S108" s="30">
        <f t="shared" si="0"/>
        <v>11426424</v>
      </c>
      <c r="U108" s="10" t="s">
        <v>9</v>
      </c>
      <c r="V108" s="23" t="str">
        <f t="shared" si="3"/>
        <v>:</v>
      </c>
      <c r="X108" s="10" t="s">
        <v>28</v>
      </c>
      <c r="Y108" s="23">
        <v>-15.245175329844301</v>
      </c>
    </row>
    <row r="109" spans="1:25" ht="14.25">
      <c r="A109" s="10" t="s">
        <v>25</v>
      </c>
      <c r="B109" s="11">
        <v>797046</v>
      </c>
      <c r="C109" s="25" t="s">
        <v>79</v>
      </c>
      <c r="D109" s="11">
        <v>264289</v>
      </c>
      <c r="E109" s="25" t="s">
        <v>79</v>
      </c>
      <c r="F109" s="11">
        <v>38493</v>
      </c>
      <c r="G109" s="25" t="s">
        <v>79</v>
      </c>
      <c r="H109" s="11">
        <v>974</v>
      </c>
      <c r="I109" s="25" t="s">
        <v>79</v>
      </c>
      <c r="J109" s="11">
        <v>594</v>
      </c>
      <c r="K109" s="25" t="s">
        <v>79</v>
      </c>
      <c r="L109" s="11">
        <v>20326</v>
      </c>
      <c r="M109" s="25" t="s">
        <v>79</v>
      </c>
      <c r="O109" s="6">
        <f t="shared" si="1"/>
        <v>0</v>
      </c>
      <c r="P109" s="6">
        <f>COUNTIF(B109:M109,":")</f>
        <v>0</v>
      </c>
      <c r="R109" s="10" t="s">
        <v>25</v>
      </c>
      <c r="S109" s="30">
        <f t="shared" si="0"/>
        <v>1121722</v>
      </c>
      <c r="U109" s="10" t="s">
        <v>10</v>
      </c>
      <c r="V109" s="23" t="str">
        <f t="shared" si="3"/>
        <v>:</v>
      </c>
      <c r="X109" s="10" t="s">
        <v>25</v>
      </c>
      <c r="Y109" s="23">
        <v>-14.081653029895108</v>
      </c>
    </row>
    <row r="110" spans="1:25" ht="14.25">
      <c r="A110" s="10" t="s">
        <v>26</v>
      </c>
      <c r="B110" s="11">
        <v>540820</v>
      </c>
      <c r="C110" s="25" t="s">
        <v>79</v>
      </c>
      <c r="D110" s="11">
        <v>1079871</v>
      </c>
      <c r="E110" s="25" t="s">
        <v>79</v>
      </c>
      <c r="F110" s="11">
        <v>63693</v>
      </c>
      <c r="G110" s="25" t="s">
        <v>79</v>
      </c>
      <c r="H110" s="11">
        <v>0</v>
      </c>
      <c r="I110" s="25" t="s">
        <v>79</v>
      </c>
      <c r="J110" s="11">
        <v>112724</v>
      </c>
      <c r="K110" s="25" t="s">
        <v>79</v>
      </c>
      <c r="L110" s="11">
        <v>8881</v>
      </c>
      <c r="M110" s="25" t="s">
        <v>79</v>
      </c>
      <c r="O110" s="6">
        <f t="shared" si="1"/>
        <v>0</v>
      </c>
      <c r="P110" s="6">
        <f t="shared" si="2"/>
        <v>0</v>
      </c>
      <c r="R110" s="10" t="s">
        <v>26</v>
      </c>
      <c r="S110" s="30" t="str">
        <f t="shared" si="0"/>
        <v>:</v>
      </c>
      <c r="U110" s="10" t="s">
        <v>11</v>
      </c>
      <c r="V110" s="23">
        <f t="shared" si="3"/>
        <v>5.682039102066264</v>
      </c>
      <c r="X110" s="10" t="s">
        <v>20</v>
      </c>
      <c r="Y110" s="23">
        <v>-9.990740516771886</v>
      </c>
    </row>
    <row r="111" spans="1:25" ht="14.25">
      <c r="A111" s="10" t="s">
        <v>27</v>
      </c>
      <c r="B111" s="11">
        <v>165151</v>
      </c>
      <c r="C111" s="25" t="s">
        <v>79</v>
      </c>
      <c r="D111" s="11">
        <v>1452126</v>
      </c>
      <c r="E111" s="25" t="s">
        <v>79</v>
      </c>
      <c r="F111" s="11">
        <v>31419</v>
      </c>
      <c r="G111" s="25" t="s">
        <v>79</v>
      </c>
      <c r="H111" s="25" t="s">
        <v>32</v>
      </c>
      <c r="I111" s="25" t="s">
        <v>78</v>
      </c>
      <c r="J111" s="11">
        <v>59333</v>
      </c>
      <c r="K111" s="25" t="s">
        <v>79</v>
      </c>
      <c r="L111" s="11">
        <v>1310815</v>
      </c>
      <c r="M111" s="25" t="s">
        <v>79</v>
      </c>
      <c r="O111" s="6">
        <f t="shared" si="1"/>
        <v>1</v>
      </c>
      <c r="P111" s="6">
        <f t="shared" si="2"/>
        <v>1</v>
      </c>
      <c r="R111" s="10" t="s">
        <v>27</v>
      </c>
      <c r="S111" s="30" t="str">
        <f t="shared" si="0"/>
        <v>:</v>
      </c>
      <c r="U111" s="10" t="s">
        <v>12</v>
      </c>
      <c r="V111" s="23" t="str">
        <f t="shared" si="3"/>
        <v>:</v>
      </c>
      <c r="X111" s="10" t="s">
        <v>14</v>
      </c>
      <c r="Y111" s="23">
        <v>-3.57615486412458</v>
      </c>
    </row>
    <row r="112" spans="1:25" ht="14.25">
      <c r="A112" s="10" t="s">
        <v>28</v>
      </c>
      <c r="B112" s="11">
        <v>218458</v>
      </c>
      <c r="C112" s="25" t="s">
        <v>61</v>
      </c>
      <c r="D112" s="11">
        <v>2136107</v>
      </c>
      <c r="E112" s="25" t="s">
        <v>61</v>
      </c>
      <c r="F112" s="11">
        <v>28829</v>
      </c>
      <c r="G112" s="25" t="s">
        <v>61</v>
      </c>
      <c r="H112" s="11">
        <v>776</v>
      </c>
      <c r="I112" s="25" t="s">
        <v>61</v>
      </c>
      <c r="J112" s="11">
        <v>20692</v>
      </c>
      <c r="K112" s="25" t="s">
        <v>61</v>
      </c>
      <c r="L112" s="11">
        <v>10899</v>
      </c>
      <c r="M112" s="25" t="s">
        <v>61</v>
      </c>
      <c r="O112" s="6">
        <f t="shared" si="1"/>
        <v>0</v>
      </c>
      <c r="P112" s="6">
        <f t="shared" si="2"/>
        <v>0</v>
      </c>
      <c r="R112" s="10" t="s">
        <v>28</v>
      </c>
      <c r="S112" s="30">
        <f t="shared" si="0"/>
        <v>2415761</v>
      </c>
      <c r="U112" s="10" t="s">
        <v>13</v>
      </c>
      <c r="V112" s="23">
        <f t="shared" si="3"/>
        <v>-19.841291915268815</v>
      </c>
      <c r="X112" s="10" t="s">
        <v>18</v>
      </c>
      <c r="Y112" s="23">
        <v>1.534323427980342</v>
      </c>
    </row>
    <row r="113" spans="15:25" ht="14.25">
      <c r="O113" s="6"/>
      <c r="P113" s="6"/>
      <c r="U113" s="10" t="s">
        <v>14</v>
      </c>
      <c r="V113" s="23">
        <f t="shared" si="3"/>
        <v>-3.57615486412458</v>
      </c>
      <c r="X113" s="10" t="s">
        <v>11</v>
      </c>
      <c r="Y113" s="23">
        <v>5.682039102066264</v>
      </c>
    </row>
    <row r="114" spans="1:25" ht="14.25">
      <c r="A114" s="1" t="s">
        <v>57</v>
      </c>
      <c r="B114" s="35">
        <v>2020</v>
      </c>
      <c r="O114" s="6"/>
      <c r="P114" s="6"/>
      <c r="U114" s="10" t="s">
        <v>15</v>
      </c>
      <c r="V114" s="23">
        <f t="shared" si="3"/>
        <v>76.94676261940165</v>
      </c>
      <c r="X114" s="10" t="s">
        <v>49</v>
      </c>
      <c r="Y114" s="23">
        <v>9.38935146168748</v>
      </c>
    </row>
    <row r="115" spans="1:25" ht="14.25">
      <c r="A115" s="1" t="s">
        <v>53</v>
      </c>
      <c r="B115" s="1" t="s">
        <v>59</v>
      </c>
      <c r="O115" s="6"/>
      <c r="P115" s="6"/>
      <c r="R115" s="1" t="s">
        <v>57</v>
      </c>
      <c r="S115" s="2">
        <v>2020</v>
      </c>
      <c r="U115" s="10" t="s">
        <v>16</v>
      </c>
      <c r="V115" s="23" t="str">
        <f t="shared" si="3"/>
        <v>:</v>
      </c>
      <c r="X115" s="10" t="s">
        <v>21</v>
      </c>
      <c r="Y115" s="23">
        <v>61.415073164139514</v>
      </c>
    </row>
    <row r="116" spans="15:25" ht="14.25">
      <c r="O116" s="6"/>
      <c r="P116" s="6"/>
      <c r="U116" s="10" t="s">
        <v>17</v>
      </c>
      <c r="V116" s="23" t="str">
        <f t="shared" si="3"/>
        <v>:</v>
      </c>
      <c r="X116" s="10" t="s">
        <v>15</v>
      </c>
      <c r="Y116" s="23">
        <v>76.94676261940165</v>
      </c>
    </row>
    <row r="117" spans="1:25" ht="14.25">
      <c r="A117" s="10" t="s">
        <v>40</v>
      </c>
      <c r="B117" s="10" t="s">
        <v>2</v>
      </c>
      <c r="C117" s="10" t="s">
        <v>60</v>
      </c>
      <c r="D117" s="10" t="s">
        <v>55</v>
      </c>
      <c r="E117" s="10" t="s">
        <v>60</v>
      </c>
      <c r="F117" s="10" t="s">
        <v>34</v>
      </c>
      <c r="G117" s="10" t="s">
        <v>60</v>
      </c>
      <c r="H117" s="10" t="s">
        <v>35</v>
      </c>
      <c r="I117" s="10" t="s">
        <v>60</v>
      </c>
      <c r="J117" s="10" t="s">
        <v>36</v>
      </c>
      <c r="K117" s="10" t="s">
        <v>60</v>
      </c>
      <c r="L117" s="10" t="s">
        <v>37</v>
      </c>
      <c r="M117" s="10" t="s">
        <v>60</v>
      </c>
      <c r="O117" s="6"/>
      <c r="P117" s="6"/>
      <c r="R117" s="10" t="s">
        <v>40</v>
      </c>
      <c r="S117" s="26" t="s">
        <v>64</v>
      </c>
      <c r="U117" s="10" t="s">
        <v>18</v>
      </c>
      <c r="V117" s="23">
        <f t="shared" si="3"/>
        <v>1.534323427980342</v>
      </c>
      <c r="X117" s="10" t="s">
        <v>5</v>
      </c>
      <c r="Y117" s="23" t="s">
        <v>32</v>
      </c>
    </row>
    <row r="118" spans="1:25" ht="14.25">
      <c r="A118" s="10" t="s">
        <v>4</v>
      </c>
      <c r="B118" s="11">
        <v>2203245</v>
      </c>
      <c r="C118" s="25" t="s">
        <v>61</v>
      </c>
      <c r="D118" s="11">
        <v>1944731</v>
      </c>
      <c r="E118" s="25" t="s">
        <v>61</v>
      </c>
      <c r="F118" s="11">
        <v>389567</v>
      </c>
      <c r="G118" s="25" t="s">
        <v>61</v>
      </c>
      <c r="H118" s="11">
        <v>5952</v>
      </c>
      <c r="I118" s="25" t="s">
        <v>61</v>
      </c>
      <c r="J118" s="11">
        <v>456382</v>
      </c>
      <c r="K118" s="25" t="s">
        <v>61</v>
      </c>
      <c r="L118" s="11">
        <v>392080</v>
      </c>
      <c r="M118" s="25" t="s">
        <v>61</v>
      </c>
      <c r="O118" s="6">
        <f t="shared" si="1"/>
        <v>0</v>
      </c>
      <c r="P118" s="6">
        <f>COUNTIF(B118:M118,":")</f>
        <v>0</v>
      </c>
      <c r="R118" s="10" t="s">
        <v>4</v>
      </c>
      <c r="S118" s="30">
        <f aca="true" t="shared" si="4" ref="S118:S144">IF(AND(O86=0,O118=0,P86&lt;&gt;6,P118&lt;&gt;6),SUM(B118,D118,F118,H118,J118,L118),":")</f>
        <v>5391957</v>
      </c>
      <c r="U118" s="10" t="s">
        <v>19</v>
      </c>
      <c r="V118" s="23" t="str">
        <f t="shared" si="3"/>
        <v>:</v>
      </c>
      <c r="X118" s="10" t="s">
        <v>7</v>
      </c>
      <c r="Y118" s="23" t="s">
        <v>32</v>
      </c>
    </row>
    <row r="119" spans="1:25" ht="14.25">
      <c r="A119" s="10" t="s">
        <v>5</v>
      </c>
      <c r="B119" s="11">
        <v>1697663</v>
      </c>
      <c r="C119" s="25" t="s">
        <v>61</v>
      </c>
      <c r="D119" s="11">
        <v>1987695</v>
      </c>
      <c r="E119" s="25" t="s">
        <v>61</v>
      </c>
      <c r="F119" s="11">
        <v>502890</v>
      </c>
      <c r="G119" s="25" t="s">
        <v>61</v>
      </c>
      <c r="H119" s="25" t="s">
        <v>32</v>
      </c>
      <c r="I119" s="25" t="s">
        <v>62</v>
      </c>
      <c r="J119" s="11">
        <v>8585</v>
      </c>
      <c r="K119" s="25" t="s">
        <v>61</v>
      </c>
      <c r="L119" s="11">
        <v>19143</v>
      </c>
      <c r="M119" s="25" t="s">
        <v>61</v>
      </c>
      <c r="O119" s="6">
        <f t="shared" si="1"/>
        <v>1</v>
      </c>
      <c r="P119" s="6">
        <f aca="true" t="shared" si="5" ref="P119:P144">COUNTIF(B119:M119,":")</f>
        <v>1</v>
      </c>
      <c r="R119" s="10" t="s">
        <v>5</v>
      </c>
      <c r="S119" s="30" t="str">
        <f t="shared" si="4"/>
        <v>:</v>
      </c>
      <c r="U119" s="10" t="s">
        <v>20</v>
      </c>
      <c r="V119" s="23">
        <f t="shared" si="3"/>
        <v>-9.990740516771886</v>
      </c>
      <c r="X119" s="10" t="s">
        <v>9</v>
      </c>
      <c r="Y119" s="23" t="s">
        <v>32</v>
      </c>
    </row>
    <row r="120" spans="1:25" ht="14.25">
      <c r="A120" s="10" t="s">
        <v>63</v>
      </c>
      <c r="B120" s="11">
        <v>1544879</v>
      </c>
      <c r="C120" s="25" t="s">
        <v>61</v>
      </c>
      <c r="D120" s="11">
        <v>2013667</v>
      </c>
      <c r="E120" s="25" t="s">
        <v>61</v>
      </c>
      <c r="F120" s="11">
        <v>151993</v>
      </c>
      <c r="G120" s="25" t="s">
        <v>61</v>
      </c>
      <c r="H120" s="11">
        <v>4585</v>
      </c>
      <c r="I120" s="25" t="s">
        <v>61</v>
      </c>
      <c r="J120" s="11">
        <v>464510</v>
      </c>
      <c r="K120" s="25" t="s">
        <v>61</v>
      </c>
      <c r="L120" s="11">
        <v>192334</v>
      </c>
      <c r="M120" s="25" t="s">
        <v>61</v>
      </c>
      <c r="O120" s="6">
        <f t="shared" si="1"/>
        <v>0</v>
      </c>
      <c r="P120" s="6">
        <f t="shared" si="5"/>
        <v>0</v>
      </c>
      <c r="R120" s="10" t="s">
        <v>63</v>
      </c>
      <c r="S120" s="30">
        <f t="shared" si="4"/>
        <v>4371968</v>
      </c>
      <c r="U120" s="10" t="s">
        <v>21</v>
      </c>
      <c r="V120" s="23">
        <f t="shared" si="3"/>
        <v>61.415073164139514</v>
      </c>
      <c r="X120" s="10" t="s">
        <v>10</v>
      </c>
      <c r="Y120" s="23" t="s">
        <v>32</v>
      </c>
    </row>
    <row r="121" spans="1:25" ht="14.25">
      <c r="A121" s="10" t="s">
        <v>6</v>
      </c>
      <c r="B121" s="11">
        <v>502607</v>
      </c>
      <c r="C121" s="25" t="s">
        <v>61</v>
      </c>
      <c r="D121" s="11">
        <v>2453588</v>
      </c>
      <c r="E121" s="25" t="s">
        <v>61</v>
      </c>
      <c r="F121" s="11">
        <v>31612</v>
      </c>
      <c r="G121" s="25" t="s">
        <v>61</v>
      </c>
      <c r="H121" s="11">
        <v>7448</v>
      </c>
      <c r="I121" s="25" t="s">
        <v>61</v>
      </c>
      <c r="J121" s="11">
        <v>165398</v>
      </c>
      <c r="K121" s="25" t="s">
        <v>61</v>
      </c>
      <c r="L121" s="11">
        <v>6807</v>
      </c>
      <c r="M121" s="25" t="s">
        <v>61</v>
      </c>
      <c r="O121" s="6">
        <f t="shared" si="1"/>
        <v>0</v>
      </c>
      <c r="P121" s="6">
        <f t="shared" si="5"/>
        <v>0</v>
      </c>
      <c r="R121" s="10" t="s">
        <v>6</v>
      </c>
      <c r="S121" s="30">
        <f t="shared" si="4"/>
        <v>3167460</v>
      </c>
      <c r="U121" s="10" t="s">
        <v>22</v>
      </c>
      <c r="V121" s="23" t="str">
        <f t="shared" si="3"/>
        <v>:</v>
      </c>
      <c r="X121" s="10" t="s">
        <v>12</v>
      </c>
      <c r="Y121" s="23" t="s">
        <v>32</v>
      </c>
    </row>
    <row r="122" spans="1:25" ht="14.25">
      <c r="A122" s="10" t="s">
        <v>48</v>
      </c>
      <c r="B122" s="11">
        <v>9504733</v>
      </c>
      <c r="C122" s="25" t="s">
        <v>61</v>
      </c>
      <c r="D122" s="11">
        <v>14589317</v>
      </c>
      <c r="E122" s="25" t="s">
        <v>61</v>
      </c>
      <c r="F122" s="11">
        <v>21248295</v>
      </c>
      <c r="G122" s="25" t="s">
        <v>61</v>
      </c>
      <c r="H122" s="11">
        <v>38892</v>
      </c>
      <c r="I122" s="25" t="s">
        <v>61</v>
      </c>
      <c r="J122" s="11">
        <v>2232719</v>
      </c>
      <c r="K122" s="25" t="s">
        <v>61</v>
      </c>
      <c r="L122" s="11">
        <v>360013</v>
      </c>
      <c r="M122" s="25" t="s">
        <v>61</v>
      </c>
      <c r="O122" s="6">
        <f t="shared" si="1"/>
        <v>0</v>
      </c>
      <c r="P122" s="6">
        <f t="shared" si="5"/>
        <v>0</v>
      </c>
      <c r="R122" s="10" t="s">
        <v>48</v>
      </c>
      <c r="S122" s="30">
        <f t="shared" si="4"/>
        <v>47973969</v>
      </c>
      <c r="U122" s="10" t="s">
        <v>23</v>
      </c>
      <c r="V122" s="23">
        <f t="shared" si="3"/>
        <v>-30.786293202228727</v>
      </c>
      <c r="X122" s="10" t="s">
        <v>16</v>
      </c>
      <c r="Y122" s="23" t="s">
        <v>32</v>
      </c>
    </row>
    <row r="123" spans="1:25" ht="14.25">
      <c r="A123" s="10" t="s">
        <v>7</v>
      </c>
      <c r="B123" s="11" t="s">
        <v>32</v>
      </c>
      <c r="C123" s="25" t="s">
        <v>62</v>
      </c>
      <c r="D123" s="11">
        <v>510774</v>
      </c>
      <c r="E123" s="25" t="s">
        <v>61</v>
      </c>
      <c r="F123" s="11">
        <v>16375</v>
      </c>
      <c r="G123" s="25" t="s">
        <v>61</v>
      </c>
      <c r="H123" s="25" t="s">
        <v>32</v>
      </c>
      <c r="I123" s="25" t="s">
        <v>62</v>
      </c>
      <c r="J123" s="11">
        <v>105442</v>
      </c>
      <c r="K123" s="25" t="s">
        <v>61</v>
      </c>
      <c r="L123" s="25" t="s">
        <v>32</v>
      </c>
      <c r="M123" s="25" t="s">
        <v>62</v>
      </c>
      <c r="O123" s="6">
        <f t="shared" si="1"/>
        <v>3</v>
      </c>
      <c r="P123" s="6">
        <f t="shared" si="5"/>
        <v>3</v>
      </c>
      <c r="R123" s="10" t="s">
        <v>7</v>
      </c>
      <c r="S123" s="30" t="str">
        <f t="shared" si="4"/>
        <v>:</v>
      </c>
      <c r="U123" s="10" t="s">
        <v>24</v>
      </c>
      <c r="V123" s="23">
        <f t="shared" si="3"/>
        <v>-23.859879521362064</v>
      </c>
      <c r="X123" s="10" t="s">
        <v>17</v>
      </c>
      <c r="Y123" s="23" t="s">
        <v>32</v>
      </c>
    </row>
    <row r="124" spans="1:25" ht="14.25">
      <c r="A124" s="10" t="s">
        <v>8</v>
      </c>
      <c r="B124" s="11">
        <v>440434</v>
      </c>
      <c r="C124" s="25" t="s">
        <v>61</v>
      </c>
      <c r="D124" s="11">
        <v>2262447</v>
      </c>
      <c r="E124" s="25" t="s">
        <v>61</v>
      </c>
      <c r="F124" s="11">
        <v>9958</v>
      </c>
      <c r="G124" s="25" t="s">
        <v>61</v>
      </c>
      <c r="H124" s="11">
        <v>12231</v>
      </c>
      <c r="I124" s="25" t="s">
        <v>61</v>
      </c>
      <c r="J124" s="11">
        <v>149004</v>
      </c>
      <c r="K124" s="25" t="s">
        <v>61</v>
      </c>
      <c r="L124" s="11">
        <v>35745</v>
      </c>
      <c r="M124" s="25" t="s">
        <v>61</v>
      </c>
      <c r="O124" s="6">
        <f t="shared" si="1"/>
        <v>0</v>
      </c>
      <c r="P124" s="6">
        <f t="shared" si="5"/>
        <v>0</v>
      </c>
      <c r="R124" s="10" t="s">
        <v>8</v>
      </c>
      <c r="S124" s="30">
        <f t="shared" si="4"/>
        <v>2909819</v>
      </c>
      <c r="U124" s="10" t="s">
        <v>25</v>
      </c>
      <c r="V124" s="23">
        <f t="shared" si="3"/>
        <v>-14.081653029895108</v>
      </c>
      <c r="X124" s="10" t="s">
        <v>19</v>
      </c>
      <c r="Y124" s="23" t="s">
        <v>32</v>
      </c>
    </row>
    <row r="125" spans="1:25" ht="14.25">
      <c r="A125" s="10" t="s">
        <v>9</v>
      </c>
      <c r="B125" s="11">
        <v>1801712</v>
      </c>
      <c r="C125" s="25" t="s">
        <v>61</v>
      </c>
      <c r="D125" s="11">
        <v>1910455</v>
      </c>
      <c r="E125" s="25" t="s">
        <v>61</v>
      </c>
      <c r="F125" s="11">
        <v>860835</v>
      </c>
      <c r="G125" s="25" t="s">
        <v>61</v>
      </c>
      <c r="H125" s="11">
        <v>1932</v>
      </c>
      <c r="I125" s="25" t="s">
        <v>61</v>
      </c>
      <c r="J125" s="11">
        <v>124572</v>
      </c>
      <c r="K125" s="25" t="s">
        <v>61</v>
      </c>
      <c r="L125" s="11">
        <v>201917</v>
      </c>
      <c r="M125" s="25" t="s">
        <v>61</v>
      </c>
      <c r="O125" s="6">
        <f t="shared" si="1"/>
        <v>0</v>
      </c>
      <c r="P125" s="6">
        <f t="shared" si="5"/>
        <v>0</v>
      </c>
      <c r="R125" s="10" t="s">
        <v>9</v>
      </c>
      <c r="S125" s="30" t="str">
        <f t="shared" si="4"/>
        <v>:</v>
      </c>
      <c r="U125" s="10" t="s">
        <v>26</v>
      </c>
      <c r="V125" s="23" t="str">
        <f t="shared" si="3"/>
        <v>:</v>
      </c>
      <c r="X125" s="10" t="s">
        <v>22</v>
      </c>
      <c r="Y125" s="23" t="s">
        <v>32</v>
      </c>
    </row>
    <row r="126" spans="1:25" ht="14.25">
      <c r="A126" s="10" t="s">
        <v>10</v>
      </c>
      <c r="B126" s="11">
        <v>37915957</v>
      </c>
      <c r="C126" s="25" t="s">
        <v>61</v>
      </c>
      <c r="D126" s="11">
        <v>20199361</v>
      </c>
      <c r="E126" s="25" t="s">
        <v>61</v>
      </c>
      <c r="F126" s="11">
        <v>8165124</v>
      </c>
      <c r="G126" s="25" t="s">
        <v>61</v>
      </c>
      <c r="H126" s="11" t="s">
        <v>32</v>
      </c>
      <c r="I126" s="25" t="s">
        <v>62</v>
      </c>
      <c r="J126" s="11">
        <v>191439</v>
      </c>
      <c r="K126" s="25" t="s">
        <v>61</v>
      </c>
      <c r="L126" s="11" t="s">
        <v>32</v>
      </c>
      <c r="M126" s="25" t="s">
        <v>62</v>
      </c>
      <c r="O126" s="6">
        <f t="shared" si="1"/>
        <v>2</v>
      </c>
      <c r="P126" s="6">
        <f t="shared" si="5"/>
        <v>2</v>
      </c>
      <c r="R126" s="10" t="s">
        <v>10</v>
      </c>
      <c r="S126" s="30" t="str">
        <f t="shared" si="4"/>
        <v>:</v>
      </c>
      <c r="U126" s="10" t="s">
        <v>27</v>
      </c>
      <c r="V126" s="23" t="str">
        <f t="shared" si="3"/>
        <v>:</v>
      </c>
      <c r="X126" s="10" t="s">
        <v>26</v>
      </c>
      <c r="Y126" s="23" t="s">
        <v>32</v>
      </c>
    </row>
    <row r="127" spans="1:25" ht="14.25">
      <c r="A127" s="10" t="s">
        <v>11</v>
      </c>
      <c r="B127" s="11">
        <v>26001474</v>
      </c>
      <c r="C127" s="25" t="s">
        <v>61</v>
      </c>
      <c r="D127" s="11">
        <v>29155642</v>
      </c>
      <c r="E127" s="25" t="s">
        <v>61</v>
      </c>
      <c r="F127" s="11">
        <v>5845201</v>
      </c>
      <c r="G127" s="25" t="s">
        <v>61</v>
      </c>
      <c r="H127" s="11">
        <v>413522</v>
      </c>
      <c r="I127" s="25" t="s">
        <v>61</v>
      </c>
      <c r="J127" s="11">
        <v>2076279</v>
      </c>
      <c r="K127" s="25" t="s">
        <v>61</v>
      </c>
      <c r="L127" s="11">
        <v>1251170</v>
      </c>
      <c r="M127" s="25" t="s">
        <v>61</v>
      </c>
      <c r="O127" s="6">
        <f t="shared" si="1"/>
        <v>0</v>
      </c>
      <c r="P127" s="6">
        <f t="shared" si="5"/>
        <v>0</v>
      </c>
      <c r="R127" s="10" t="s">
        <v>11</v>
      </c>
      <c r="S127" s="30">
        <f t="shared" si="4"/>
        <v>64743288</v>
      </c>
      <c r="U127" s="10" t="s">
        <v>28</v>
      </c>
      <c r="V127" s="23">
        <f t="shared" si="3"/>
        <v>-15.245175329844301</v>
      </c>
      <c r="X127" s="10" t="s">
        <v>27</v>
      </c>
      <c r="Y127" s="23" t="s">
        <v>32</v>
      </c>
    </row>
    <row r="128" spans="1:32" ht="15" customHeight="1">
      <c r="A128" s="10" t="s">
        <v>12</v>
      </c>
      <c r="B128" s="11">
        <v>700973</v>
      </c>
      <c r="C128" s="25" t="s">
        <v>61</v>
      </c>
      <c r="D128" s="11">
        <v>729914</v>
      </c>
      <c r="E128" s="25" t="s">
        <v>61</v>
      </c>
      <c r="F128" s="11">
        <v>119186</v>
      </c>
      <c r="G128" s="25" t="s">
        <v>61</v>
      </c>
      <c r="H128" s="11">
        <v>3280</v>
      </c>
      <c r="I128" s="25" t="s">
        <v>61</v>
      </c>
      <c r="J128" s="11">
        <v>93437</v>
      </c>
      <c r="K128" s="25" t="s">
        <v>61</v>
      </c>
      <c r="L128" s="11">
        <v>8301</v>
      </c>
      <c r="M128" s="25" t="s">
        <v>61</v>
      </c>
      <c r="O128" s="6">
        <f t="shared" si="1"/>
        <v>0</v>
      </c>
      <c r="P128" s="6">
        <f t="shared" si="5"/>
        <v>0</v>
      </c>
      <c r="R128" s="10" t="s">
        <v>12</v>
      </c>
      <c r="S128" s="30" t="str">
        <f t="shared" si="4"/>
        <v>:</v>
      </c>
      <c r="X128" s="32" t="s">
        <v>99</v>
      </c>
      <c r="Y128" s="4"/>
      <c r="Z128" s="4"/>
      <c r="AA128" s="4"/>
      <c r="AB128" s="4"/>
      <c r="AC128" s="4"/>
      <c r="AD128" s="4"/>
      <c r="AE128" s="4"/>
      <c r="AF128" s="4"/>
    </row>
    <row r="129" spans="1:24" ht="15" customHeight="1">
      <c r="A129" s="10" t="s">
        <v>13</v>
      </c>
      <c r="B129" s="11">
        <v>31644123</v>
      </c>
      <c r="C129" s="25" t="s">
        <v>61</v>
      </c>
      <c r="D129" s="11">
        <v>9749762</v>
      </c>
      <c r="E129" s="25" t="s">
        <v>61</v>
      </c>
      <c r="F129" s="11">
        <v>4705180</v>
      </c>
      <c r="G129" s="25" t="s">
        <v>98</v>
      </c>
      <c r="H129" s="11">
        <v>45128</v>
      </c>
      <c r="I129" s="25" t="s">
        <v>61</v>
      </c>
      <c r="J129" s="11">
        <v>416353</v>
      </c>
      <c r="K129" s="25" t="s">
        <v>61</v>
      </c>
      <c r="L129" s="11">
        <v>9812045</v>
      </c>
      <c r="M129" s="25" t="s">
        <v>98</v>
      </c>
      <c r="O129" s="6">
        <f t="shared" si="1"/>
        <v>0</v>
      </c>
      <c r="P129" s="6">
        <f t="shared" si="5"/>
        <v>0</v>
      </c>
      <c r="R129" s="10" t="s">
        <v>13</v>
      </c>
      <c r="S129" s="30">
        <f t="shared" si="4"/>
        <v>56372591</v>
      </c>
      <c r="U129" s="2" t="s">
        <v>94</v>
      </c>
      <c r="V129" s="43">
        <f>COUNTA(V101:V127)-COUNTIF(V101:V127,":")</f>
        <v>16</v>
      </c>
      <c r="X129" s="41" t="s">
        <v>39</v>
      </c>
    </row>
    <row r="130" spans="1:19" ht="14.25">
      <c r="A130" s="10" t="s">
        <v>14</v>
      </c>
      <c r="B130" s="11">
        <v>862578</v>
      </c>
      <c r="C130" s="25" t="s">
        <v>61</v>
      </c>
      <c r="D130" s="11">
        <v>181319</v>
      </c>
      <c r="E130" s="25" t="s">
        <v>61</v>
      </c>
      <c r="F130" s="11">
        <v>91154</v>
      </c>
      <c r="G130" s="25" t="s">
        <v>61</v>
      </c>
      <c r="H130" s="11">
        <v>2439</v>
      </c>
      <c r="I130" s="25" t="s">
        <v>61</v>
      </c>
      <c r="J130" s="11">
        <v>762</v>
      </c>
      <c r="K130" s="25" t="s">
        <v>61</v>
      </c>
      <c r="L130" s="11">
        <v>52326</v>
      </c>
      <c r="M130" s="25" t="s">
        <v>61</v>
      </c>
      <c r="O130" s="6">
        <f t="shared" si="1"/>
        <v>0</v>
      </c>
      <c r="P130" s="6">
        <f t="shared" si="5"/>
        <v>0</v>
      </c>
      <c r="R130" s="10" t="s">
        <v>14</v>
      </c>
      <c r="S130" s="30">
        <f t="shared" si="4"/>
        <v>1190578</v>
      </c>
    </row>
    <row r="131" spans="1:19" ht="14.25">
      <c r="A131" s="10" t="s">
        <v>15</v>
      </c>
      <c r="B131" s="11">
        <v>303793</v>
      </c>
      <c r="C131" s="25" t="s">
        <v>61</v>
      </c>
      <c r="D131" s="11">
        <v>1167424</v>
      </c>
      <c r="E131" s="25" t="s">
        <v>61</v>
      </c>
      <c r="F131" s="11">
        <v>44008</v>
      </c>
      <c r="G131" s="25" t="s">
        <v>61</v>
      </c>
      <c r="H131" s="11">
        <v>5077</v>
      </c>
      <c r="I131" s="25" t="s">
        <v>61</v>
      </c>
      <c r="J131" s="11">
        <v>359823</v>
      </c>
      <c r="K131" s="25" t="s">
        <v>61</v>
      </c>
      <c r="L131" s="11">
        <v>20285</v>
      </c>
      <c r="M131" s="25" t="s">
        <v>61</v>
      </c>
      <c r="O131" s="6">
        <f t="shared" si="1"/>
        <v>0</v>
      </c>
      <c r="P131" s="6">
        <f t="shared" si="5"/>
        <v>0</v>
      </c>
      <c r="R131" s="10" t="s">
        <v>15</v>
      </c>
      <c r="S131" s="30">
        <f t="shared" si="4"/>
        <v>1900410</v>
      </c>
    </row>
    <row r="132" spans="1:19" ht="14.25">
      <c r="A132" s="10" t="s">
        <v>16</v>
      </c>
      <c r="B132" s="11">
        <v>592648</v>
      </c>
      <c r="C132" s="25" t="s">
        <v>61</v>
      </c>
      <c r="D132" s="11">
        <v>1487050</v>
      </c>
      <c r="E132" s="25" t="s">
        <v>61</v>
      </c>
      <c r="F132" s="11">
        <v>85720</v>
      </c>
      <c r="G132" s="25" t="s">
        <v>61</v>
      </c>
      <c r="H132" s="25">
        <v>1189</v>
      </c>
      <c r="I132" s="25" t="s">
        <v>61</v>
      </c>
      <c r="J132" s="11">
        <v>393344</v>
      </c>
      <c r="K132" s="25" t="s">
        <v>61</v>
      </c>
      <c r="L132" s="25" t="s">
        <v>32</v>
      </c>
      <c r="M132" s="25" t="s">
        <v>62</v>
      </c>
      <c r="O132" s="6">
        <f t="shared" si="1"/>
        <v>1</v>
      </c>
      <c r="P132" s="6">
        <f t="shared" si="5"/>
        <v>1</v>
      </c>
      <c r="R132" s="10" t="s">
        <v>16</v>
      </c>
      <c r="S132" s="30" t="str">
        <f t="shared" si="4"/>
        <v>:</v>
      </c>
    </row>
    <row r="133" spans="1:23" ht="14.25">
      <c r="A133" s="10" t="s">
        <v>17</v>
      </c>
      <c r="B133" s="25" t="s">
        <v>32</v>
      </c>
      <c r="C133" s="25" t="s">
        <v>62</v>
      </c>
      <c r="D133" s="25">
        <v>60225</v>
      </c>
      <c r="E133" s="25" t="s">
        <v>61</v>
      </c>
      <c r="F133" s="25" t="s">
        <v>32</v>
      </c>
      <c r="G133" s="25" t="s">
        <v>62</v>
      </c>
      <c r="H133" s="25">
        <v>194</v>
      </c>
      <c r="I133" s="25" t="s">
        <v>61</v>
      </c>
      <c r="J133" s="25">
        <v>3682</v>
      </c>
      <c r="K133" s="25" t="s">
        <v>61</v>
      </c>
      <c r="L133" s="25" t="s">
        <v>32</v>
      </c>
      <c r="M133" s="25" t="s">
        <v>62</v>
      </c>
      <c r="O133" s="6">
        <f t="shared" si="1"/>
        <v>3</v>
      </c>
      <c r="P133" s="6">
        <f t="shared" si="5"/>
        <v>3</v>
      </c>
      <c r="R133" s="10" t="s">
        <v>17</v>
      </c>
      <c r="S133" s="30" t="str">
        <f t="shared" si="4"/>
        <v>:</v>
      </c>
      <c r="U133" s="44" t="str">
        <f>B83</f>
        <v>2011</v>
      </c>
      <c r="V133" s="42">
        <f>SUM(S86:S112)/1000</f>
        <v>251868.07</v>
      </c>
      <c r="W133" s="64">
        <f>(V134-V133)/V133</f>
        <v>-0.07289335246027812</v>
      </c>
    </row>
    <row r="134" spans="1:23" ht="14.25">
      <c r="A134" s="10" t="s">
        <v>18</v>
      </c>
      <c r="B134" s="11">
        <v>3371876</v>
      </c>
      <c r="C134" s="25" t="s">
        <v>61</v>
      </c>
      <c r="D134" s="11">
        <v>4264633</v>
      </c>
      <c r="E134" s="25" t="s">
        <v>61</v>
      </c>
      <c r="F134" s="11">
        <v>582594</v>
      </c>
      <c r="G134" s="25" t="s">
        <v>61</v>
      </c>
      <c r="H134" s="11">
        <v>2609</v>
      </c>
      <c r="I134" s="25" t="s">
        <v>61</v>
      </c>
      <c r="J134" s="11">
        <v>189606</v>
      </c>
      <c r="K134" s="25" t="s">
        <v>61</v>
      </c>
      <c r="L134" s="11">
        <v>267772</v>
      </c>
      <c r="M134" s="25" t="s">
        <v>61</v>
      </c>
      <c r="O134" s="6">
        <f t="shared" si="1"/>
        <v>0</v>
      </c>
      <c r="P134" s="6">
        <f t="shared" si="5"/>
        <v>0</v>
      </c>
      <c r="R134" s="10" t="s">
        <v>18</v>
      </c>
      <c r="S134" s="30">
        <f t="shared" si="4"/>
        <v>8679090</v>
      </c>
      <c r="U134" s="44">
        <f>B114</f>
        <v>2020</v>
      </c>
      <c r="V134" s="42">
        <f>SUM(S118:S144)/1000</f>
        <v>233508.562</v>
      </c>
      <c r="W134" s="65"/>
    </row>
    <row r="135" spans="1:19" ht="14.25">
      <c r="A135" s="10" t="s">
        <v>19</v>
      </c>
      <c r="B135" s="11">
        <v>89777</v>
      </c>
      <c r="C135" s="25" t="s">
        <v>61</v>
      </c>
      <c r="D135" s="11">
        <v>2899</v>
      </c>
      <c r="E135" s="25" t="s">
        <v>61</v>
      </c>
      <c r="F135" s="11">
        <v>2634</v>
      </c>
      <c r="G135" s="25" t="s">
        <v>61</v>
      </c>
      <c r="H135" s="11">
        <v>513</v>
      </c>
      <c r="I135" s="25" t="s">
        <v>61</v>
      </c>
      <c r="J135" s="11">
        <v>0</v>
      </c>
      <c r="K135" s="25" t="s">
        <v>61</v>
      </c>
      <c r="L135" s="25" t="s">
        <v>32</v>
      </c>
      <c r="M135" s="25" t="s">
        <v>62</v>
      </c>
      <c r="O135" s="6">
        <f t="shared" si="1"/>
        <v>1</v>
      </c>
      <c r="P135" s="6">
        <f t="shared" si="5"/>
        <v>1</v>
      </c>
      <c r="R135" s="10" t="s">
        <v>19</v>
      </c>
      <c r="S135" s="30" t="str">
        <f t="shared" si="4"/>
        <v>:</v>
      </c>
    </row>
    <row r="136" spans="1:24" ht="14.25">
      <c r="A136" s="10" t="s">
        <v>20</v>
      </c>
      <c r="B136" s="11">
        <v>3962227</v>
      </c>
      <c r="C136" s="25" t="s">
        <v>61</v>
      </c>
      <c r="D136" s="11">
        <v>2606603</v>
      </c>
      <c r="E136" s="25" t="s">
        <v>61</v>
      </c>
      <c r="F136" s="11">
        <v>2371589</v>
      </c>
      <c r="G136" s="25" t="s">
        <v>61</v>
      </c>
      <c r="H136" s="11">
        <v>16146</v>
      </c>
      <c r="I136" s="25" t="s">
        <v>61</v>
      </c>
      <c r="J136" s="11">
        <v>560491</v>
      </c>
      <c r="K136" s="25" t="s">
        <v>61</v>
      </c>
      <c r="L136" s="11">
        <v>306749</v>
      </c>
      <c r="M136" s="25" t="s">
        <v>61</v>
      </c>
      <c r="O136" s="6">
        <f t="shared" si="1"/>
        <v>0</v>
      </c>
      <c r="P136" s="6">
        <f t="shared" si="5"/>
        <v>0</v>
      </c>
      <c r="R136" s="10" t="s">
        <v>20</v>
      </c>
      <c r="S136" s="30">
        <f t="shared" si="4"/>
        <v>9823805</v>
      </c>
      <c r="U136" s="66" t="s">
        <v>101</v>
      </c>
      <c r="V136" s="67"/>
      <c r="W136" s="68"/>
      <c r="X136" s="47">
        <f>(V134/SUM(B118:B144,D118:D144,F118:F144,H118:H144,J118:J144,L118:L144))*1000</f>
        <v>0.6749393644135108</v>
      </c>
    </row>
    <row r="137" spans="1:19" ht="14.25">
      <c r="A137" s="10" t="s">
        <v>21</v>
      </c>
      <c r="B137" s="11">
        <v>1931277</v>
      </c>
      <c r="C137" s="25" t="s">
        <v>61</v>
      </c>
      <c r="D137" s="11">
        <v>1152793</v>
      </c>
      <c r="E137" s="25" t="s">
        <v>61</v>
      </c>
      <c r="F137" s="11">
        <v>2362720</v>
      </c>
      <c r="G137" s="25" t="s">
        <v>61</v>
      </c>
      <c r="H137" s="11">
        <v>8518</v>
      </c>
      <c r="I137" s="25" t="s">
        <v>61</v>
      </c>
      <c r="J137" s="11">
        <v>46042</v>
      </c>
      <c r="K137" s="25" t="s">
        <v>61</v>
      </c>
      <c r="L137" s="11">
        <v>64684</v>
      </c>
      <c r="M137" s="25" t="s">
        <v>61</v>
      </c>
      <c r="O137" s="6">
        <f t="shared" si="1"/>
        <v>0</v>
      </c>
      <c r="P137" s="6">
        <f t="shared" si="5"/>
        <v>0</v>
      </c>
      <c r="R137" s="10" t="s">
        <v>21</v>
      </c>
      <c r="S137" s="30">
        <f t="shared" si="4"/>
        <v>5566034</v>
      </c>
    </row>
    <row r="138" spans="1:19" ht="14.25">
      <c r="A138" s="10" t="s">
        <v>22</v>
      </c>
      <c r="B138" s="11">
        <v>9278129</v>
      </c>
      <c r="C138" s="25" t="s">
        <v>61</v>
      </c>
      <c r="D138" s="11">
        <v>12809348</v>
      </c>
      <c r="E138" s="25" t="s">
        <v>61</v>
      </c>
      <c r="F138" s="11">
        <v>618821</v>
      </c>
      <c r="G138" s="25" t="s">
        <v>61</v>
      </c>
      <c r="H138" s="11">
        <v>29226</v>
      </c>
      <c r="I138" s="25" t="s">
        <v>61</v>
      </c>
      <c r="J138" s="11">
        <v>1201374</v>
      </c>
      <c r="K138" s="25" t="s">
        <v>61</v>
      </c>
      <c r="L138" s="11">
        <v>679470</v>
      </c>
      <c r="M138" s="25" t="s">
        <v>61</v>
      </c>
      <c r="O138" s="6">
        <f t="shared" si="1"/>
        <v>0</v>
      </c>
      <c r="P138" s="6">
        <f t="shared" si="5"/>
        <v>0</v>
      </c>
      <c r="R138" s="10" t="s">
        <v>22</v>
      </c>
      <c r="S138" s="30" t="str">
        <f t="shared" si="4"/>
        <v>:</v>
      </c>
    </row>
    <row r="139" spans="1:19" ht="14.25">
      <c r="A139" s="10" t="s">
        <v>23</v>
      </c>
      <c r="B139" s="11">
        <v>6401932</v>
      </c>
      <c r="C139" s="25" t="s">
        <v>61</v>
      </c>
      <c r="D139" s="11">
        <v>2401922</v>
      </c>
      <c r="E139" s="25" t="s">
        <v>61</v>
      </c>
      <c r="F139" s="11">
        <v>416627</v>
      </c>
      <c r="G139" s="25" t="s">
        <v>61</v>
      </c>
      <c r="H139" s="11">
        <v>28935</v>
      </c>
      <c r="I139" s="25" t="s">
        <v>61</v>
      </c>
      <c r="J139" s="11">
        <v>8589</v>
      </c>
      <c r="K139" s="25" t="s">
        <v>61</v>
      </c>
      <c r="L139" s="11">
        <v>448256</v>
      </c>
      <c r="M139" s="25" t="s">
        <v>61</v>
      </c>
      <c r="O139" s="6">
        <f t="shared" si="1"/>
        <v>0</v>
      </c>
      <c r="P139" s="6">
        <f t="shared" si="5"/>
        <v>0</v>
      </c>
      <c r="R139" s="10" t="s">
        <v>23</v>
      </c>
      <c r="S139" s="30">
        <f t="shared" si="4"/>
        <v>9706261</v>
      </c>
    </row>
    <row r="140" spans="1:19" ht="14.25">
      <c r="A140" s="10" t="s">
        <v>24</v>
      </c>
      <c r="B140" s="11">
        <v>3877891</v>
      </c>
      <c r="C140" s="25" t="s">
        <v>61</v>
      </c>
      <c r="D140" s="11">
        <v>4125502</v>
      </c>
      <c r="E140" s="25" t="s">
        <v>61</v>
      </c>
      <c r="F140" s="11">
        <v>453939</v>
      </c>
      <c r="G140" s="25" t="s">
        <v>61</v>
      </c>
      <c r="H140" s="11">
        <v>9304</v>
      </c>
      <c r="I140" s="25" t="s">
        <v>61</v>
      </c>
      <c r="J140" s="11">
        <v>121886</v>
      </c>
      <c r="K140" s="25" t="s">
        <v>61</v>
      </c>
      <c r="L140" s="11">
        <v>111571</v>
      </c>
      <c r="M140" s="25" t="s">
        <v>61</v>
      </c>
      <c r="O140" s="6">
        <f t="shared" si="1"/>
        <v>0</v>
      </c>
      <c r="P140" s="6">
        <f t="shared" si="5"/>
        <v>0</v>
      </c>
      <c r="R140" s="10" t="s">
        <v>24</v>
      </c>
      <c r="S140" s="30">
        <f t="shared" si="4"/>
        <v>8700093</v>
      </c>
    </row>
    <row r="141" spans="1:19" ht="14.25">
      <c r="A141" s="10" t="s">
        <v>25</v>
      </c>
      <c r="B141" s="11">
        <v>731011</v>
      </c>
      <c r="C141" s="25" t="s">
        <v>61</v>
      </c>
      <c r="D141" s="11">
        <v>180872</v>
      </c>
      <c r="E141" s="25" t="s">
        <v>61</v>
      </c>
      <c r="F141" s="11">
        <v>38684</v>
      </c>
      <c r="G141" s="25" t="s">
        <v>61</v>
      </c>
      <c r="H141" s="11">
        <v>1731</v>
      </c>
      <c r="I141" s="25" t="s">
        <v>61</v>
      </c>
      <c r="J141" s="11">
        <v>7425</v>
      </c>
      <c r="K141" s="25" t="s">
        <v>61</v>
      </c>
      <c r="L141" s="11">
        <v>4042</v>
      </c>
      <c r="M141" s="25" t="s">
        <v>61</v>
      </c>
      <c r="O141" s="6">
        <f t="shared" si="1"/>
        <v>0</v>
      </c>
      <c r="P141" s="6">
        <f t="shared" si="5"/>
        <v>0</v>
      </c>
      <c r="R141" s="10" t="s">
        <v>25</v>
      </c>
      <c r="S141" s="30">
        <f t="shared" si="4"/>
        <v>963765</v>
      </c>
    </row>
    <row r="142" spans="1:19" ht="14.25">
      <c r="A142" s="10" t="s">
        <v>26</v>
      </c>
      <c r="B142" s="11">
        <v>662310</v>
      </c>
      <c r="C142" s="25" t="s">
        <v>61</v>
      </c>
      <c r="D142" s="11">
        <v>1107929</v>
      </c>
      <c r="E142" s="25" t="s">
        <v>61</v>
      </c>
      <c r="F142" s="11">
        <v>138094</v>
      </c>
      <c r="G142" s="25" t="s">
        <v>61</v>
      </c>
      <c r="H142" s="25" t="s">
        <v>32</v>
      </c>
      <c r="I142" s="25" t="s">
        <v>62</v>
      </c>
      <c r="J142" s="11">
        <v>370778</v>
      </c>
      <c r="K142" s="25" t="s">
        <v>61</v>
      </c>
      <c r="L142" s="11">
        <v>51870</v>
      </c>
      <c r="M142" s="25" t="s">
        <v>61</v>
      </c>
      <c r="O142" s="6">
        <f t="shared" si="1"/>
        <v>1</v>
      </c>
      <c r="P142" s="6">
        <f t="shared" si="5"/>
        <v>1</v>
      </c>
      <c r="R142" s="10" t="s">
        <v>26</v>
      </c>
      <c r="S142" s="30" t="str">
        <f t="shared" si="4"/>
        <v>:</v>
      </c>
    </row>
    <row r="143" spans="1:19" ht="14.25">
      <c r="A143" s="10" t="s">
        <v>27</v>
      </c>
      <c r="B143" s="11">
        <v>3698298</v>
      </c>
      <c r="C143" s="25" t="s">
        <v>61</v>
      </c>
      <c r="D143" s="11">
        <v>1154997</v>
      </c>
      <c r="E143" s="25" t="s">
        <v>61</v>
      </c>
      <c r="F143" s="11">
        <v>11666</v>
      </c>
      <c r="G143" s="25" t="s">
        <v>61</v>
      </c>
      <c r="H143" s="11">
        <v>911</v>
      </c>
      <c r="I143" s="25" t="s">
        <v>61</v>
      </c>
      <c r="J143" s="11">
        <v>39225</v>
      </c>
      <c r="K143" s="25" t="s">
        <v>61</v>
      </c>
      <c r="L143" s="11">
        <v>11844</v>
      </c>
      <c r="M143" s="25" t="s">
        <v>61</v>
      </c>
      <c r="O143" s="6">
        <f t="shared" si="1"/>
        <v>0</v>
      </c>
      <c r="P143" s="6">
        <f t="shared" si="5"/>
        <v>0</v>
      </c>
      <c r="R143" s="10" t="s">
        <v>27</v>
      </c>
      <c r="S143" s="30" t="str">
        <f t="shared" si="4"/>
        <v>:</v>
      </c>
    </row>
    <row r="144" spans="1:19" ht="14.25">
      <c r="A144" s="10" t="s">
        <v>28</v>
      </c>
      <c r="B144" s="11">
        <v>222207</v>
      </c>
      <c r="C144" s="25" t="s">
        <v>61</v>
      </c>
      <c r="D144" s="11">
        <v>1707955</v>
      </c>
      <c r="E144" s="25" t="s">
        <v>61</v>
      </c>
      <c r="F144" s="11">
        <v>32111</v>
      </c>
      <c r="G144" s="25" t="s">
        <v>61</v>
      </c>
      <c r="H144" s="11">
        <v>1121</v>
      </c>
      <c r="I144" s="25" t="s">
        <v>61</v>
      </c>
      <c r="J144" s="11">
        <v>63763</v>
      </c>
      <c r="K144" s="25" t="s">
        <v>61</v>
      </c>
      <c r="L144" s="11">
        <v>20317</v>
      </c>
      <c r="M144" s="25" t="s">
        <v>61</v>
      </c>
      <c r="O144" s="6">
        <f t="shared" si="1"/>
        <v>0</v>
      </c>
      <c r="P144" s="6">
        <f t="shared" si="5"/>
        <v>0</v>
      </c>
      <c r="R144" s="10" t="s">
        <v>28</v>
      </c>
      <c r="S144" s="30">
        <f t="shared" si="4"/>
        <v>2047474</v>
      </c>
    </row>
  </sheetData>
  <mergeCells count="2">
    <mergeCell ref="W133:W134"/>
    <mergeCell ref="U136:W136"/>
  </mergeCells>
  <conditionalFormatting sqref="O86:P112">
    <cfRule type="cellIs" priority="3" dxfId="0" operator="equal">
      <formula>0</formula>
    </cfRule>
  </conditionalFormatting>
  <conditionalFormatting sqref="O118:P144">
    <cfRule type="cellIs" priority="2" dxfId="0" operator="equal">
      <formula>0</formula>
    </cfRule>
  </conditionalFormatting>
  <hyperlinks>
    <hyperlink ref="A74" r:id="rId1" display="https://ec.europa.eu/eurostat/databrowser/bookmark/15144876-ca4c-4d9d-93df-9f4dc499820f?lang=en&amp;page=time:2020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00"/>
  <sheetViews>
    <sheetView showGridLines="0" workbookViewId="0" topLeftCell="A1"/>
  </sheetViews>
  <sheetFormatPr defaultColWidth="9.00390625" defaultRowHeight="14.25"/>
  <cols>
    <col min="1" max="4" width="9.00390625" style="2" customWidth="1"/>
    <col min="5" max="5" width="9.375" style="2" customWidth="1"/>
    <col min="6" max="9" width="9.00390625" style="2" customWidth="1"/>
    <col min="10" max="10" width="9.125" style="2" customWidth="1"/>
    <col min="11" max="22" width="9.00390625" style="2" customWidth="1"/>
    <col min="23" max="16384" width="9.00390625" style="2" customWidth="1"/>
  </cols>
  <sheetData>
    <row r="1" ht="12"/>
    <row r="2" ht="12">
      <c r="B2" s="36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58" spans="1:6" ht="14.25">
      <c r="A58" s="24" t="s">
        <v>50</v>
      </c>
      <c r="B58" s="24"/>
      <c r="C58" s="24"/>
      <c r="D58" s="24"/>
      <c r="E58" s="4"/>
      <c r="F58" s="4"/>
    </row>
    <row r="59" spans="1:4" s="4" customFormat="1" ht="14.25">
      <c r="A59" s="24" t="s">
        <v>104</v>
      </c>
      <c r="B59" s="24"/>
      <c r="C59" s="24"/>
      <c r="D59" s="24"/>
    </row>
    <row r="60" spans="1:6" ht="14.25">
      <c r="A60" s="24"/>
      <c r="B60" s="24"/>
      <c r="C60" s="24"/>
      <c r="D60" s="24"/>
      <c r="E60" s="4"/>
      <c r="F60" s="4"/>
    </row>
    <row r="61" ht="14.25">
      <c r="A61" s="1" t="s">
        <v>56</v>
      </c>
    </row>
    <row r="63" spans="1:2" ht="14.25">
      <c r="A63" s="1" t="s">
        <v>0</v>
      </c>
      <c r="B63" s="3">
        <v>44676.358206018514</v>
      </c>
    </row>
    <row r="64" spans="1:2" ht="14.25">
      <c r="A64" s="1" t="s">
        <v>1</v>
      </c>
      <c r="B64" s="3">
        <v>44677.32672028935</v>
      </c>
    </row>
    <row r="65" spans="1:2" ht="14.25">
      <c r="A65" s="1" t="s">
        <v>51</v>
      </c>
      <c r="B65" s="1" t="s">
        <v>52</v>
      </c>
    </row>
    <row r="67" spans="1:2" ht="14.25">
      <c r="A67" s="1" t="s">
        <v>53</v>
      </c>
      <c r="B67" s="1" t="s">
        <v>59</v>
      </c>
    </row>
    <row r="68" spans="1:2" ht="14.25">
      <c r="A68" s="1" t="s">
        <v>57</v>
      </c>
      <c r="B68" s="35">
        <v>2020</v>
      </c>
    </row>
    <row r="69" spans="12:15" ht="14.25">
      <c r="L69" s="45"/>
      <c r="M69" s="4"/>
      <c r="N69" s="4"/>
      <c r="O69" s="4"/>
    </row>
    <row r="70" spans="1:22" ht="14.25">
      <c r="A70" s="10" t="s">
        <v>40</v>
      </c>
      <c r="B70" s="10" t="s">
        <v>80</v>
      </c>
      <c r="C70" s="10" t="s">
        <v>81</v>
      </c>
      <c r="D70" s="10" t="s">
        <v>82</v>
      </c>
      <c r="E70" s="10" t="s">
        <v>83</v>
      </c>
      <c r="F70" s="10" t="s">
        <v>84</v>
      </c>
      <c r="G70" s="10" t="s">
        <v>85</v>
      </c>
      <c r="H70" s="10" t="s">
        <v>86</v>
      </c>
      <c r="L70" s="32"/>
      <c r="M70" s="4"/>
      <c r="N70" s="4"/>
      <c r="O70" s="4"/>
      <c r="T70" s="9"/>
      <c r="U70" s="9"/>
      <c r="V70" s="9"/>
    </row>
    <row r="71" spans="1:22" ht="14.25">
      <c r="A71" s="10" t="s">
        <v>4</v>
      </c>
      <c r="B71" s="11">
        <v>424207</v>
      </c>
      <c r="C71" s="11">
        <v>1028877</v>
      </c>
      <c r="D71" s="11">
        <v>20574</v>
      </c>
      <c r="E71" s="11">
        <v>139309</v>
      </c>
      <c r="F71" s="11">
        <v>32256</v>
      </c>
      <c r="G71" s="25" t="s">
        <v>32</v>
      </c>
      <c r="H71" s="11">
        <v>558022</v>
      </c>
      <c r="L71" s="38"/>
      <c r="M71" s="10" t="s">
        <v>80</v>
      </c>
      <c r="N71" s="10" t="s">
        <v>81</v>
      </c>
      <c r="O71" s="10" t="s">
        <v>82</v>
      </c>
      <c r="P71" s="10" t="s">
        <v>83</v>
      </c>
      <c r="Q71" s="10" t="s">
        <v>84</v>
      </c>
      <c r="R71" s="10" t="s">
        <v>85</v>
      </c>
      <c r="S71" s="10" t="s">
        <v>86</v>
      </c>
      <c r="T71" s="9"/>
      <c r="U71" s="9"/>
      <c r="V71" s="9"/>
    </row>
    <row r="72" spans="1:22" ht="14.25">
      <c r="A72" s="10" t="s">
        <v>5</v>
      </c>
      <c r="B72" s="11">
        <v>390069</v>
      </c>
      <c r="C72" s="11">
        <v>211038</v>
      </c>
      <c r="D72" s="11">
        <v>204459</v>
      </c>
      <c r="E72" s="11">
        <v>354949</v>
      </c>
      <c r="F72" s="11">
        <v>123279</v>
      </c>
      <c r="G72" s="25" t="s">
        <v>32</v>
      </c>
      <c r="H72" s="11">
        <v>413868</v>
      </c>
      <c r="L72" s="38">
        <v>2020</v>
      </c>
      <c r="M72" s="39">
        <f>SUM(B71:B97)/SUM($B$71:$H$97)</f>
        <v>0.5675317531791724</v>
      </c>
      <c r="N72" s="39">
        <f aca="true" t="shared" si="0" ref="N72:S72">SUM(C71:C97)/SUM($B$71:$H$97)</f>
        <v>0.13682091105389413</v>
      </c>
      <c r="O72" s="39">
        <f t="shared" si="0"/>
        <v>0.013757045792544343</v>
      </c>
      <c r="P72" s="39">
        <f t="shared" si="0"/>
        <v>0.06702943309648125</v>
      </c>
      <c r="Q72" s="39">
        <f t="shared" si="0"/>
        <v>0.005844689182389258</v>
      </c>
      <c r="R72" s="39">
        <f t="shared" si="0"/>
        <v>8.575730561847772E-05</v>
      </c>
      <c r="S72" s="39">
        <f t="shared" si="0"/>
        <v>0.20893041038990012</v>
      </c>
      <c r="T72" s="9"/>
      <c r="U72" s="9"/>
      <c r="V72" s="9"/>
    </row>
    <row r="73" spans="1:22" ht="14.25">
      <c r="A73" s="10" t="s">
        <v>63</v>
      </c>
      <c r="B73" s="11">
        <v>322536</v>
      </c>
      <c r="C73" s="11">
        <v>202052</v>
      </c>
      <c r="D73" s="11">
        <v>101391</v>
      </c>
      <c r="E73" s="11">
        <v>359544</v>
      </c>
      <c r="F73" s="11">
        <v>20263</v>
      </c>
      <c r="G73" s="25" t="s">
        <v>32</v>
      </c>
      <c r="H73" s="11">
        <v>539093</v>
      </c>
      <c r="L73" s="12"/>
      <c r="S73" s="9"/>
      <c r="T73" s="9"/>
      <c r="U73" s="9"/>
      <c r="V73" s="9"/>
    </row>
    <row r="74" spans="1:22" ht="14.25">
      <c r="A74" s="10" t="s">
        <v>6</v>
      </c>
      <c r="B74" s="11">
        <v>2526</v>
      </c>
      <c r="C74" s="11">
        <v>38190</v>
      </c>
      <c r="D74" s="11">
        <v>735</v>
      </c>
      <c r="E74" s="11">
        <v>214565</v>
      </c>
      <c r="F74" s="11">
        <v>3202</v>
      </c>
      <c r="G74" s="11" t="s">
        <v>32</v>
      </c>
      <c r="H74" s="11">
        <v>243389</v>
      </c>
      <c r="L74" s="41"/>
      <c r="M74" s="4"/>
      <c r="N74" s="4"/>
      <c r="O74" s="4"/>
      <c r="P74" s="4"/>
      <c r="Q74" s="4"/>
      <c r="S74" s="9"/>
      <c r="T74" s="9"/>
      <c r="U74" s="9"/>
      <c r="V74" s="9"/>
    </row>
    <row r="75" spans="1:22" ht="14.25">
      <c r="A75" s="10" t="s">
        <v>48</v>
      </c>
      <c r="B75" s="11">
        <v>2851027</v>
      </c>
      <c r="C75" s="11">
        <v>1815083</v>
      </c>
      <c r="D75" s="11">
        <v>32357</v>
      </c>
      <c r="E75" s="11">
        <v>1712593</v>
      </c>
      <c r="F75" s="11">
        <v>50529</v>
      </c>
      <c r="G75" s="25" t="s">
        <v>32</v>
      </c>
      <c r="H75" s="11">
        <v>3043144</v>
      </c>
      <c r="S75" s="9"/>
      <c r="T75" s="9"/>
      <c r="U75" s="9"/>
      <c r="V75" s="9"/>
    </row>
    <row r="76" spans="1:22" ht="14.25">
      <c r="A76" s="10" t="s">
        <v>7</v>
      </c>
      <c r="B76" s="11">
        <v>0</v>
      </c>
      <c r="C76" s="11" t="s">
        <v>32</v>
      </c>
      <c r="D76" s="11">
        <v>0</v>
      </c>
      <c r="E76" s="11">
        <v>52972</v>
      </c>
      <c r="F76" s="11">
        <v>18730</v>
      </c>
      <c r="G76" s="11">
        <v>0</v>
      </c>
      <c r="H76" s="11">
        <v>62277</v>
      </c>
      <c r="L76" s="45" t="s">
        <v>143</v>
      </c>
      <c r="M76" s="4"/>
      <c r="N76" s="4"/>
      <c r="O76" s="4"/>
      <c r="T76" s="9"/>
      <c r="U76" s="9"/>
      <c r="V76" s="9"/>
    </row>
    <row r="77" spans="1:22" ht="14.25">
      <c r="A77" s="10" t="s">
        <v>8</v>
      </c>
      <c r="B77" s="25">
        <v>12555</v>
      </c>
      <c r="C77" s="11">
        <v>111668</v>
      </c>
      <c r="D77" s="25">
        <v>0</v>
      </c>
      <c r="E77" s="11">
        <v>77047</v>
      </c>
      <c r="F77" s="25" t="s">
        <v>32</v>
      </c>
      <c r="G77" s="25" t="s">
        <v>32</v>
      </c>
      <c r="H77" s="11">
        <v>236036</v>
      </c>
      <c r="L77" s="32" t="s">
        <v>139</v>
      </c>
      <c r="M77" s="4"/>
      <c r="N77" s="4"/>
      <c r="O77" s="4"/>
      <c r="T77" s="9"/>
      <c r="U77" s="9"/>
      <c r="V77" s="9"/>
    </row>
    <row r="78" spans="1:22" ht="14.25">
      <c r="A78" s="10" t="s">
        <v>9</v>
      </c>
      <c r="B78" s="11">
        <v>917957</v>
      </c>
      <c r="C78" s="11">
        <v>440389</v>
      </c>
      <c r="D78" s="25">
        <v>22583</v>
      </c>
      <c r="E78" s="11">
        <v>45410</v>
      </c>
      <c r="F78" s="25">
        <v>10381</v>
      </c>
      <c r="G78" s="11" t="s">
        <v>32</v>
      </c>
      <c r="H78" s="11">
        <v>364992</v>
      </c>
      <c r="L78" s="38"/>
      <c r="M78" s="10" t="s">
        <v>80</v>
      </c>
      <c r="N78" s="10" t="s">
        <v>81</v>
      </c>
      <c r="O78" s="10" t="s">
        <v>83</v>
      </c>
      <c r="P78" s="10" t="s">
        <v>82</v>
      </c>
      <c r="Q78" s="10" t="s">
        <v>84</v>
      </c>
      <c r="R78" s="10" t="s">
        <v>85</v>
      </c>
      <c r="S78" s="10" t="s">
        <v>86</v>
      </c>
      <c r="T78" s="9"/>
      <c r="U78" s="9"/>
      <c r="V78" s="9"/>
    </row>
    <row r="79" spans="1:22" ht="14.25">
      <c r="A79" s="10" t="s">
        <v>10</v>
      </c>
      <c r="B79" s="11">
        <v>31908601</v>
      </c>
      <c r="C79" s="11">
        <v>2648607</v>
      </c>
      <c r="D79" s="11">
        <v>150874</v>
      </c>
      <c r="E79" s="11">
        <v>569481</v>
      </c>
      <c r="F79" s="11">
        <v>75754</v>
      </c>
      <c r="G79" s="11" t="s">
        <v>32</v>
      </c>
      <c r="H79" s="11">
        <v>2562641</v>
      </c>
      <c r="L79" s="38">
        <v>2020</v>
      </c>
      <c r="M79" s="39">
        <v>0.5675317531791724</v>
      </c>
      <c r="N79" s="39">
        <v>0.13682091105389413</v>
      </c>
      <c r="O79" s="39">
        <v>0.06702943309648125</v>
      </c>
      <c r="P79" s="39">
        <v>0.013757045792544343</v>
      </c>
      <c r="Q79" s="39">
        <v>0.005844689182389258</v>
      </c>
      <c r="R79" s="39">
        <v>8.575730561847772E-05</v>
      </c>
      <c r="S79" s="39">
        <v>0.20893041038990012</v>
      </c>
      <c r="T79" s="9"/>
      <c r="U79" s="9"/>
      <c r="V79" s="9"/>
    </row>
    <row r="80" spans="1:22" ht="15" customHeight="1">
      <c r="A80" s="10" t="s">
        <v>11</v>
      </c>
      <c r="B80" s="11">
        <v>16424502</v>
      </c>
      <c r="C80" s="11">
        <v>2000317</v>
      </c>
      <c r="D80" s="11">
        <v>101977</v>
      </c>
      <c r="E80" s="11">
        <v>1674965</v>
      </c>
      <c r="F80" s="11">
        <v>97197</v>
      </c>
      <c r="G80" s="11">
        <v>193</v>
      </c>
      <c r="H80" s="11">
        <v>5702323</v>
      </c>
      <c r="L80" s="12" t="s">
        <v>93</v>
      </c>
      <c r="S80" s="9"/>
      <c r="T80" s="9"/>
      <c r="U80" s="9"/>
      <c r="V80" s="9"/>
    </row>
    <row r="81" spans="1:22" ht="15" customHeight="1">
      <c r="A81" s="10" t="s">
        <v>12</v>
      </c>
      <c r="B81" s="11">
        <v>424988</v>
      </c>
      <c r="C81" s="11">
        <v>99308</v>
      </c>
      <c r="D81" s="11">
        <v>13215</v>
      </c>
      <c r="E81" s="11">
        <v>47567</v>
      </c>
      <c r="F81" s="11">
        <v>4178</v>
      </c>
      <c r="G81" s="25" t="s">
        <v>32</v>
      </c>
      <c r="H81" s="11">
        <v>111717</v>
      </c>
      <c r="L81" s="41" t="s">
        <v>39</v>
      </c>
      <c r="M81" s="4"/>
      <c r="N81" s="4"/>
      <c r="O81" s="4"/>
      <c r="P81" s="4"/>
      <c r="Q81" s="4"/>
      <c r="S81" s="9"/>
      <c r="T81" s="9"/>
      <c r="U81" s="9"/>
      <c r="V81" s="9"/>
    </row>
    <row r="82" spans="1:22" ht="14.25">
      <c r="A82" s="10" t="s">
        <v>13</v>
      </c>
      <c r="B82" s="11">
        <v>21180547</v>
      </c>
      <c r="C82" s="11">
        <v>4967203</v>
      </c>
      <c r="D82" s="11">
        <v>140217</v>
      </c>
      <c r="E82" s="11">
        <v>524610</v>
      </c>
      <c r="F82" s="11">
        <v>246656</v>
      </c>
      <c r="G82" s="11">
        <v>0</v>
      </c>
      <c r="H82" s="11">
        <v>4584890</v>
      </c>
      <c r="S82" s="9"/>
      <c r="T82" s="9"/>
      <c r="U82" s="9"/>
      <c r="V82" s="9"/>
    </row>
    <row r="83" spans="1:22" ht="14.25">
      <c r="A83" s="10" t="s">
        <v>14</v>
      </c>
      <c r="B83" s="11">
        <v>698515</v>
      </c>
      <c r="C83" s="11">
        <v>122503</v>
      </c>
      <c r="D83" s="11">
        <v>6844</v>
      </c>
      <c r="E83" s="11">
        <v>3171</v>
      </c>
      <c r="F83" s="11">
        <v>1932</v>
      </c>
      <c r="G83" s="25" t="s">
        <v>32</v>
      </c>
      <c r="H83" s="11">
        <v>29613</v>
      </c>
      <c r="S83" s="9"/>
      <c r="T83" s="9"/>
      <c r="U83" s="9"/>
      <c r="V83" s="9"/>
    </row>
    <row r="84" spans="1:22" ht="14.25">
      <c r="A84" s="10" t="s">
        <v>15</v>
      </c>
      <c r="B84" s="11" t="s">
        <v>32</v>
      </c>
      <c r="C84" s="11">
        <v>19118</v>
      </c>
      <c r="D84" s="11" t="s">
        <v>32</v>
      </c>
      <c r="E84" s="11">
        <v>145427</v>
      </c>
      <c r="F84" s="11">
        <v>377</v>
      </c>
      <c r="G84" s="25" t="s">
        <v>32</v>
      </c>
      <c r="H84" s="11">
        <v>138054</v>
      </c>
      <c r="S84" s="9"/>
      <c r="T84" s="9"/>
      <c r="U84" s="9"/>
      <c r="V84" s="9"/>
    </row>
    <row r="85" spans="1:22" ht="14.25">
      <c r="A85" s="10" t="s">
        <v>16</v>
      </c>
      <c r="B85" s="25" t="s">
        <v>32</v>
      </c>
      <c r="C85" s="11">
        <v>36733</v>
      </c>
      <c r="D85" s="25" t="s">
        <v>32</v>
      </c>
      <c r="E85" s="11">
        <v>304763</v>
      </c>
      <c r="F85" s="25" t="s">
        <v>32</v>
      </c>
      <c r="G85" s="25" t="s">
        <v>32</v>
      </c>
      <c r="H85" s="11">
        <v>243058</v>
      </c>
      <c r="S85" s="9"/>
      <c r="T85" s="9"/>
      <c r="U85" s="9"/>
      <c r="V85" s="9"/>
    </row>
    <row r="86" spans="1:22" ht="14.25">
      <c r="A86" s="10" t="s">
        <v>17</v>
      </c>
      <c r="B86" s="25" t="s">
        <v>32</v>
      </c>
      <c r="C86" s="25" t="s">
        <v>32</v>
      </c>
      <c r="D86" s="11" t="s">
        <v>32</v>
      </c>
      <c r="E86" s="11">
        <v>3107</v>
      </c>
      <c r="F86" s="11">
        <v>1761</v>
      </c>
      <c r="G86" s="11" t="s">
        <v>32</v>
      </c>
      <c r="H86" s="11">
        <v>12028</v>
      </c>
      <c r="S86" s="9"/>
      <c r="T86" s="9"/>
      <c r="U86" s="9"/>
      <c r="V86" s="9"/>
    </row>
    <row r="87" spans="1:22" ht="14.25">
      <c r="A87" s="10" t="s">
        <v>18</v>
      </c>
      <c r="B87" s="11">
        <v>1685612</v>
      </c>
      <c r="C87" s="11">
        <v>273378</v>
      </c>
      <c r="D87" s="11">
        <v>79876</v>
      </c>
      <c r="E87" s="11">
        <v>553459</v>
      </c>
      <c r="F87" s="11">
        <v>83941</v>
      </c>
      <c r="G87" s="11">
        <v>0</v>
      </c>
      <c r="H87" s="11">
        <v>695611</v>
      </c>
      <c r="S87" s="9"/>
      <c r="T87" s="9"/>
      <c r="U87" s="9"/>
      <c r="V87" s="9"/>
    </row>
    <row r="88" spans="1:8" ht="14.25">
      <c r="A88" s="10" t="s">
        <v>19</v>
      </c>
      <c r="B88" s="11">
        <v>81238</v>
      </c>
      <c r="C88" s="11">
        <v>6164</v>
      </c>
      <c r="D88" s="25" t="s">
        <v>32</v>
      </c>
      <c r="E88" s="11">
        <v>257</v>
      </c>
      <c r="F88" s="25" t="s">
        <v>32</v>
      </c>
      <c r="G88" s="25" t="s">
        <v>32</v>
      </c>
      <c r="H88" s="11">
        <v>1571</v>
      </c>
    </row>
    <row r="89" spans="1:8" ht="14.25">
      <c r="A89" s="10" t="s">
        <v>20</v>
      </c>
      <c r="B89" s="11">
        <v>143092</v>
      </c>
      <c r="C89" s="11">
        <v>2293441</v>
      </c>
      <c r="D89" s="11">
        <v>97458</v>
      </c>
      <c r="E89" s="11">
        <v>324978</v>
      </c>
      <c r="F89" s="11">
        <v>39674</v>
      </c>
      <c r="G89" s="11">
        <v>12600</v>
      </c>
      <c r="H89" s="11">
        <v>1050984</v>
      </c>
    </row>
    <row r="90" spans="1:8" ht="14.25">
      <c r="A90" s="10" t="s">
        <v>21</v>
      </c>
      <c r="B90" s="11">
        <v>1278118</v>
      </c>
      <c r="C90" s="11">
        <v>269217</v>
      </c>
      <c r="D90" s="11">
        <v>2402</v>
      </c>
      <c r="E90" s="11">
        <v>92229</v>
      </c>
      <c r="F90" s="11">
        <v>9435</v>
      </c>
      <c r="G90" s="25" t="s">
        <v>32</v>
      </c>
      <c r="H90" s="11">
        <v>279876</v>
      </c>
    </row>
    <row r="91" spans="1:8" ht="14.25">
      <c r="A91" s="10" t="s">
        <v>22</v>
      </c>
      <c r="B91" s="11" t="s">
        <v>32</v>
      </c>
      <c r="C91" s="11">
        <v>2325824</v>
      </c>
      <c r="D91" s="11">
        <v>592754</v>
      </c>
      <c r="E91" s="25">
        <v>1671095</v>
      </c>
      <c r="F91" s="25" t="s">
        <v>32</v>
      </c>
      <c r="G91" s="25" t="s">
        <v>32</v>
      </c>
      <c r="H91" s="11">
        <v>3929057</v>
      </c>
    </row>
    <row r="92" spans="1:8" ht="14.25">
      <c r="A92" s="10" t="s">
        <v>23</v>
      </c>
      <c r="B92" s="11">
        <v>4465670</v>
      </c>
      <c r="C92" s="11">
        <v>751939</v>
      </c>
      <c r="D92" s="25">
        <v>40754</v>
      </c>
      <c r="E92" s="25">
        <v>69669</v>
      </c>
      <c r="F92" s="11">
        <v>39710</v>
      </c>
      <c r="G92" s="25" t="s">
        <v>32</v>
      </c>
      <c r="H92" s="11">
        <v>1034190</v>
      </c>
    </row>
    <row r="93" spans="1:8" ht="14.25">
      <c r="A93" s="10" t="s">
        <v>24</v>
      </c>
      <c r="B93" s="11">
        <v>914868</v>
      </c>
      <c r="C93" s="11">
        <v>566619</v>
      </c>
      <c r="D93" s="11">
        <v>372106</v>
      </c>
      <c r="E93" s="11">
        <v>741269</v>
      </c>
      <c r="F93" s="11">
        <v>7498</v>
      </c>
      <c r="G93" s="11">
        <v>0</v>
      </c>
      <c r="H93" s="11">
        <v>1275531</v>
      </c>
    </row>
    <row r="94" spans="1:8" ht="14.25">
      <c r="A94" s="10" t="s">
        <v>25</v>
      </c>
      <c r="B94" s="11">
        <v>400074</v>
      </c>
      <c r="C94" s="11">
        <v>132719</v>
      </c>
      <c r="D94" s="11">
        <v>500</v>
      </c>
      <c r="E94" s="11">
        <v>21336</v>
      </c>
      <c r="F94" s="11">
        <v>4437</v>
      </c>
      <c r="G94" s="25" t="s">
        <v>32</v>
      </c>
      <c r="H94" s="11">
        <v>171945</v>
      </c>
    </row>
    <row r="95" spans="1:8" ht="14.25">
      <c r="A95" s="10" t="s">
        <v>26</v>
      </c>
      <c r="B95" s="11">
        <v>135866</v>
      </c>
      <c r="C95" s="11" t="s">
        <v>32</v>
      </c>
      <c r="D95" s="25">
        <v>71156</v>
      </c>
      <c r="E95" s="11">
        <v>181698</v>
      </c>
      <c r="F95" s="25" t="s">
        <v>32</v>
      </c>
      <c r="G95" s="25" t="s">
        <v>32</v>
      </c>
      <c r="H95" s="11">
        <v>188617</v>
      </c>
    </row>
    <row r="96" spans="1:8" ht="14.25">
      <c r="A96" s="10" t="s">
        <v>27</v>
      </c>
      <c r="B96" s="25" t="s">
        <v>32</v>
      </c>
      <c r="C96" s="11">
        <v>50118</v>
      </c>
      <c r="D96" s="11" t="s">
        <v>32</v>
      </c>
      <c r="E96" s="11">
        <v>41010</v>
      </c>
      <c r="F96" s="25">
        <v>702</v>
      </c>
      <c r="G96" s="25" t="s">
        <v>32</v>
      </c>
      <c r="H96" s="11">
        <v>3605777</v>
      </c>
    </row>
    <row r="97" spans="1:8" ht="14.25">
      <c r="A97" s="10" t="s">
        <v>28</v>
      </c>
      <c r="B97" s="25" t="s">
        <v>32</v>
      </c>
      <c r="C97" s="25" t="s">
        <v>32</v>
      </c>
      <c r="D97" s="25" t="s">
        <v>32</v>
      </c>
      <c r="E97" s="11">
        <v>72756</v>
      </c>
      <c r="F97" s="25" t="s">
        <v>32</v>
      </c>
      <c r="G97" s="25" t="s">
        <v>32</v>
      </c>
      <c r="H97" s="11">
        <v>89265</v>
      </c>
    </row>
    <row r="99" spans="1:2" ht="14.25">
      <c r="A99" s="1"/>
      <c r="B99" s="1"/>
    </row>
    <row r="100" spans="1:2" ht="14.25">
      <c r="A100" s="1"/>
      <c r="B100" s="1"/>
    </row>
  </sheetData>
  <hyperlinks>
    <hyperlink ref="A59" r:id="rId1" display="https://ec.europa.eu/eurostat/databrowser/bookmark/43b0e9cf-56f6-40a7-950e-4ea766c21f0c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6"/>
  <sheetViews>
    <sheetView showGridLines="0" workbookViewId="0" topLeftCell="A1"/>
  </sheetViews>
  <sheetFormatPr defaultColWidth="9.00390625" defaultRowHeight="14.25"/>
  <cols>
    <col min="1" max="4" width="9.00390625" style="2" customWidth="1"/>
    <col min="5" max="5" width="9.375" style="2" customWidth="1"/>
    <col min="6" max="9" width="9.00390625" style="2" customWidth="1"/>
    <col min="10" max="10" width="9.125" style="2" customWidth="1"/>
    <col min="11" max="22" width="9.00390625" style="2" customWidth="1"/>
    <col min="23" max="16384" width="9.00390625" style="2" customWidth="1"/>
  </cols>
  <sheetData>
    <row r="1" ht="12"/>
    <row r="2" ht="12">
      <c r="B2" s="36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55" spans="1:6" ht="14.25">
      <c r="A55" s="24" t="s">
        <v>50</v>
      </c>
      <c r="B55" s="24"/>
      <c r="C55" s="24"/>
      <c r="D55" s="24"/>
      <c r="E55" s="4"/>
      <c r="F55" s="4"/>
    </row>
    <row r="56" spans="1:4" s="4" customFormat="1" ht="14.25">
      <c r="A56" s="24" t="s">
        <v>103</v>
      </c>
      <c r="B56" s="24"/>
      <c r="C56" s="24"/>
      <c r="D56" s="24"/>
    </row>
    <row r="57" spans="1:6" ht="14.25">
      <c r="A57" s="24"/>
      <c r="B57" s="24"/>
      <c r="C57" s="24"/>
      <c r="D57" s="24"/>
      <c r="E57" s="4"/>
      <c r="F57" s="4"/>
    </row>
    <row r="58" ht="14.25">
      <c r="A58" s="1" t="s">
        <v>56</v>
      </c>
    </row>
    <row r="60" spans="1:2" ht="14.25">
      <c r="A60" s="1" t="s">
        <v>0</v>
      </c>
      <c r="B60" s="3">
        <v>44676.358206018514</v>
      </c>
    </row>
    <row r="61" spans="1:2" ht="14.25">
      <c r="A61" s="1" t="s">
        <v>1</v>
      </c>
      <c r="B61" s="3">
        <v>44677.33100006945</v>
      </c>
    </row>
    <row r="62" spans="1:2" ht="14.25">
      <c r="A62" s="1" t="s">
        <v>51</v>
      </c>
      <c r="B62" s="1" t="s">
        <v>52</v>
      </c>
    </row>
    <row r="64" spans="1:2" ht="14.25">
      <c r="A64" s="1" t="s">
        <v>53</v>
      </c>
      <c r="B64" s="1" t="s">
        <v>59</v>
      </c>
    </row>
    <row r="65" spans="1:2" ht="14.25">
      <c r="A65" s="1" t="s">
        <v>57</v>
      </c>
      <c r="B65" s="35">
        <v>2020</v>
      </c>
    </row>
    <row r="66" spans="12:16" ht="14.25">
      <c r="L66" s="45"/>
      <c r="M66" s="4"/>
      <c r="N66" s="4"/>
      <c r="O66" s="4"/>
      <c r="P66" s="4"/>
    </row>
    <row r="67" spans="1:22" ht="14.25">
      <c r="A67" s="10" t="s">
        <v>40</v>
      </c>
      <c r="B67" s="10" t="s">
        <v>41</v>
      </c>
      <c r="C67" s="10" t="s">
        <v>42</v>
      </c>
      <c r="D67" s="10" t="s">
        <v>43</v>
      </c>
      <c r="E67" s="10" t="s">
        <v>44</v>
      </c>
      <c r="F67" s="10" t="s">
        <v>45</v>
      </c>
      <c r="G67" s="10" t="s">
        <v>46</v>
      </c>
      <c r="H67" s="10" t="s">
        <v>47</v>
      </c>
      <c r="L67" s="32"/>
      <c r="M67" s="4"/>
      <c r="N67" s="4"/>
      <c r="O67" s="4"/>
      <c r="P67" s="4"/>
      <c r="T67" s="9"/>
      <c r="U67" s="9"/>
      <c r="V67" s="9"/>
    </row>
    <row r="68" spans="1:22" ht="14.25">
      <c r="A68" s="10" t="s">
        <v>4</v>
      </c>
      <c r="B68" s="11">
        <v>148798</v>
      </c>
      <c r="C68" s="11">
        <v>181928</v>
      </c>
      <c r="D68" s="11">
        <v>291648</v>
      </c>
      <c r="E68" s="11">
        <v>44055</v>
      </c>
      <c r="F68" s="11">
        <v>84540</v>
      </c>
      <c r="G68" s="11">
        <v>84218</v>
      </c>
      <c r="H68" s="11">
        <v>1109545</v>
      </c>
      <c r="L68" s="37"/>
      <c r="M68" s="10" t="s">
        <v>41</v>
      </c>
      <c r="N68" s="10" t="s">
        <v>42</v>
      </c>
      <c r="O68" s="10" t="s">
        <v>43</v>
      </c>
      <c r="P68" s="10" t="s">
        <v>44</v>
      </c>
      <c r="Q68" s="10" t="s">
        <v>45</v>
      </c>
      <c r="R68" s="10" t="s">
        <v>46</v>
      </c>
      <c r="S68" s="10" t="s">
        <v>47</v>
      </c>
      <c r="T68" s="9"/>
      <c r="U68" s="9"/>
      <c r="V68" s="9"/>
    </row>
    <row r="69" spans="1:22" ht="14.25">
      <c r="A69" s="10" t="s">
        <v>5</v>
      </c>
      <c r="B69" s="11">
        <v>68608</v>
      </c>
      <c r="C69" s="11">
        <v>73033</v>
      </c>
      <c r="D69" s="11">
        <v>286730</v>
      </c>
      <c r="E69" s="11" t="s">
        <v>32</v>
      </c>
      <c r="F69" s="11">
        <v>114743</v>
      </c>
      <c r="G69" s="11">
        <v>92532</v>
      </c>
      <c r="H69" s="11">
        <v>1352049</v>
      </c>
      <c r="L69" s="38">
        <v>2020</v>
      </c>
      <c r="M69" s="39">
        <f aca="true" t="shared" si="0" ref="M69:S69">SUM(B68:B94)/SUM($B$68:$H$94)</f>
        <v>0.06688298900453314</v>
      </c>
      <c r="N69" s="39">
        <f t="shared" si="0"/>
        <v>0.05904134421837141</v>
      </c>
      <c r="O69" s="39">
        <f t="shared" si="0"/>
        <v>0.13831577646958898</v>
      </c>
      <c r="P69" s="39">
        <f t="shared" si="0"/>
        <v>0.005414760954493227</v>
      </c>
      <c r="Q69" s="39">
        <f t="shared" si="0"/>
        <v>0.04187602598907333</v>
      </c>
      <c r="R69" s="39">
        <f t="shared" si="0"/>
        <v>0.04730340375312714</v>
      </c>
      <c r="S69" s="39">
        <f t="shared" si="0"/>
        <v>0.6411656996108127</v>
      </c>
      <c r="T69" s="9"/>
      <c r="U69" s="9"/>
      <c r="V69" s="9"/>
    </row>
    <row r="70" spans="1:22" ht="14.25">
      <c r="A70" s="10" t="s">
        <v>63</v>
      </c>
      <c r="B70" s="11">
        <v>75201</v>
      </c>
      <c r="C70" s="11">
        <v>116832</v>
      </c>
      <c r="D70" s="11">
        <v>469819</v>
      </c>
      <c r="E70" s="11">
        <v>12892</v>
      </c>
      <c r="F70" s="11">
        <v>88711</v>
      </c>
      <c r="G70" s="11">
        <v>208256</v>
      </c>
      <c r="H70" s="11">
        <v>1041956</v>
      </c>
      <c r="L70" s="12"/>
      <c r="S70" s="9"/>
      <c r="T70" s="9"/>
      <c r="U70" s="9"/>
      <c r="V70" s="9"/>
    </row>
    <row r="71" spans="1:22" ht="14.25">
      <c r="A71" s="10" t="s">
        <v>6</v>
      </c>
      <c r="B71" s="11">
        <v>82650</v>
      </c>
      <c r="C71" s="11">
        <v>27124</v>
      </c>
      <c r="D71" s="11">
        <v>113023</v>
      </c>
      <c r="E71" s="11">
        <v>19799</v>
      </c>
      <c r="F71" s="11">
        <v>9491</v>
      </c>
      <c r="G71" s="11">
        <v>35770</v>
      </c>
      <c r="H71" s="11">
        <v>2165731</v>
      </c>
      <c r="L71" s="41"/>
      <c r="M71" s="4"/>
      <c r="N71" s="4"/>
      <c r="O71" s="4"/>
      <c r="P71" s="4"/>
      <c r="S71" s="9"/>
      <c r="T71" s="9"/>
      <c r="U71" s="9"/>
      <c r="V71" s="9"/>
    </row>
    <row r="72" spans="1:22" ht="15" customHeight="1">
      <c r="A72" s="10" t="s">
        <v>48</v>
      </c>
      <c r="B72" s="11">
        <v>587870</v>
      </c>
      <c r="C72" s="11">
        <v>2433276</v>
      </c>
      <c r="D72" s="11">
        <v>3123639</v>
      </c>
      <c r="E72" s="11">
        <v>143466</v>
      </c>
      <c r="F72" s="11">
        <v>675076</v>
      </c>
      <c r="G72" s="11">
        <v>812530</v>
      </c>
      <c r="H72" s="11">
        <v>6813460</v>
      </c>
      <c r="S72" s="9"/>
      <c r="T72" s="9"/>
      <c r="U72" s="9"/>
      <c r="V72" s="9"/>
    </row>
    <row r="73" spans="1:22" ht="14.25">
      <c r="A73" s="10" t="s">
        <v>7</v>
      </c>
      <c r="B73" s="11">
        <v>60236</v>
      </c>
      <c r="C73" s="11">
        <v>1769</v>
      </c>
      <c r="D73" s="11">
        <v>47691</v>
      </c>
      <c r="E73" s="11">
        <v>238</v>
      </c>
      <c r="F73" s="11">
        <v>10182</v>
      </c>
      <c r="G73" s="11">
        <v>5027</v>
      </c>
      <c r="H73" s="11">
        <v>385633</v>
      </c>
      <c r="L73" s="45" t="s">
        <v>144</v>
      </c>
      <c r="M73" s="4"/>
      <c r="N73" s="4"/>
      <c r="O73" s="4"/>
      <c r="P73" s="4"/>
      <c r="T73" s="9"/>
      <c r="U73" s="9"/>
      <c r="V73" s="9"/>
    </row>
    <row r="74" spans="1:22" ht="14.25">
      <c r="A74" s="10" t="s">
        <v>8</v>
      </c>
      <c r="B74" s="11">
        <v>429107</v>
      </c>
      <c r="C74" s="11">
        <v>35470</v>
      </c>
      <c r="D74" s="11" t="s">
        <v>32</v>
      </c>
      <c r="E74" s="11">
        <v>3910</v>
      </c>
      <c r="F74" s="11" t="s">
        <v>32</v>
      </c>
      <c r="G74" s="11">
        <v>24262</v>
      </c>
      <c r="H74" s="11">
        <v>1628161</v>
      </c>
      <c r="L74" s="32" t="s">
        <v>140</v>
      </c>
      <c r="M74" s="4"/>
      <c r="N74" s="4"/>
      <c r="O74" s="4"/>
      <c r="P74" s="4"/>
      <c r="T74" s="9"/>
      <c r="U74" s="9"/>
      <c r="V74" s="9"/>
    </row>
    <row r="75" spans="1:24" ht="14.25">
      <c r="A75" s="10" t="s">
        <v>9</v>
      </c>
      <c r="B75" s="11">
        <v>93003</v>
      </c>
      <c r="C75" s="11">
        <v>31613</v>
      </c>
      <c r="D75" s="11">
        <v>109526</v>
      </c>
      <c r="E75" s="11">
        <v>189</v>
      </c>
      <c r="F75" s="11">
        <v>220538</v>
      </c>
      <c r="G75" s="11">
        <v>296874</v>
      </c>
      <c r="H75" s="11">
        <v>1158712</v>
      </c>
      <c r="L75" s="37"/>
      <c r="M75" s="10" t="s">
        <v>125</v>
      </c>
      <c r="N75" s="10" t="s">
        <v>43</v>
      </c>
      <c r="O75" s="10" t="s">
        <v>133</v>
      </c>
      <c r="P75" s="10" t="s">
        <v>41</v>
      </c>
      <c r="Q75" s="10" t="s">
        <v>42</v>
      </c>
      <c r="R75" s="10" t="s">
        <v>46</v>
      </c>
      <c r="S75" s="10" t="s">
        <v>45</v>
      </c>
      <c r="T75" s="10" t="s">
        <v>44</v>
      </c>
      <c r="U75" s="10" t="s">
        <v>47</v>
      </c>
      <c r="X75" s="9"/>
    </row>
    <row r="76" spans="1:24" ht="14.25">
      <c r="A76" s="10" t="s">
        <v>10</v>
      </c>
      <c r="B76" s="11">
        <v>2064048</v>
      </c>
      <c r="C76" s="11">
        <v>366273</v>
      </c>
      <c r="D76" s="11">
        <v>1020046</v>
      </c>
      <c r="E76" s="11">
        <v>11121</v>
      </c>
      <c r="F76" s="11">
        <v>739038</v>
      </c>
      <c r="G76" s="11">
        <v>594603</v>
      </c>
      <c r="H76" s="11">
        <v>15404232</v>
      </c>
      <c r="L76" s="38">
        <v>2020</v>
      </c>
      <c r="M76" s="39">
        <f>(S69*O124)/100</f>
        <v>0.41330888869198434</v>
      </c>
      <c r="N76" s="39">
        <v>0.13831577646958898</v>
      </c>
      <c r="O76" s="39">
        <v>0.0791269247155883</v>
      </c>
      <c r="P76" s="39">
        <v>0.06688298900453314</v>
      </c>
      <c r="Q76" s="39">
        <v>0.05904134421837141</v>
      </c>
      <c r="R76" s="39">
        <v>0.04730340375312714</v>
      </c>
      <c r="S76" s="39">
        <v>0.04187602598907333</v>
      </c>
      <c r="T76" s="39">
        <v>0.005414760954493227</v>
      </c>
      <c r="U76" s="39">
        <f>S69-M76-O76</f>
        <v>0.14872988620324007</v>
      </c>
      <c r="X76" s="9"/>
    </row>
    <row r="77" spans="1:22" ht="15" customHeight="1">
      <c r="A77" s="10" t="s">
        <v>11</v>
      </c>
      <c r="B77" s="11">
        <v>951027</v>
      </c>
      <c r="C77" s="11">
        <v>825727</v>
      </c>
      <c r="D77" s="11">
        <v>5491519</v>
      </c>
      <c r="E77" s="11">
        <v>231806</v>
      </c>
      <c r="F77" s="11">
        <v>1925303</v>
      </c>
      <c r="G77" s="11">
        <v>1685953</v>
      </c>
      <c r="H77" s="11">
        <v>18044307</v>
      </c>
      <c r="L77" s="12" t="s">
        <v>93</v>
      </c>
      <c r="S77" s="9"/>
      <c r="T77" s="9"/>
      <c r="U77" s="9"/>
      <c r="V77" s="9"/>
    </row>
    <row r="78" spans="1:22" ht="15" customHeight="1">
      <c r="A78" s="10" t="s">
        <v>12</v>
      </c>
      <c r="B78" s="11">
        <v>12691</v>
      </c>
      <c r="C78" s="11">
        <v>63461</v>
      </c>
      <c r="D78" s="11">
        <v>138327</v>
      </c>
      <c r="E78" s="11">
        <v>1938</v>
      </c>
      <c r="F78" s="11">
        <v>15983</v>
      </c>
      <c r="G78" s="11">
        <v>26903</v>
      </c>
      <c r="H78" s="11">
        <v>470611</v>
      </c>
      <c r="L78" s="41" t="s">
        <v>39</v>
      </c>
      <c r="M78" s="4"/>
      <c r="N78" s="4"/>
      <c r="O78" s="4"/>
      <c r="P78" s="4"/>
      <c r="S78" s="9"/>
      <c r="T78" s="9"/>
      <c r="U78" s="9"/>
      <c r="V78" s="9"/>
    </row>
    <row r="79" spans="1:22" ht="14.25">
      <c r="A79" s="10" t="s">
        <v>13</v>
      </c>
      <c r="B79" s="11">
        <v>347602</v>
      </c>
      <c r="C79" s="11">
        <v>480250</v>
      </c>
      <c r="D79" s="11">
        <v>792133</v>
      </c>
      <c r="E79" s="11">
        <v>11465</v>
      </c>
      <c r="F79" s="11">
        <v>427391</v>
      </c>
      <c r="G79" s="11">
        <v>125188</v>
      </c>
      <c r="H79" s="11">
        <v>7565733</v>
      </c>
      <c r="S79" s="9"/>
      <c r="T79" s="9"/>
      <c r="U79" s="9"/>
      <c r="V79" s="9"/>
    </row>
    <row r="80" spans="1:22" ht="14.25">
      <c r="A80" s="10" t="s">
        <v>14</v>
      </c>
      <c r="B80" s="11">
        <v>54403</v>
      </c>
      <c r="C80" s="11">
        <v>1606</v>
      </c>
      <c r="D80" s="11">
        <v>1779</v>
      </c>
      <c r="E80" s="11" t="s">
        <v>32</v>
      </c>
      <c r="F80" s="11">
        <v>2534</v>
      </c>
      <c r="G80" s="11" t="s">
        <v>32</v>
      </c>
      <c r="H80" s="11">
        <v>120717</v>
      </c>
      <c r="S80" s="9"/>
      <c r="T80" s="9"/>
      <c r="U80" s="9"/>
      <c r="V80" s="9"/>
    </row>
    <row r="81" spans="1:22" ht="14.25">
      <c r="A81" s="10" t="s">
        <v>15</v>
      </c>
      <c r="B81" s="11">
        <v>186643</v>
      </c>
      <c r="C81" s="11">
        <v>2204</v>
      </c>
      <c r="D81" s="11">
        <v>101718</v>
      </c>
      <c r="E81" s="11">
        <v>384</v>
      </c>
      <c r="F81" s="11">
        <v>37158</v>
      </c>
      <c r="G81" s="11">
        <v>31878</v>
      </c>
      <c r="H81" s="11">
        <v>807440</v>
      </c>
      <c r="S81" s="9"/>
      <c r="T81" s="9"/>
      <c r="U81" s="9"/>
      <c r="V81" s="9"/>
    </row>
    <row r="82" spans="1:22" ht="14.25">
      <c r="A82" s="10" t="s">
        <v>16</v>
      </c>
      <c r="B82" s="11">
        <v>201320</v>
      </c>
      <c r="C82" s="11" t="s">
        <v>32</v>
      </c>
      <c r="D82" s="11">
        <v>145984</v>
      </c>
      <c r="E82" s="11" t="s">
        <v>32</v>
      </c>
      <c r="F82" s="11" t="s">
        <v>32</v>
      </c>
      <c r="G82" s="11">
        <v>11558</v>
      </c>
      <c r="H82" s="11">
        <v>1116284</v>
      </c>
      <c r="S82" s="9"/>
      <c r="T82" s="9"/>
      <c r="U82" s="9"/>
      <c r="V82" s="9"/>
    </row>
    <row r="83" spans="1:22" ht="14.25">
      <c r="A83" s="10" t="s">
        <v>17</v>
      </c>
      <c r="B83" s="11">
        <v>4090</v>
      </c>
      <c r="C83" s="11" t="s">
        <v>32</v>
      </c>
      <c r="D83" s="11">
        <v>12974</v>
      </c>
      <c r="E83" s="11" t="s">
        <v>32</v>
      </c>
      <c r="F83" s="11" t="s">
        <v>32</v>
      </c>
      <c r="G83" s="11">
        <v>1087</v>
      </c>
      <c r="H83" s="11">
        <v>33852</v>
      </c>
      <c r="S83" s="9"/>
      <c r="T83" s="9"/>
      <c r="U83" s="9"/>
      <c r="V83" s="9"/>
    </row>
    <row r="84" spans="1:22" ht="14.25">
      <c r="A84" s="10" t="s">
        <v>18</v>
      </c>
      <c r="B84" s="11">
        <v>180923</v>
      </c>
      <c r="C84" s="11">
        <v>369357</v>
      </c>
      <c r="D84" s="11">
        <v>887109</v>
      </c>
      <c r="E84" s="11">
        <v>2691</v>
      </c>
      <c r="F84" s="11">
        <v>264371</v>
      </c>
      <c r="G84" s="11">
        <v>163229</v>
      </c>
      <c r="H84" s="11">
        <v>2396952</v>
      </c>
      <c r="S84" s="9"/>
      <c r="T84" s="9"/>
      <c r="U84" s="9"/>
      <c r="V84" s="9"/>
    </row>
    <row r="85" spans="1:8" ht="14.25">
      <c r="A85" s="10" t="s">
        <v>19</v>
      </c>
      <c r="B85" s="11" t="s">
        <v>32</v>
      </c>
      <c r="C85" s="11" t="s">
        <v>32</v>
      </c>
      <c r="D85" s="11" t="s">
        <v>32</v>
      </c>
      <c r="E85" s="11" t="s">
        <v>32</v>
      </c>
      <c r="F85" s="11">
        <v>210</v>
      </c>
      <c r="G85" s="11">
        <v>55</v>
      </c>
      <c r="H85" s="11">
        <v>2211</v>
      </c>
    </row>
    <row r="86" spans="1:8" ht="14.25">
      <c r="A86" s="10" t="s">
        <v>20</v>
      </c>
      <c r="B86" s="11">
        <v>269271</v>
      </c>
      <c r="C86" s="11">
        <v>318565</v>
      </c>
      <c r="D86" s="11">
        <v>252528</v>
      </c>
      <c r="E86" s="11">
        <v>132569</v>
      </c>
      <c r="F86" s="11">
        <v>138866</v>
      </c>
      <c r="G86" s="11">
        <v>71857</v>
      </c>
      <c r="H86" s="11">
        <v>1422947</v>
      </c>
    </row>
    <row r="87" spans="1:8" ht="14.25">
      <c r="A87" s="10" t="s">
        <v>21</v>
      </c>
      <c r="B87" s="11">
        <v>83754</v>
      </c>
      <c r="C87" s="11">
        <v>135940</v>
      </c>
      <c r="D87" s="11">
        <v>225078</v>
      </c>
      <c r="E87" s="11">
        <v>10267</v>
      </c>
      <c r="F87" s="11">
        <v>37841</v>
      </c>
      <c r="G87" s="11">
        <v>61573</v>
      </c>
      <c r="H87" s="11">
        <v>598340</v>
      </c>
    </row>
    <row r="88" spans="1:8" ht="14.25">
      <c r="A88" s="10" t="s">
        <v>22</v>
      </c>
      <c r="B88" s="11">
        <v>1327362</v>
      </c>
      <c r="C88" s="11">
        <v>1134996</v>
      </c>
      <c r="D88" s="11">
        <v>1887642</v>
      </c>
      <c r="E88" s="11" t="s">
        <v>32</v>
      </c>
      <c r="F88" s="11" t="s">
        <v>32</v>
      </c>
      <c r="G88" s="11">
        <v>1048900</v>
      </c>
      <c r="H88" s="11">
        <v>6940359</v>
      </c>
    </row>
    <row r="89" spans="1:8" ht="14.25">
      <c r="A89" s="10" t="s">
        <v>23</v>
      </c>
      <c r="B89" s="11">
        <v>80242</v>
      </c>
      <c r="C89" s="11">
        <v>89295</v>
      </c>
      <c r="D89" s="11">
        <v>164515</v>
      </c>
      <c r="E89" s="11" t="s">
        <v>32</v>
      </c>
      <c r="F89" s="11">
        <v>67640</v>
      </c>
      <c r="G89" s="11" t="s">
        <v>32</v>
      </c>
      <c r="H89" s="11">
        <v>1989916</v>
      </c>
    </row>
    <row r="90" spans="1:8" ht="14.25">
      <c r="A90" s="10" t="s">
        <v>24</v>
      </c>
      <c r="B90" s="11">
        <v>473622</v>
      </c>
      <c r="C90" s="11">
        <v>342564</v>
      </c>
      <c r="D90" s="11">
        <v>920946</v>
      </c>
      <c r="E90" s="11">
        <v>11071</v>
      </c>
      <c r="F90" s="11">
        <v>117700</v>
      </c>
      <c r="G90" s="11">
        <v>270562</v>
      </c>
      <c r="H90" s="11">
        <v>1989037</v>
      </c>
    </row>
    <row r="91" spans="1:8" ht="14.25">
      <c r="A91" s="10" t="s">
        <v>25</v>
      </c>
      <c r="B91" s="11">
        <v>8425</v>
      </c>
      <c r="C91" s="11">
        <v>13063</v>
      </c>
      <c r="D91" s="11">
        <v>42976</v>
      </c>
      <c r="E91" s="11">
        <v>51</v>
      </c>
      <c r="F91" s="11">
        <v>12197</v>
      </c>
      <c r="G91" s="11">
        <v>12170</v>
      </c>
      <c r="H91" s="11">
        <v>91990</v>
      </c>
    </row>
    <row r="92" spans="1:8" ht="14.25">
      <c r="A92" s="10" t="s">
        <v>26</v>
      </c>
      <c r="B92" s="11">
        <v>61189</v>
      </c>
      <c r="C92" s="11">
        <v>65512</v>
      </c>
      <c r="D92" s="11">
        <v>196287</v>
      </c>
      <c r="E92" s="11">
        <v>17002</v>
      </c>
      <c r="F92" s="11">
        <v>75382</v>
      </c>
      <c r="G92" s="11">
        <v>39145</v>
      </c>
      <c r="H92" s="11">
        <v>653412</v>
      </c>
    </row>
    <row r="93" spans="1:8" ht="14.25">
      <c r="A93" s="10" t="s">
        <v>27</v>
      </c>
      <c r="B93" s="11">
        <v>237396</v>
      </c>
      <c r="C93" s="11">
        <v>31178</v>
      </c>
      <c r="D93" s="11">
        <v>5622</v>
      </c>
      <c r="E93" s="11" t="s">
        <v>32</v>
      </c>
      <c r="F93" s="11" t="s">
        <v>32</v>
      </c>
      <c r="G93" s="11">
        <v>17205</v>
      </c>
      <c r="H93" s="11">
        <v>852196</v>
      </c>
    </row>
    <row r="94" spans="1:8" ht="14.25">
      <c r="A94" s="10" t="s">
        <v>28</v>
      </c>
      <c r="B94" s="11" t="s">
        <v>32</v>
      </c>
      <c r="C94" s="11" t="s">
        <v>32</v>
      </c>
      <c r="D94" s="11" t="s">
        <v>32</v>
      </c>
      <c r="E94" s="11" t="s">
        <v>32</v>
      </c>
      <c r="F94" s="11" t="s">
        <v>32</v>
      </c>
      <c r="G94" s="11" t="s">
        <v>32</v>
      </c>
      <c r="H94" s="11">
        <v>1393050</v>
      </c>
    </row>
    <row r="96" spans="1:28" ht="14.25">
      <c r="A96" s="10" t="s">
        <v>40</v>
      </c>
      <c r="B96" s="10" t="s">
        <v>47</v>
      </c>
      <c r="C96" s="10" t="s">
        <v>113</v>
      </c>
      <c r="D96" s="10" t="s">
        <v>114</v>
      </c>
      <c r="E96" s="10" t="s">
        <v>115</v>
      </c>
      <c r="F96" s="10" t="s">
        <v>116</v>
      </c>
      <c r="G96" s="10" t="s">
        <v>117</v>
      </c>
      <c r="H96" s="10" t="s">
        <v>118</v>
      </c>
      <c r="I96" s="10" t="s">
        <v>119</v>
      </c>
      <c r="J96" s="10" t="s">
        <v>120</v>
      </c>
      <c r="K96" s="10" t="s">
        <v>121</v>
      </c>
      <c r="L96" s="10" t="s">
        <v>122</v>
      </c>
      <c r="M96" s="10" t="s">
        <v>123</v>
      </c>
      <c r="N96" s="10" t="s">
        <v>124</v>
      </c>
      <c r="O96" s="10" t="s">
        <v>125</v>
      </c>
      <c r="P96" s="10" t="s">
        <v>126</v>
      </c>
      <c r="Q96" s="10" t="s">
        <v>127</v>
      </c>
      <c r="R96" s="10" t="s">
        <v>128</v>
      </c>
      <c r="S96" s="10" t="s">
        <v>129</v>
      </c>
      <c r="T96" s="10" t="s">
        <v>130</v>
      </c>
      <c r="U96" s="10" t="s">
        <v>131</v>
      </c>
      <c r="V96" s="10" t="s">
        <v>132</v>
      </c>
      <c r="W96" s="10" t="s">
        <v>133</v>
      </c>
      <c r="X96" s="10" t="s">
        <v>134</v>
      </c>
      <c r="Y96" s="10" t="s">
        <v>135</v>
      </c>
      <c r="Z96" s="10" t="s">
        <v>136</v>
      </c>
      <c r="AA96" s="10" t="s">
        <v>137</v>
      </c>
      <c r="AB96" s="10" t="s">
        <v>138</v>
      </c>
    </row>
    <row r="97" spans="1:28" ht="14.25">
      <c r="A97" s="10" t="s">
        <v>4</v>
      </c>
      <c r="B97" s="11">
        <v>1109545</v>
      </c>
      <c r="C97" s="11">
        <v>1687</v>
      </c>
      <c r="D97" s="11">
        <v>22549</v>
      </c>
      <c r="E97" s="11">
        <v>4966</v>
      </c>
      <c r="F97" s="25" t="s">
        <v>32</v>
      </c>
      <c r="G97" s="11">
        <v>6570</v>
      </c>
      <c r="H97" s="11">
        <v>17411</v>
      </c>
      <c r="I97" s="25" t="s">
        <v>32</v>
      </c>
      <c r="J97" s="25" t="s">
        <v>32</v>
      </c>
      <c r="K97" s="25" t="s">
        <v>32</v>
      </c>
      <c r="L97" s="11">
        <v>34294</v>
      </c>
      <c r="M97" s="11">
        <v>1925</v>
      </c>
      <c r="N97" s="11">
        <v>10691</v>
      </c>
      <c r="O97" s="11">
        <v>414572</v>
      </c>
      <c r="P97" s="11">
        <v>2872</v>
      </c>
      <c r="Q97" s="25" t="s">
        <v>32</v>
      </c>
      <c r="R97" s="25" t="s">
        <v>32</v>
      </c>
      <c r="S97" s="11">
        <v>10951</v>
      </c>
      <c r="T97" s="11">
        <v>36014</v>
      </c>
      <c r="U97" s="11">
        <v>5099</v>
      </c>
      <c r="V97" s="11">
        <v>22077</v>
      </c>
      <c r="W97" s="11">
        <v>241236</v>
      </c>
      <c r="X97" s="25" t="s">
        <v>32</v>
      </c>
      <c r="Y97" s="11">
        <v>4855</v>
      </c>
      <c r="Z97" s="11">
        <v>1917</v>
      </c>
      <c r="AA97" s="11">
        <v>30443</v>
      </c>
      <c r="AB97" s="11">
        <v>118938</v>
      </c>
    </row>
    <row r="98" spans="1:28" ht="14.25">
      <c r="A98" s="10" t="s">
        <v>5</v>
      </c>
      <c r="B98" s="25">
        <v>1352049</v>
      </c>
      <c r="C98" s="25">
        <v>70304</v>
      </c>
      <c r="D98" s="25" t="s">
        <v>32</v>
      </c>
      <c r="E98" s="25">
        <v>36934</v>
      </c>
      <c r="F98" s="25" t="s">
        <v>32</v>
      </c>
      <c r="G98" s="25">
        <v>42734</v>
      </c>
      <c r="H98" s="25" t="s">
        <v>32</v>
      </c>
      <c r="I98" s="25" t="s">
        <v>32</v>
      </c>
      <c r="J98" s="25" t="s">
        <v>32</v>
      </c>
      <c r="K98" s="25" t="s">
        <v>32</v>
      </c>
      <c r="L98" s="25" t="s">
        <v>32</v>
      </c>
      <c r="M98" s="25" t="s">
        <v>32</v>
      </c>
      <c r="N98" s="25" t="s">
        <v>32</v>
      </c>
      <c r="O98" s="25">
        <v>1091310</v>
      </c>
      <c r="P98" s="25">
        <v>4958</v>
      </c>
      <c r="Q98" s="25" t="s">
        <v>32</v>
      </c>
      <c r="R98" s="25" t="s">
        <v>32</v>
      </c>
      <c r="S98" s="25">
        <v>8162</v>
      </c>
      <c r="T98" s="25">
        <v>13795</v>
      </c>
      <c r="U98" s="25" t="s">
        <v>32</v>
      </c>
      <c r="V98" s="25" t="s">
        <v>32</v>
      </c>
      <c r="W98" s="25" t="s">
        <v>32</v>
      </c>
      <c r="X98" s="25" t="s">
        <v>32</v>
      </c>
      <c r="Y98" s="25" t="s">
        <v>32</v>
      </c>
      <c r="Z98" s="25" t="s">
        <v>32</v>
      </c>
      <c r="AA98" s="25">
        <v>35957</v>
      </c>
      <c r="AB98" s="25">
        <v>6342</v>
      </c>
    </row>
    <row r="99" spans="1:28" ht="14.25">
      <c r="A99" s="10" t="s">
        <v>63</v>
      </c>
      <c r="B99" s="11">
        <v>1041956</v>
      </c>
      <c r="C99" s="11">
        <v>36297</v>
      </c>
      <c r="D99" s="11">
        <v>8201</v>
      </c>
      <c r="E99" s="11">
        <v>4877</v>
      </c>
      <c r="F99" s="11">
        <v>11648</v>
      </c>
      <c r="G99" s="11">
        <v>3279</v>
      </c>
      <c r="H99" s="11">
        <v>2790</v>
      </c>
      <c r="I99" s="11">
        <v>3080</v>
      </c>
      <c r="J99" s="11">
        <v>7980</v>
      </c>
      <c r="K99" s="11">
        <v>1832</v>
      </c>
      <c r="L99" s="25" t="s">
        <v>32</v>
      </c>
      <c r="M99" s="11">
        <v>2934</v>
      </c>
      <c r="N99" s="11">
        <v>933</v>
      </c>
      <c r="O99" s="11">
        <v>773848</v>
      </c>
      <c r="P99" s="11">
        <v>5247</v>
      </c>
      <c r="Q99" s="25" t="s">
        <v>32</v>
      </c>
      <c r="R99" s="11">
        <v>560</v>
      </c>
      <c r="S99" s="11">
        <v>17562</v>
      </c>
      <c r="T99" s="11">
        <v>25194</v>
      </c>
      <c r="U99" s="11">
        <v>11203</v>
      </c>
      <c r="V99" s="11">
        <v>22464</v>
      </c>
      <c r="W99" s="11">
        <v>46598</v>
      </c>
      <c r="X99" s="25" t="s">
        <v>32</v>
      </c>
      <c r="Y99" s="11">
        <v>138</v>
      </c>
      <c r="Z99" s="11">
        <v>2801</v>
      </c>
      <c r="AA99" s="11">
        <v>28100</v>
      </c>
      <c r="AB99" s="11">
        <v>24389</v>
      </c>
    </row>
    <row r="100" spans="1:28" ht="14.25">
      <c r="A100" s="10" t="s">
        <v>6</v>
      </c>
      <c r="B100" s="11">
        <v>2165731</v>
      </c>
      <c r="C100" s="11">
        <v>12821</v>
      </c>
      <c r="D100" s="11">
        <v>6560</v>
      </c>
      <c r="E100" s="11">
        <v>52</v>
      </c>
      <c r="F100" s="11">
        <v>4826</v>
      </c>
      <c r="G100" s="11">
        <v>9099</v>
      </c>
      <c r="H100" s="11">
        <v>1878</v>
      </c>
      <c r="I100" s="25" t="s">
        <v>32</v>
      </c>
      <c r="J100" s="11">
        <v>45258</v>
      </c>
      <c r="K100" s="25" t="s">
        <v>32</v>
      </c>
      <c r="L100" s="11">
        <v>19319</v>
      </c>
      <c r="M100" s="25" t="s">
        <v>32</v>
      </c>
      <c r="N100" s="11">
        <v>321</v>
      </c>
      <c r="O100" s="11">
        <v>1453109</v>
      </c>
      <c r="P100" s="11">
        <v>555</v>
      </c>
      <c r="Q100" s="25" t="s">
        <v>32</v>
      </c>
      <c r="R100" s="11">
        <v>0</v>
      </c>
      <c r="S100" s="11">
        <v>7880</v>
      </c>
      <c r="T100" s="11">
        <v>34807</v>
      </c>
      <c r="U100" s="25" t="s">
        <v>32</v>
      </c>
      <c r="V100" s="11">
        <v>24494</v>
      </c>
      <c r="W100" s="11">
        <v>408240</v>
      </c>
      <c r="X100" s="25" t="s">
        <v>32</v>
      </c>
      <c r="Y100" s="25" t="s">
        <v>32</v>
      </c>
      <c r="Z100" s="11">
        <v>0</v>
      </c>
      <c r="AA100" s="11">
        <v>11905</v>
      </c>
      <c r="AB100" s="11">
        <v>124606</v>
      </c>
    </row>
    <row r="101" spans="1:28" ht="14.25">
      <c r="A101" s="10" t="s">
        <v>48</v>
      </c>
      <c r="B101" s="11">
        <v>6813460</v>
      </c>
      <c r="C101" s="11">
        <v>63524</v>
      </c>
      <c r="D101" s="11">
        <v>122828</v>
      </c>
      <c r="E101" s="11">
        <v>54236</v>
      </c>
      <c r="F101" s="11">
        <v>-24</v>
      </c>
      <c r="G101" s="11">
        <v>72044</v>
      </c>
      <c r="H101" s="11">
        <v>15067</v>
      </c>
      <c r="I101" s="11">
        <v>5583</v>
      </c>
      <c r="J101" s="11">
        <v>386757</v>
      </c>
      <c r="K101" s="11">
        <v>243</v>
      </c>
      <c r="L101" s="11">
        <v>103630</v>
      </c>
      <c r="M101" s="11">
        <v>1430</v>
      </c>
      <c r="N101" s="11">
        <v>28903</v>
      </c>
      <c r="O101" s="11">
        <v>3773110</v>
      </c>
      <c r="P101" s="11">
        <v>43319</v>
      </c>
      <c r="Q101" s="25" t="s">
        <v>32</v>
      </c>
      <c r="R101" s="11">
        <v>1810</v>
      </c>
      <c r="S101" s="11">
        <v>89218</v>
      </c>
      <c r="T101" s="11">
        <v>121910</v>
      </c>
      <c r="U101" s="11">
        <v>129287</v>
      </c>
      <c r="V101" s="25" t="s">
        <v>32</v>
      </c>
      <c r="W101" s="11">
        <v>1332900</v>
      </c>
      <c r="X101" s="25" t="s">
        <v>32</v>
      </c>
      <c r="Y101" s="11">
        <v>12078</v>
      </c>
      <c r="Z101" s="11">
        <v>19474</v>
      </c>
      <c r="AA101" s="11">
        <v>185027</v>
      </c>
      <c r="AB101" s="11">
        <v>251105</v>
      </c>
    </row>
    <row r="102" spans="1:28" ht="14.25">
      <c r="A102" s="10" t="s">
        <v>7</v>
      </c>
      <c r="B102" s="11">
        <v>385633</v>
      </c>
      <c r="C102" s="11">
        <v>5863</v>
      </c>
      <c r="D102" s="25" t="s">
        <v>32</v>
      </c>
      <c r="E102" s="11">
        <v>2402</v>
      </c>
      <c r="F102" s="11">
        <v>0</v>
      </c>
      <c r="G102" s="11">
        <v>113</v>
      </c>
      <c r="H102" s="11">
        <v>232</v>
      </c>
      <c r="I102" s="11">
        <v>0</v>
      </c>
      <c r="J102" s="11">
        <v>27272</v>
      </c>
      <c r="K102" s="11">
        <v>382</v>
      </c>
      <c r="L102" s="11">
        <v>0</v>
      </c>
      <c r="M102" s="11">
        <v>0</v>
      </c>
      <c r="N102" s="11">
        <v>0</v>
      </c>
      <c r="O102" s="11">
        <v>311863</v>
      </c>
      <c r="P102" s="11">
        <v>3452</v>
      </c>
      <c r="Q102" s="11">
        <v>0</v>
      </c>
      <c r="R102" s="11">
        <v>151</v>
      </c>
      <c r="S102" s="11">
        <v>4350</v>
      </c>
      <c r="T102" s="11">
        <v>7384</v>
      </c>
      <c r="U102" s="11">
        <v>5629</v>
      </c>
      <c r="V102" s="11">
        <v>6466</v>
      </c>
      <c r="W102" s="25" t="s">
        <v>32</v>
      </c>
      <c r="X102" s="11">
        <v>0</v>
      </c>
      <c r="Y102" s="25" t="s">
        <v>32</v>
      </c>
      <c r="Z102" s="11">
        <v>696</v>
      </c>
      <c r="AA102" s="11">
        <v>202</v>
      </c>
      <c r="AB102" s="11">
        <v>402</v>
      </c>
    </row>
    <row r="103" spans="1:28" ht="14.25">
      <c r="A103" s="10" t="s">
        <v>8</v>
      </c>
      <c r="B103" s="11">
        <v>1628161</v>
      </c>
      <c r="C103" s="11">
        <v>2461</v>
      </c>
      <c r="D103" s="25" t="s">
        <v>32</v>
      </c>
      <c r="E103" s="11">
        <v>4785</v>
      </c>
      <c r="F103" s="25" t="s">
        <v>32</v>
      </c>
      <c r="G103" s="25" t="s">
        <v>32</v>
      </c>
      <c r="H103" s="25" t="s">
        <v>32</v>
      </c>
      <c r="I103" s="11">
        <v>0</v>
      </c>
      <c r="J103" s="25" t="s">
        <v>32</v>
      </c>
      <c r="K103" s="25" t="s">
        <v>32</v>
      </c>
      <c r="L103" s="11">
        <v>348662</v>
      </c>
      <c r="M103" s="11">
        <v>0</v>
      </c>
      <c r="N103" s="25" t="s">
        <v>32</v>
      </c>
      <c r="O103" s="11">
        <v>1090482</v>
      </c>
      <c r="P103" s="25" t="s">
        <v>32</v>
      </c>
      <c r="Q103" s="25" t="s">
        <v>32</v>
      </c>
      <c r="R103" s="25" t="s">
        <v>32</v>
      </c>
      <c r="S103" s="11">
        <v>16548</v>
      </c>
      <c r="T103" s="25" t="s">
        <v>32</v>
      </c>
      <c r="U103" s="25" t="s">
        <v>32</v>
      </c>
      <c r="V103" s="25" t="s">
        <v>32</v>
      </c>
      <c r="W103" s="25" t="s">
        <v>32</v>
      </c>
      <c r="X103" s="25" t="s">
        <v>32</v>
      </c>
      <c r="Y103" s="25" t="s">
        <v>32</v>
      </c>
      <c r="Z103" s="25" t="s">
        <v>32</v>
      </c>
      <c r="AA103" s="25" t="s">
        <v>32</v>
      </c>
      <c r="AB103" s="11">
        <v>9358</v>
      </c>
    </row>
    <row r="104" spans="1:28" ht="14.25">
      <c r="A104" s="10" t="s">
        <v>9</v>
      </c>
      <c r="B104" s="11">
        <v>1158712</v>
      </c>
      <c r="C104" s="11">
        <v>10260</v>
      </c>
      <c r="D104" s="25" t="s">
        <v>32</v>
      </c>
      <c r="E104" s="11">
        <v>2246</v>
      </c>
      <c r="F104" s="11">
        <v>7304</v>
      </c>
      <c r="G104" s="11">
        <v>20941</v>
      </c>
      <c r="H104" s="25" t="s">
        <v>32</v>
      </c>
      <c r="I104" s="25" t="s">
        <v>32</v>
      </c>
      <c r="J104" s="11">
        <v>6998</v>
      </c>
      <c r="K104" s="11">
        <v>2368</v>
      </c>
      <c r="L104" s="25" t="s">
        <v>32</v>
      </c>
      <c r="M104" s="25" t="s">
        <v>32</v>
      </c>
      <c r="N104" s="11">
        <v>5779</v>
      </c>
      <c r="O104" s="11">
        <v>1056392</v>
      </c>
      <c r="P104" s="25" t="s">
        <v>32</v>
      </c>
      <c r="Q104" s="11">
        <v>0</v>
      </c>
      <c r="R104" s="25" t="s">
        <v>32</v>
      </c>
      <c r="S104" s="11">
        <v>890</v>
      </c>
      <c r="T104" s="11">
        <v>569</v>
      </c>
      <c r="U104" s="25" t="s">
        <v>32</v>
      </c>
      <c r="V104" s="11">
        <v>11831</v>
      </c>
      <c r="W104" s="25" t="s">
        <v>32</v>
      </c>
      <c r="X104" s="11">
        <v>0</v>
      </c>
      <c r="Y104" s="25" t="s">
        <v>32</v>
      </c>
      <c r="Z104" s="11">
        <v>441</v>
      </c>
      <c r="AA104" s="11">
        <v>8493</v>
      </c>
      <c r="AB104" s="11">
        <v>2772</v>
      </c>
    </row>
    <row r="105" spans="1:28" ht="14.25">
      <c r="A105" s="10" t="s">
        <v>10</v>
      </c>
      <c r="B105" s="11">
        <v>15404232</v>
      </c>
      <c r="C105" s="11">
        <v>144984</v>
      </c>
      <c r="D105" s="11">
        <v>21176</v>
      </c>
      <c r="E105" s="11">
        <v>17897</v>
      </c>
      <c r="F105" s="25" t="s">
        <v>32</v>
      </c>
      <c r="G105" s="25" t="s">
        <v>32</v>
      </c>
      <c r="H105" s="25" t="s">
        <v>32</v>
      </c>
      <c r="I105" s="25" t="s">
        <v>32</v>
      </c>
      <c r="J105" s="25" t="s">
        <v>32</v>
      </c>
      <c r="K105" s="25" t="s">
        <v>32</v>
      </c>
      <c r="L105" s="25" t="s">
        <v>32</v>
      </c>
      <c r="M105" s="25" t="s">
        <v>32</v>
      </c>
      <c r="N105" s="25" t="s">
        <v>32</v>
      </c>
      <c r="O105" s="11">
        <v>13082329</v>
      </c>
      <c r="P105" s="25" t="s">
        <v>32</v>
      </c>
      <c r="Q105" s="25" t="s">
        <v>32</v>
      </c>
      <c r="R105" s="11">
        <v>0</v>
      </c>
      <c r="S105" s="11">
        <v>21973</v>
      </c>
      <c r="T105" s="25" t="s">
        <v>32</v>
      </c>
      <c r="U105" s="25" t="s">
        <v>32</v>
      </c>
      <c r="V105" s="11">
        <v>145478</v>
      </c>
      <c r="W105" s="11">
        <v>1010086</v>
      </c>
      <c r="X105" s="25" t="s">
        <v>32</v>
      </c>
      <c r="Y105" s="25" t="s">
        <v>32</v>
      </c>
      <c r="Z105" s="25" t="s">
        <v>32</v>
      </c>
      <c r="AA105" s="25" t="s">
        <v>32</v>
      </c>
      <c r="AB105" s="25" t="s">
        <v>32</v>
      </c>
    </row>
    <row r="106" spans="1:28" ht="14.25">
      <c r="A106" s="10" t="s">
        <v>11</v>
      </c>
      <c r="B106" s="11">
        <v>18044307</v>
      </c>
      <c r="C106" s="11">
        <v>71934</v>
      </c>
      <c r="D106" s="11">
        <v>126418</v>
      </c>
      <c r="E106" s="11">
        <v>202031</v>
      </c>
      <c r="F106" s="11">
        <v>15</v>
      </c>
      <c r="G106" s="11">
        <v>172910</v>
      </c>
      <c r="H106" s="11">
        <v>18695</v>
      </c>
      <c r="I106" s="11">
        <v>27666</v>
      </c>
      <c r="J106" s="11">
        <v>706506</v>
      </c>
      <c r="K106" s="11">
        <v>22306</v>
      </c>
      <c r="L106" s="11">
        <v>177381</v>
      </c>
      <c r="M106" s="11">
        <v>46199</v>
      </c>
      <c r="N106" s="11">
        <v>72287</v>
      </c>
      <c r="O106" s="11">
        <v>8643095</v>
      </c>
      <c r="P106" s="11">
        <v>76317</v>
      </c>
      <c r="Q106" s="11">
        <v>9860</v>
      </c>
      <c r="R106" s="11">
        <v>21976</v>
      </c>
      <c r="S106" s="11">
        <v>76588</v>
      </c>
      <c r="T106" s="11">
        <v>217777</v>
      </c>
      <c r="U106" s="11">
        <v>116345</v>
      </c>
      <c r="V106" s="11">
        <v>203079</v>
      </c>
      <c r="W106" s="11">
        <v>5992553</v>
      </c>
      <c r="X106" s="11">
        <v>152</v>
      </c>
      <c r="Y106" s="11">
        <v>17789</v>
      </c>
      <c r="Z106" s="11">
        <v>19228</v>
      </c>
      <c r="AA106" s="11">
        <v>249524</v>
      </c>
      <c r="AB106" s="11">
        <v>755676</v>
      </c>
    </row>
    <row r="107" spans="1:28" ht="14.25">
      <c r="A107" s="10" t="s">
        <v>12</v>
      </c>
      <c r="B107" s="11">
        <v>470611</v>
      </c>
      <c r="C107" s="11">
        <v>3437</v>
      </c>
      <c r="D107" s="11">
        <v>1228</v>
      </c>
      <c r="E107" s="11">
        <v>22867</v>
      </c>
      <c r="F107" s="25" t="s">
        <v>32</v>
      </c>
      <c r="G107" s="11">
        <v>3226</v>
      </c>
      <c r="H107" s="11">
        <v>272</v>
      </c>
      <c r="I107" s="11">
        <v>179</v>
      </c>
      <c r="J107" s="11">
        <v>673</v>
      </c>
      <c r="K107" s="11">
        <v>2976</v>
      </c>
      <c r="L107" s="25" t="s">
        <v>32</v>
      </c>
      <c r="M107" s="11">
        <v>11219</v>
      </c>
      <c r="N107" s="11">
        <v>89</v>
      </c>
      <c r="O107" s="11">
        <v>329696</v>
      </c>
      <c r="P107" s="11">
        <v>529</v>
      </c>
      <c r="Q107" s="11">
        <v>1416</v>
      </c>
      <c r="R107" s="25" t="s">
        <v>32</v>
      </c>
      <c r="S107" s="11">
        <v>2354</v>
      </c>
      <c r="T107" s="11">
        <v>2458</v>
      </c>
      <c r="U107" s="11">
        <v>1</v>
      </c>
      <c r="V107" s="11">
        <v>64079</v>
      </c>
      <c r="W107" s="11">
        <v>105</v>
      </c>
      <c r="X107" s="25" t="s">
        <v>32</v>
      </c>
      <c r="Y107" s="25" t="s">
        <v>32</v>
      </c>
      <c r="Z107" s="11">
        <v>4569</v>
      </c>
      <c r="AA107" s="11">
        <v>10902</v>
      </c>
      <c r="AB107" s="11">
        <v>8335</v>
      </c>
    </row>
    <row r="108" spans="1:28" ht="14.25">
      <c r="A108" s="10" t="s">
        <v>13</v>
      </c>
      <c r="B108" s="11">
        <v>7565733</v>
      </c>
      <c r="C108" s="11">
        <v>94094</v>
      </c>
      <c r="D108" s="25" t="s">
        <v>32</v>
      </c>
      <c r="E108" s="11">
        <v>61728</v>
      </c>
      <c r="F108" s="11">
        <v>0</v>
      </c>
      <c r="G108" s="11">
        <v>89667</v>
      </c>
      <c r="H108" s="25" t="s">
        <v>32</v>
      </c>
      <c r="I108" s="11">
        <v>0</v>
      </c>
      <c r="J108" s="11">
        <v>125324</v>
      </c>
      <c r="K108" s="11">
        <v>13779</v>
      </c>
      <c r="L108" s="11">
        <v>0</v>
      </c>
      <c r="M108" s="25" t="s">
        <v>32</v>
      </c>
      <c r="N108" s="25" t="s">
        <v>32</v>
      </c>
      <c r="O108" s="11">
        <v>6682136</v>
      </c>
      <c r="P108" s="11">
        <v>15514</v>
      </c>
      <c r="Q108" s="11">
        <v>0</v>
      </c>
      <c r="R108" s="11">
        <v>0</v>
      </c>
      <c r="S108" s="11">
        <v>32085</v>
      </c>
      <c r="T108" s="11">
        <v>55053</v>
      </c>
      <c r="U108" s="11">
        <v>0</v>
      </c>
      <c r="V108" s="11">
        <v>133989</v>
      </c>
      <c r="W108" s="25" t="s">
        <v>32</v>
      </c>
      <c r="X108" s="11">
        <v>0</v>
      </c>
      <c r="Y108" s="25" t="s">
        <v>32</v>
      </c>
      <c r="Z108" s="25" t="s">
        <v>32</v>
      </c>
      <c r="AA108" s="11">
        <v>95016</v>
      </c>
      <c r="AB108" s="11">
        <v>75452</v>
      </c>
    </row>
    <row r="109" spans="1:28" ht="14.25">
      <c r="A109" s="10" t="s">
        <v>14</v>
      </c>
      <c r="B109" s="11">
        <v>120717</v>
      </c>
      <c r="C109" s="11">
        <v>546</v>
      </c>
      <c r="D109" s="25" t="s">
        <v>32</v>
      </c>
      <c r="E109" s="11">
        <v>21</v>
      </c>
      <c r="F109" s="25" t="s">
        <v>32</v>
      </c>
      <c r="G109" s="11">
        <v>329</v>
      </c>
      <c r="H109" s="25" t="s">
        <v>32</v>
      </c>
      <c r="I109" s="25" t="s">
        <v>32</v>
      </c>
      <c r="J109" s="11">
        <v>3030</v>
      </c>
      <c r="K109" s="25" t="s">
        <v>32</v>
      </c>
      <c r="L109" s="25" t="s">
        <v>32</v>
      </c>
      <c r="M109" s="25" t="s">
        <v>32</v>
      </c>
      <c r="N109" s="25" t="s">
        <v>32</v>
      </c>
      <c r="O109" s="11">
        <v>109654</v>
      </c>
      <c r="P109" s="25" t="s">
        <v>32</v>
      </c>
      <c r="Q109" s="25" t="s">
        <v>32</v>
      </c>
      <c r="R109" s="25" t="s">
        <v>32</v>
      </c>
      <c r="S109" s="25" t="s">
        <v>32</v>
      </c>
      <c r="T109" s="25" t="s">
        <v>32</v>
      </c>
      <c r="U109" s="25" t="s">
        <v>32</v>
      </c>
      <c r="V109" s="11">
        <v>1048</v>
      </c>
      <c r="W109" s="11">
        <v>3584</v>
      </c>
      <c r="X109" s="25" t="s">
        <v>32</v>
      </c>
      <c r="Y109" s="25" t="s">
        <v>32</v>
      </c>
      <c r="Z109" s="11">
        <v>0</v>
      </c>
      <c r="AA109" s="25" t="s">
        <v>32</v>
      </c>
      <c r="AB109" s="25" t="s">
        <v>32</v>
      </c>
    </row>
    <row r="110" spans="1:28" ht="14.25">
      <c r="A110" s="10" t="s">
        <v>15</v>
      </c>
      <c r="B110" s="11">
        <v>807440</v>
      </c>
      <c r="C110" s="11">
        <v>11457</v>
      </c>
      <c r="D110" s="25" t="s">
        <v>32</v>
      </c>
      <c r="E110" s="11">
        <v>3922</v>
      </c>
      <c r="F110" s="25" t="s">
        <v>32</v>
      </c>
      <c r="G110" s="11">
        <v>519</v>
      </c>
      <c r="H110" s="11">
        <v>248</v>
      </c>
      <c r="I110" s="11">
        <v>0</v>
      </c>
      <c r="J110" s="11">
        <v>34013</v>
      </c>
      <c r="K110" s="11">
        <v>960</v>
      </c>
      <c r="L110" s="25" t="s">
        <v>32</v>
      </c>
      <c r="M110" s="25" t="s">
        <v>32</v>
      </c>
      <c r="N110" s="25" t="s">
        <v>32</v>
      </c>
      <c r="O110" s="11">
        <v>660455</v>
      </c>
      <c r="P110" s="11">
        <v>2885</v>
      </c>
      <c r="Q110" s="25" t="s">
        <v>32</v>
      </c>
      <c r="R110" s="11">
        <v>268</v>
      </c>
      <c r="S110" s="11">
        <v>6930</v>
      </c>
      <c r="T110" s="11">
        <v>5145</v>
      </c>
      <c r="U110" s="11">
        <v>6757</v>
      </c>
      <c r="V110" s="11">
        <v>10568</v>
      </c>
      <c r="W110" s="11">
        <v>60692</v>
      </c>
      <c r="X110" s="25" t="s">
        <v>32</v>
      </c>
      <c r="Y110" s="25" t="s">
        <v>32</v>
      </c>
      <c r="Z110" s="11">
        <v>874</v>
      </c>
      <c r="AA110" s="11">
        <v>330</v>
      </c>
      <c r="AB110" s="11">
        <v>1263</v>
      </c>
    </row>
    <row r="111" spans="1:28" ht="14.25">
      <c r="A111" s="10" t="s">
        <v>16</v>
      </c>
      <c r="B111" s="11">
        <v>1116284</v>
      </c>
      <c r="C111" s="11">
        <v>27918</v>
      </c>
      <c r="D111" s="25" t="s">
        <v>32</v>
      </c>
      <c r="E111" s="25" t="s">
        <v>32</v>
      </c>
      <c r="F111" s="25" t="s">
        <v>32</v>
      </c>
      <c r="G111" s="25" t="s">
        <v>32</v>
      </c>
      <c r="H111" s="25" t="s">
        <v>32</v>
      </c>
      <c r="I111" s="25" t="s">
        <v>32</v>
      </c>
      <c r="J111" s="25" t="s">
        <v>32</v>
      </c>
      <c r="K111" s="25" t="s">
        <v>32</v>
      </c>
      <c r="L111" s="25" t="s">
        <v>32</v>
      </c>
      <c r="M111" s="25" t="s">
        <v>32</v>
      </c>
      <c r="N111" s="25" t="s">
        <v>32</v>
      </c>
      <c r="O111" s="25" t="s">
        <v>32</v>
      </c>
      <c r="P111" s="25" t="s">
        <v>32</v>
      </c>
      <c r="Q111" s="25" t="s">
        <v>32</v>
      </c>
      <c r="R111" s="25" t="s">
        <v>32</v>
      </c>
      <c r="S111" s="25" t="s">
        <v>32</v>
      </c>
      <c r="T111" s="25" t="s">
        <v>32</v>
      </c>
      <c r="U111" s="25" t="s">
        <v>32</v>
      </c>
      <c r="V111" s="25" t="s">
        <v>32</v>
      </c>
      <c r="W111" s="11">
        <v>99764</v>
      </c>
      <c r="X111" s="25" t="s">
        <v>32</v>
      </c>
      <c r="Y111" s="11">
        <v>0</v>
      </c>
      <c r="Z111" s="25" t="s">
        <v>32</v>
      </c>
      <c r="AA111" s="25" t="s">
        <v>32</v>
      </c>
      <c r="AB111" s="11">
        <v>984</v>
      </c>
    </row>
    <row r="112" spans="1:28" ht="14.25">
      <c r="A112" s="10" t="s">
        <v>17</v>
      </c>
      <c r="B112" s="11">
        <v>33852</v>
      </c>
      <c r="C112" s="11">
        <v>127</v>
      </c>
      <c r="D112" s="25" t="s">
        <v>32</v>
      </c>
      <c r="E112" s="11">
        <v>106</v>
      </c>
      <c r="F112" s="25" t="s">
        <v>32</v>
      </c>
      <c r="G112" s="25" t="s">
        <v>32</v>
      </c>
      <c r="H112" s="25" t="s">
        <v>32</v>
      </c>
      <c r="I112" s="25" t="s">
        <v>32</v>
      </c>
      <c r="J112" s="25" t="s">
        <v>32</v>
      </c>
      <c r="K112" s="25" t="s">
        <v>32</v>
      </c>
      <c r="L112" s="11">
        <v>525</v>
      </c>
      <c r="M112" s="25" t="s">
        <v>32</v>
      </c>
      <c r="N112" s="11">
        <v>144</v>
      </c>
      <c r="O112" s="11">
        <v>13757</v>
      </c>
      <c r="P112" s="11">
        <v>231</v>
      </c>
      <c r="Q112" s="25" t="s">
        <v>32</v>
      </c>
      <c r="R112" s="25" t="s">
        <v>32</v>
      </c>
      <c r="S112" s="25" t="s">
        <v>32</v>
      </c>
      <c r="T112" s="25" t="s">
        <v>32</v>
      </c>
      <c r="U112" s="25" t="s">
        <v>32</v>
      </c>
      <c r="V112" s="11">
        <v>198</v>
      </c>
      <c r="W112" s="11">
        <v>9418</v>
      </c>
      <c r="X112" s="25" t="s">
        <v>32</v>
      </c>
      <c r="Y112" s="25" t="s">
        <v>32</v>
      </c>
      <c r="Z112" s="25" t="s">
        <v>32</v>
      </c>
      <c r="AA112" s="11">
        <v>1158</v>
      </c>
      <c r="AB112" s="11">
        <v>5440</v>
      </c>
    </row>
    <row r="113" spans="1:28" ht="14.25">
      <c r="A113" s="10" t="s">
        <v>18</v>
      </c>
      <c r="B113" s="11">
        <v>2396952</v>
      </c>
      <c r="C113" s="11">
        <v>34931</v>
      </c>
      <c r="D113" s="25" t="s">
        <v>32</v>
      </c>
      <c r="E113" s="11">
        <v>115121</v>
      </c>
      <c r="F113" s="11">
        <v>0</v>
      </c>
      <c r="G113" s="11">
        <v>18071</v>
      </c>
      <c r="H113" s="25" t="s">
        <v>32</v>
      </c>
      <c r="I113" s="25" t="s">
        <v>32</v>
      </c>
      <c r="J113" s="11">
        <v>0</v>
      </c>
      <c r="K113" s="11">
        <v>16828</v>
      </c>
      <c r="L113" s="11">
        <v>0</v>
      </c>
      <c r="M113" s="25" t="s">
        <v>32</v>
      </c>
      <c r="N113" s="25" t="s">
        <v>32</v>
      </c>
      <c r="O113" s="11">
        <v>1792507</v>
      </c>
      <c r="P113" s="11">
        <v>1586</v>
      </c>
      <c r="Q113" s="11">
        <v>0</v>
      </c>
      <c r="R113" s="11">
        <v>0</v>
      </c>
      <c r="S113" s="11">
        <v>18965</v>
      </c>
      <c r="T113" s="11">
        <v>53013</v>
      </c>
      <c r="U113" s="11">
        <v>16449</v>
      </c>
      <c r="V113" s="25" t="s">
        <v>32</v>
      </c>
      <c r="W113" s="25" t="s">
        <v>32</v>
      </c>
      <c r="X113" s="11">
        <v>0</v>
      </c>
      <c r="Y113" s="25" t="s">
        <v>32</v>
      </c>
      <c r="Z113" s="25" t="s">
        <v>32</v>
      </c>
      <c r="AA113" s="11">
        <v>78323</v>
      </c>
      <c r="AB113" s="11">
        <v>94184</v>
      </c>
    </row>
    <row r="114" spans="1:28" ht="14.25">
      <c r="A114" s="10" t="s">
        <v>19</v>
      </c>
      <c r="B114" s="11">
        <v>2211</v>
      </c>
      <c r="C114" s="25" t="s">
        <v>32</v>
      </c>
      <c r="D114" s="25" t="s">
        <v>32</v>
      </c>
      <c r="E114" s="11">
        <v>0</v>
      </c>
      <c r="F114" s="25" t="s">
        <v>32</v>
      </c>
      <c r="G114" s="25" t="s">
        <v>32</v>
      </c>
      <c r="H114" s="25" t="s">
        <v>32</v>
      </c>
      <c r="I114" s="25" t="s">
        <v>32</v>
      </c>
      <c r="J114" s="11">
        <v>0</v>
      </c>
      <c r="K114" s="11">
        <v>0</v>
      </c>
      <c r="L114" s="25" t="s">
        <v>32</v>
      </c>
      <c r="M114" s="25" t="s">
        <v>32</v>
      </c>
      <c r="N114" s="11">
        <v>0</v>
      </c>
      <c r="O114" s="11">
        <v>2056</v>
      </c>
      <c r="P114" s="25" t="s">
        <v>32</v>
      </c>
      <c r="Q114" s="25" t="s">
        <v>32</v>
      </c>
      <c r="R114" s="25" t="s">
        <v>32</v>
      </c>
      <c r="S114" s="25" t="s">
        <v>32</v>
      </c>
      <c r="T114" s="11">
        <v>0</v>
      </c>
      <c r="U114" s="25" t="s">
        <v>32</v>
      </c>
      <c r="V114" s="11">
        <v>0</v>
      </c>
      <c r="W114" s="25" t="s">
        <v>32</v>
      </c>
      <c r="X114" s="25" t="s">
        <v>32</v>
      </c>
      <c r="Y114" s="25" t="s">
        <v>32</v>
      </c>
      <c r="Z114" s="25" t="s">
        <v>32</v>
      </c>
      <c r="AA114" s="11">
        <v>0</v>
      </c>
      <c r="AB114" s="25" t="s">
        <v>32</v>
      </c>
    </row>
    <row r="115" spans="1:28" ht="14.25">
      <c r="A115" s="10" t="s">
        <v>20</v>
      </c>
      <c r="B115" s="11">
        <v>1422947</v>
      </c>
      <c r="C115" s="11">
        <v>4924</v>
      </c>
      <c r="D115" s="11">
        <v>37070</v>
      </c>
      <c r="E115" s="11">
        <v>7630</v>
      </c>
      <c r="F115" s="25" t="s">
        <v>32</v>
      </c>
      <c r="G115" s="11">
        <v>9931</v>
      </c>
      <c r="H115" s="11">
        <v>13064</v>
      </c>
      <c r="I115" s="11">
        <v>2745</v>
      </c>
      <c r="J115" s="11">
        <v>76536</v>
      </c>
      <c r="K115" s="11">
        <v>203</v>
      </c>
      <c r="L115" s="11">
        <v>3634</v>
      </c>
      <c r="M115" s="11">
        <v>45</v>
      </c>
      <c r="N115" s="11">
        <v>16084</v>
      </c>
      <c r="O115" s="11">
        <v>767327</v>
      </c>
      <c r="P115" s="11">
        <v>3430</v>
      </c>
      <c r="Q115" s="25" t="s">
        <v>32</v>
      </c>
      <c r="R115" s="11">
        <v>0</v>
      </c>
      <c r="S115" s="11">
        <v>18104</v>
      </c>
      <c r="T115" s="11">
        <v>55200</v>
      </c>
      <c r="U115" s="11">
        <v>3065</v>
      </c>
      <c r="V115" s="11">
        <v>22387</v>
      </c>
      <c r="W115" s="11">
        <v>315763</v>
      </c>
      <c r="X115" s="25" t="s">
        <v>32</v>
      </c>
      <c r="Y115" s="11">
        <v>7117</v>
      </c>
      <c r="Z115" s="11">
        <v>2781</v>
      </c>
      <c r="AA115" s="11">
        <v>17324</v>
      </c>
      <c r="AB115" s="11">
        <v>38583</v>
      </c>
    </row>
    <row r="116" spans="1:28" ht="14.25">
      <c r="A116" s="10" t="s">
        <v>21</v>
      </c>
      <c r="B116" s="11">
        <v>598340</v>
      </c>
      <c r="C116" s="11">
        <v>5111</v>
      </c>
      <c r="D116" s="11">
        <v>8218</v>
      </c>
      <c r="E116" s="11">
        <v>26740</v>
      </c>
      <c r="F116" s="25" t="s">
        <v>32</v>
      </c>
      <c r="G116" s="11">
        <v>2305</v>
      </c>
      <c r="H116" s="25" t="s">
        <v>32</v>
      </c>
      <c r="I116" s="25" t="s">
        <v>32</v>
      </c>
      <c r="J116" s="25" t="s">
        <v>32</v>
      </c>
      <c r="K116" s="25" t="s">
        <v>32</v>
      </c>
      <c r="L116" s="25" t="s">
        <v>32</v>
      </c>
      <c r="M116" s="25" t="s">
        <v>32</v>
      </c>
      <c r="N116" s="11">
        <v>1835</v>
      </c>
      <c r="O116" s="11">
        <v>258618</v>
      </c>
      <c r="P116" s="25" t="s">
        <v>32</v>
      </c>
      <c r="Q116" s="25" t="s">
        <v>32</v>
      </c>
      <c r="R116" s="25" t="s">
        <v>32</v>
      </c>
      <c r="S116" s="11">
        <v>2309</v>
      </c>
      <c r="T116" s="11">
        <v>8120</v>
      </c>
      <c r="U116" s="11">
        <v>2924</v>
      </c>
      <c r="V116" s="25" t="s">
        <v>32</v>
      </c>
      <c r="W116" s="25" t="s">
        <v>32</v>
      </c>
      <c r="X116" s="25" t="s">
        <v>32</v>
      </c>
      <c r="Y116" s="11">
        <v>1662</v>
      </c>
      <c r="Z116" s="25" t="s">
        <v>32</v>
      </c>
      <c r="AA116" s="11">
        <v>19629</v>
      </c>
      <c r="AB116" s="11">
        <v>35202</v>
      </c>
    </row>
    <row r="117" spans="1:28" ht="14.25">
      <c r="A117" s="10" t="s">
        <v>22</v>
      </c>
      <c r="B117" s="11">
        <v>6940359</v>
      </c>
      <c r="C117" s="11">
        <v>145747</v>
      </c>
      <c r="D117" s="11">
        <v>59844</v>
      </c>
      <c r="E117" s="11">
        <v>109890</v>
      </c>
      <c r="F117" s="25" t="s">
        <v>32</v>
      </c>
      <c r="G117" s="25" t="s">
        <v>32</v>
      </c>
      <c r="H117" s="25" t="s">
        <v>32</v>
      </c>
      <c r="I117" s="25" t="s">
        <v>32</v>
      </c>
      <c r="J117" s="25" t="s">
        <v>32</v>
      </c>
      <c r="K117" s="25" t="s">
        <v>32</v>
      </c>
      <c r="L117" s="11">
        <v>0</v>
      </c>
      <c r="M117" s="25" t="s">
        <v>32</v>
      </c>
      <c r="N117" s="25" t="s">
        <v>32</v>
      </c>
      <c r="O117" s="11">
        <v>5237431</v>
      </c>
      <c r="P117" s="25" t="s">
        <v>32</v>
      </c>
      <c r="Q117" s="11">
        <v>0</v>
      </c>
      <c r="R117" s="25" t="s">
        <v>32</v>
      </c>
      <c r="S117" s="11">
        <v>74038</v>
      </c>
      <c r="T117" s="11">
        <v>149565</v>
      </c>
      <c r="U117" s="11">
        <v>23408</v>
      </c>
      <c r="V117" s="11">
        <v>62516</v>
      </c>
      <c r="W117" s="25" t="s">
        <v>32</v>
      </c>
      <c r="X117" s="25" t="s">
        <v>32</v>
      </c>
      <c r="Y117" s="25" t="s">
        <v>32</v>
      </c>
      <c r="Z117" s="25" t="s">
        <v>32</v>
      </c>
      <c r="AA117" s="11">
        <v>91476</v>
      </c>
      <c r="AB117" s="11">
        <v>179209</v>
      </c>
    </row>
    <row r="118" spans="1:28" ht="14.25">
      <c r="A118" s="10" t="s">
        <v>23</v>
      </c>
      <c r="B118" s="11">
        <v>1989916</v>
      </c>
      <c r="C118" s="11">
        <v>8847</v>
      </c>
      <c r="D118" s="11">
        <v>0</v>
      </c>
      <c r="E118" s="11">
        <v>751</v>
      </c>
      <c r="F118" s="25" t="s">
        <v>32</v>
      </c>
      <c r="G118" s="11">
        <v>4156</v>
      </c>
      <c r="H118" s="11">
        <v>0</v>
      </c>
      <c r="I118" s="25" t="s">
        <v>32</v>
      </c>
      <c r="J118" s="11">
        <v>48729</v>
      </c>
      <c r="K118" s="11">
        <v>388</v>
      </c>
      <c r="L118" s="25" t="s">
        <v>32</v>
      </c>
      <c r="M118" s="25" t="s">
        <v>32</v>
      </c>
      <c r="N118" s="25" t="s">
        <v>32</v>
      </c>
      <c r="O118" s="25" t="s">
        <v>32</v>
      </c>
      <c r="P118" s="25" t="s">
        <v>32</v>
      </c>
      <c r="Q118" s="25" t="s">
        <v>32</v>
      </c>
      <c r="R118" s="25" t="s">
        <v>32</v>
      </c>
      <c r="S118" s="11">
        <v>456</v>
      </c>
      <c r="T118" s="11">
        <v>31538</v>
      </c>
      <c r="U118" s="25" t="s">
        <v>32</v>
      </c>
      <c r="V118" s="11">
        <v>45320</v>
      </c>
      <c r="W118" s="25" t="s">
        <v>32</v>
      </c>
      <c r="X118" s="25" t="s">
        <v>32</v>
      </c>
      <c r="Y118" s="25" t="s">
        <v>32</v>
      </c>
      <c r="Z118" s="25" t="s">
        <v>32</v>
      </c>
      <c r="AA118" s="11">
        <v>17147</v>
      </c>
      <c r="AB118" s="11">
        <v>11805</v>
      </c>
    </row>
    <row r="119" spans="1:28" ht="14.25">
      <c r="A119" s="10" t="s">
        <v>24</v>
      </c>
      <c r="B119" s="11">
        <v>1989037</v>
      </c>
      <c r="C119" s="11">
        <v>85309</v>
      </c>
      <c r="D119" s="11">
        <v>9651</v>
      </c>
      <c r="E119" s="11">
        <v>102595</v>
      </c>
      <c r="F119" s="11">
        <v>1053</v>
      </c>
      <c r="G119" s="11">
        <v>23290</v>
      </c>
      <c r="H119" s="11">
        <v>9036</v>
      </c>
      <c r="I119" s="11">
        <v>1270</v>
      </c>
      <c r="J119" s="11">
        <v>16876</v>
      </c>
      <c r="K119" s="11">
        <v>15449</v>
      </c>
      <c r="L119" s="11">
        <v>0</v>
      </c>
      <c r="M119" s="11">
        <v>134625</v>
      </c>
      <c r="N119" s="11">
        <v>46095</v>
      </c>
      <c r="O119" s="11">
        <v>1087280</v>
      </c>
      <c r="P119" s="11">
        <v>2400</v>
      </c>
      <c r="Q119" s="11">
        <v>0</v>
      </c>
      <c r="R119" s="11">
        <v>0</v>
      </c>
      <c r="S119" s="11">
        <v>22768</v>
      </c>
      <c r="T119" s="11">
        <v>69723</v>
      </c>
      <c r="U119" s="11">
        <v>7084</v>
      </c>
      <c r="V119" s="11">
        <v>46736</v>
      </c>
      <c r="W119" s="11">
        <v>46509</v>
      </c>
      <c r="X119" s="11">
        <v>0</v>
      </c>
      <c r="Y119" s="11">
        <v>0</v>
      </c>
      <c r="Z119" s="11">
        <v>50859</v>
      </c>
      <c r="AA119" s="11">
        <v>68942</v>
      </c>
      <c r="AB119" s="11">
        <v>141487</v>
      </c>
    </row>
    <row r="120" spans="1:28" ht="14.25">
      <c r="A120" s="10" t="s">
        <v>25</v>
      </c>
      <c r="B120" s="11">
        <v>91990</v>
      </c>
      <c r="C120" s="11">
        <v>330</v>
      </c>
      <c r="D120" s="11">
        <v>20</v>
      </c>
      <c r="E120" s="11">
        <v>4569</v>
      </c>
      <c r="F120" s="11">
        <v>480</v>
      </c>
      <c r="G120" s="11">
        <v>279</v>
      </c>
      <c r="H120" s="11">
        <v>126</v>
      </c>
      <c r="I120" s="25" t="s">
        <v>32</v>
      </c>
      <c r="J120" s="11">
        <v>1696</v>
      </c>
      <c r="K120" s="11">
        <v>3</v>
      </c>
      <c r="L120" s="11">
        <v>802</v>
      </c>
      <c r="M120" s="11">
        <v>4672</v>
      </c>
      <c r="N120" s="11">
        <v>34</v>
      </c>
      <c r="O120" s="11">
        <v>65762</v>
      </c>
      <c r="P120" s="11">
        <v>210</v>
      </c>
      <c r="Q120" s="25" t="s">
        <v>32</v>
      </c>
      <c r="R120" s="25" t="s">
        <v>32</v>
      </c>
      <c r="S120" s="11">
        <v>62</v>
      </c>
      <c r="T120" s="11">
        <v>1283</v>
      </c>
      <c r="U120" s="11">
        <v>128</v>
      </c>
      <c r="V120" s="11">
        <v>693</v>
      </c>
      <c r="W120" s="11">
        <v>2934</v>
      </c>
      <c r="X120" s="25" t="s">
        <v>32</v>
      </c>
      <c r="Y120" s="25" t="s">
        <v>32</v>
      </c>
      <c r="Z120" s="11">
        <v>1916</v>
      </c>
      <c r="AA120" s="11">
        <v>3964</v>
      </c>
      <c r="AB120" s="11">
        <v>2026</v>
      </c>
    </row>
    <row r="121" spans="1:28" ht="14.25">
      <c r="A121" s="10" t="s">
        <v>26</v>
      </c>
      <c r="B121" s="11">
        <v>653412</v>
      </c>
      <c r="C121" s="11">
        <v>11800</v>
      </c>
      <c r="D121" s="11">
        <v>11881</v>
      </c>
      <c r="E121" s="11">
        <v>21184</v>
      </c>
      <c r="F121" s="25" t="s">
        <v>32</v>
      </c>
      <c r="G121" s="25" t="s">
        <v>32</v>
      </c>
      <c r="H121" s="25" t="s">
        <v>32</v>
      </c>
      <c r="I121" s="25" t="s">
        <v>32</v>
      </c>
      <c r="J121" s="25" t="s">
        <v>32</v>
      </c>
      <c r="K121" s="11">
        <v>3222</v>
      </c>
      <c r="L121" s="25" t="s">
        <v>32</v>
      </c>
      <c r="M121" s="25" t="s">
        <v>32</v>
      </c>
      <c r="N121" s="25" t="s">
        <v>32</v>
      </c>
      <c r="O121" s="11">
        <v>514566</v>
      </c>
      <c r="P121" s="25" t="s">
        <v>32</v>
      </c>
      <c r="Q121" s="25" t="s">
        <v>32</v>
      </c>
      <c r="R121" s="25" t="s">
        <v>32</v>
      </c>
      <c r="S121" s="11">
        <v>10818</v>
      </c>
      <c r="T121" s="11">
        <v>2740</v>
      </c>
      <c r="U121" s="11">
        <v>10023</v>
      </c>
      <c r="V121" s="25" t="s">
        <v>32</v>
      </c>
      <c r="W121" s="25" t="s">
        <v>32</v>
      </c>
      <c r="X121" s="25" t="s">
        <v>32</v>
      </c>
      <c r="Y121" s="25" t="s">
        <v>32</v>
      </c>
      <c r="Z121" s="25" t="s">
        <v>32</v>
      </c>
      <c r="AA121" s="11">
        <v>16212</v>
      </c>
      <c r="AB121" s="11">
        <v>7493</v>
      </c>
    </row>
    <row r="122" spans="1:28" ht="14.25">
      <c r="A122" s="10" t="s">
        <v>27</v>
      </c>
      <c r="B122" s="11">
        <v>852196</v>
      </c>
      <c r="C122" s="11">
        <v>2224</v>
      </c>
      <c r="D122" s="25" t="s">
        <v>32</v>
      </c>
      <c r="E122" s="25" t="s">
        <v>32</v>
      </c>
      <c r="F122" s="25" t="s">
        <v>32</v>
      </c>
      <c r="G122" s="25" t="s">
        <v>32</v>
      </c>
      <c r="H122" s="25" t="s">
        <v>32</v>
      </c>
      <c r="I122" s="25" t="s">
        <v>32</v>
      </c>
      <c r="J122" s="25" t="s">
        <v>32</v>
      </c>
      <c r="K122" s="25" t="s">
        <v>32</v>
      </c>
      <c r="L122" s="25" t="s">
        <v>32</v>
      </c>
      <c r="M122" s="25" t="s">
        <v>32</v>
      </c>
      <c r="N122" s="25" t="s">
        <v>32</v>
      </c>
      <c r="O122" s="11">
        <v>778253</v>
      </c>
      <c r="P122" s="25" t="s">
        <v>32</v>
      </c>
      <c r="Q122" s="25" t="s">
        <v>32</v>
      </c>
      <c r="R122" s="25" t="s">
        <v>32</v>
      </c>
      <c r="S122" s="11">
        <v>3902</v>
      </c>
      <c r="T122" s="11">
        <v>23546</v>
      </c>
      <c r="U122" s="11">
        <v>1037</v>
      </c>
      <c r="V122" s="25" t="s">
        <v>32</v>
      </c>
      <c r="W122" s="25" t="s">
        <v>32</v>
      </c>
      <c r="X122" s="25" t="s">
        <v>32</v>
      </c>
      <c r="Y122" s="11">
        <v>44</v>
      </c>
      <c r="Z122" s="11">
        <v>1104</v>
      </c>
      <c r="AA122" s="25" t="s">
        <v>32</v>
      </c>
      <c r="AB122" s="11">
        <v>10889</v>
      </c>
    </row>
    <row r="123" spans="1:28" ht="14.25">
      <c r="A123" s="10" t="s">
        <v>28</v>
      </c>
      <c r="B123" s="11">
        <v>1393050</v>
      </c>
      <c r="C123" s="11">
        <v>7304</v>
      </c>
      <c r="D123" s="25" t="s">
        <v>32</v>
      </c>
      <c r="E123" s="25" t="s">
        <v>32</v>
      </c>
      <c r="F123" s="25" t="s">
        <v>32</v>
      </c>
      <c r="G123" s="25" t="s">
        <v>32</v>
      </c>
      <c r="H123" s="25" t="s">
        <v>32</v>
      </c>
      <c r="I123" s="25" t="s">
        <v>32</v>
      </c>
      <c r="J123" s="25" t="s">
        <v>32</v>
      </c>
      <c r="K123" s="25" t="s">
        <v>32</v>
      </c>
      <c r="L123" s="25" t="s">
        <v>32</v>
      </c>
      <c r="M123" s="25" t="s">
        <v>32</v>
      </c>
      <c r="N123" s="25" t="s">
        <v>32</v>
      </c>
      <c r="O123" s="25" t="s">
        <v>32</v>
      </c>
      <c r="P123" s="25" t="s">
        <v>32</v>
      </c>
      <c r="Q123" s="25" t="s">
        <v>32</v>
      </c>
      <c r="R123" s="25" t="s">
        <v>32</v>
      </c>
      <c r="S123" s="11">
        <v>14232</v>
      </c>
      <c r="T123" s="25" t="s">
        <v>32</v>
      </c>
      <c r="U123" s="25" t="s">
        <v>32</v>
      </c>
      <c r="V123" s="25" t="s">
        <v>32</v>
      </c>
      <c r="W123" s="25" t="s">
        <v>32</v>
      </c>
      <c r="X123" s="25" t="s">
        <v>32</v>
      </c>
      <c r="Y123" s="25" t="s">
        <v>32</v>
      </c>
      <c r="Z123" s="25" t="s">
        <v>32</v>
      </c>
      <c r="AA123" s="25" t="s">
        <v>32</v>
      </c>
      <c r="AB123" s="11">
        <v>358697</v>
      </c>
    </row>
    <row r="124" spans="3:28" ht="14.25">
      <c r="C124" s="50">
        <f>(SUM(C97:C123)/SUM($B$97:$B$123))*100</f>
        <v>1.114447460479515</v>
      </c>
      <c r="D124" s="50">
        <f>(SUM(D97:D123)/SUM($B$97:$B$123))*100</f>
        <v>0.5617673189227748</v>
      </c>
      <c r="E124" s="50">
        <f aca="true" t="shared" si="1" ref="E124:AB124">(SUM(E97:E123)/SUM($B$97:$B$123))*100</f>
        <v>1.0413438458835351</v>
      </c>
      <c r="F124" s="50">
        <f t="shared" si="1"/>
        <v>0.03262718344194812</v>
      </c>
      <c r="G124" s="50">
        <f t="shared" si="1"/>
        <v>0.6182723600753605</v>
      </c>
      <c r="H124" s="50">
        <f t="shared" si="1"/>
        <v>0.10163789311955215</v>
      </c>
      <c r="I124" s="50">
        <f t="shared" si="1"/>
        <v>0.05225481600735372</v>
      </c>
      <c r="J124" s="50">
        <f t="shared" si="1"/>
        <v>1.91833705608439</v>
      </c>
      <c r="K124" s="50">
        <f t="shared" si="1"/>
        <v>0.10437165443869414</v>
      </c>
      <c r="L124" s="50">
        <f t="shared" si="1"/>
        <v>0.887501427648821</v>
      </c>
      <c r="M124" s="50">
        <f t="shared" si="1"/>
        <v>0.26183372740115896</v>
      </c>
      <c r="N124" s="50">
        <f t="shared" si="1"/>
        <v>0.2362317947453832</v>
      </c>
      <c r="O124" s="50">
        <f t="shared" si="1"/>
        <v>64.462102221448</v>
      </c>
      <c r="P124" s="50">
        <f t="shared" si="1"/>
        <v>0.2108413417388241</v>
      </c>
      <c r="Q124" s="50">
        <f t="shared" si="1"/>
        <v>0.01454051539370038</v>
      </c>
      <c r="R124" s="50">
        <f t="shared" si="1"/>
        <v>0.031934716541769236</v>
      </c>
      <c r="S124" s="50">
        <f t="shared" si="1"/>
        <v>0.5946511148659065</v>
      </c>
      <c r="T124" s="50">
        <f t="shared" si="1"/>
        <v>1.179687642752793</v>
      </c>
      <c r="U124" s="50">
        <f t="shared" si="1"/>
        <v>0.436420493909947</v>
      </c>
      <c r="V124" s="50">
        <f t="shared" si="1"/>
        <v>1.0618122390055824</v>
      </c>
      <c r="W124" s="50">
        <f t="shared" si="1"/>
        <v>12.341103830666285</v>
      </c>
      <c r="X124" s="50">
        <f t="shared" si="1"/>
        <v>0.00019600552854225414</v>
      </c>
      <c r="Y124" s="50">
        <f t="shared" si="1"/>
        <v>0.05632966778494268</v>
      </c>
      <c r="Z124" s="50">
        <f t="shared" si="1"/>
        <v>0.13753914259418965</v>
      </c>
      <c r="AA124" s="50">
        <f t="shared" si="1"/>
        <v>1.250920178257228</v>
      </c>
      <c r="AB124" s="50">
        <f t="shared" si="1"/>
        <v>2.9202721851404263</v>
      </c>
    </row>
    <row r="126" spans="3:28" ht="14.25">
      <c r="C126" s="54">
        <f>(C124*$S$69)/100</f>
        <v>0.007145454856778417</v>
      </c>
      <c r="D126" s="54">
        <f aca="true" t="shared" si="2" ref="D126:AB126">(D124*$S$69)/100</f>
        <v>0.0036018593605561143</v>
      </c>
      <c r="E126" s="54">
        <f t="shared" si="2"/>
        <v>0.006676739554813311</v>
      </c>
      <c r="F126" s="54">
        <f t="shared" si="2"/>
        <v>0.0002091943089788699</v>
      </c>
      <c r="G126" s="54">
        <f t="shared" si="2"/>
        <v>0.003964150302977467</v>
      </c>
      <c r="H126" s="54">
        <f t="shared" si="2"/>
        <v>0.0006516673084896666</v>
      </c>
      <c r="I126" s="54">
        <f t="shared" si="2"/>
        <v>0.0003350399566338924</v>
      </c>
      <c r="J126" s="54">
        <f t="shared" si="2"/>
        <v>0.012299719206536948</v>
      </c>
      <c r="K126" s="54">
        <f t="shared" si="2"/>
        <v>0.0006691952483772332</v>
      </c>
      <c r="L126" s="54">
        <f t="shared" si="2"/>
        <v>0.005690354737640514</v>
      </c>
      <c r="M126" s="54">
        <f t="shared" si="2"/>
        <v>0.0016787880501087091</v>
      </c>
      <c r="N126" s="54">
        <f t="shared" si="2"/>
        <v>0.0015146372394824153</v>
      </c>
      <c r="O126" s="54">
        <f t="shared" si="2"/>
        <v>0.41330888869198434</v>
      </c>
      <c r="P126" s="54">
        <f t="shared" si="2"/>
        <v>0.0013518423638285558</v>
      </c>
      <c r="Q126" s="54">
        <f t="shared" si="2"/>
        <v>9.322879725103697E-05</v>
      </c>
      <c r="R126" s="54">
        <f t="shared" si="2"/>
        <v>0.00020475444873376464</v>
      </c>
      <c r="S126" s="54">
        <f t="shared" si="2"/>
        <v>0.003812698980873487</v>
      </c>
      <c r="T126" s="54">
        <f t="shared" si="2"/>
        <v>0.007563752527878249</v>
      </c>
      <c r="U126" s="54">
        <f t="shared" si="2"/>
        <v>0.002798178513022676</v>
      </c>
      <c r="V126" s="54">
        <f t="shared" si="2"/>
        <v>0.006807975870773377</v>
      </c>
      <c r="W126" s="54">
        <f t="shared" si="2"/>
        <v>0.0791269247155883</v>
      </c>
      <c r="X126" s="54">
        <f t="shared" si="2"/>
        <v>1.256720218353815E-06</v>
      </c>
      <c r="Y126" s="54">
        <f t="shared" si="2"/>
        <v>0.0003611665085417743</v>
      </c>
      <c r="Z126" s="54">
        <f t="shared" si="2"/>
        <v>0.0008818538058527494</v>
      </c>
      <c r="AA126" s="54">
        <f t="shared" si="2"/>
        <v>0.008020471112495781</v>
      </c>
      <c r="AB126" s="54">
        <f t="shared" si="2"/>
        <v>0.018723783586395582</v>
      </c>
    </row>
  </sheetData>
  <hyperlinks>
    <hyperlink ref="A56" r:id="rId1" display="https://ec.europa.eu/eurostat/databrowser/bookmark/e287950e-4807-4534-8418-2592e4e9b44e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97"/>
  <sheetViews>
    <sheetView showGridLines="0" workbookViewId="0" topLeftCell="A1"/>
  </sheetViews>
  <sheetFormatPr defaultColWidth="9.00390625" defaultRowHeight="14.25"/>
  <cols>
    <col min="1" max="4" width="9.00390625" style="2" customWidth="1"/>
    <col min="5" max="5" width="9.375" style="2" customWidth="1"/>
    <col min="6" max="9" width="9.00390625" style="2" customWidth="1"/>
    <col min="10" max="10" width="9.125" style="2" customWidth="1"/>
    <col min="11" max="21" width="9.00390625" style="2" customWidth="1"/>
    <col min="22" max="22" width="30.50390625" style="2" customWidth="1"/>
    <col min="23" max="16384" width="9.00390625" style="2" customWidth="1"/>
  </cols>
  <sheetData>
    <row r="1" ht="12"/>
    <row r="2" ht="12">
      <c r="B2" s="36"/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>
      <c r="A26" s="1"/>
    </row>
    <row r="27" ht="12">
      <c r="A27" s="1"/>
    </row>
    <row r="28" ht="12">
      <c r="A28" s="1"/>
    </row>
    <row r="29" ht="15" customHeight="1">
      <c r="A29" s="1"/>
    </row>
    <row r="30" ht="15" customHeight="1">
      <c r="B30" s="7"/>
    </row>
    <row r="31" ht="12"/>
    <row r="32" ht="12"/>
    <row r="33" ht="12"/>
    <row r="34" ht="12"/>
    <row r="35" ht="12"/>
    <row r="55" spans="1:6" ht="14.25">
      <c r="A55" s="24" t="s">
        <v>50</v>
      </c>
      <c r="B55" s="24"/>
      <c r="C55" s="24"/>
      <c r="D55" s="24"/>
      <c r="E55" s="4"/>
      <c r="F55" s="4"/>
    </row>
    <row r="56" spans="1:4" s="4" customFormat="1" ht="12" customHeight="1">
      <c r="A56" s="1" t="s">
        <v>102</v>
      </c>
      <c r="B56" s="24"/>
      <c r="C56" s="24"/>
      <c r="D56" s="24"/>
    </row>
    <row r="57" spans="1:6" ht="14.25">
      <c r="A57" s="1"/>
      <c r="B57" s="24"/>
      <c r="C57" s="24"/>
      <c r="D57" s="24"/>
      <c r="E57" s="4"/>
      <c r="F57" s="4"/>
    </row>
    <row r="58" ht="14.25">
      <c r="A58" s="1" t="s">
        <v>56</v>
      </c>
    </row>
    <row r="60" spans="1:2" ht="14.25">
      <c r="A60" s="1" t="s">
        <v>0</v>
      </c>
      <c r="B60" s="3">
        <v>44676.358206018514</v>
      </c>
    </row>
    <row r="61" spans="1:2" ht="14.25">
      <c r="A61" s="1" t="s">
        <v>1</v>
      </c>
      <c r="B61" s="3">
        <v>44677.35291258102</v>
      </c>
    </row>
    <row r="62" spans="1:2" ht="14.25">
      <c r="A62" s="1" t="s">
        <v>51</v>
      </c>
      <c r="B62" s="1" t="s">
        <v>52</v>
      </c>
    </row>
    <row r="64" spans="1:2" ht="14.25">
      <c r="A64" s="1" t="s">
        <v>53</v>
      </c>
      <c r="B64" s="1" t="s">
        <v>59</v>
      </c>
    </row>
    <row r="65" spans="1:2" ht="14.25">
      <c r="A65" s="1" t="s">
        <v>57</v>
      </c>
      <c r="B65" s="35">
        <v>2020</v>
      </c>
    </row>
    <row r="66" spans="12:16" ht="14.25">
      <c r="L66" s="45"/>
      <c r="M66" s="4"/>
      <c r="N66" s="4"/>
      <c r="O66" s="4"/>
      <c r="P66" s="4"/>
    </row>
    <row r="67" spans="1:22" ht="14.25">
      <c r="A67" s="10" t="s">
        <v>40</v>
      </c>
      <c r="B67" s="10" t="s">
        <v>87</v>
      </c>
      <c r="C67" s="10" t="s">
        <v>88</v>
      </c>
      <c r="D67" s="10" t="s">
        <v>89</v>
      </c>
      <c r="E67" s="10" t="s">
        <v>90</v>
      </c>
      <c r="F67" s="10" t="s">
        <v>91</v>
      </c>
      <c r="G67" s="10" t="s">
        <v>92</v>
      </c>
      <c r="L67" s="32"/>
      <c r="M67" s="4"/>
      <c r="N67" s="4"/>
      <c r="O67" s="4"/>
      <c r="P67" s="4"/>
      <c r="T67" s="9"/>
      <c r="U67" s="9"/>
      <c r="V67" s="9"/>
    </row>
    <row r="68" spans="1:22" ht="14.25">
      <c r="A68" s="10" t="s">
        <v>4</v>
      </c>
      <c r="B68" s="11">
        <v>12870</v>
      </c>
      <c r="C68" s="11" t="s">
        <v>32</v>
      </c>
      <c r="D68" s="11">
        <v>21502</v>
      </c>
      <c r="E68" s="11">
        <v>9353</v>
      </c>
      <c r="F68" s="11" t="s">
        <v>32</v>
      </c>
      <c r="G68" s="11">
        <v>344352</v>
      </c>
      <c r="L68" s="37"/>
      <c r="M68" s="10" t="s">
        <v>87</v>
      </c>
      <c r="N68" s="10" t="s">
        <v>88</v>
      </c>
      <c r="O68" s="10" t="s">
        <v>89</v>
      </c>
      <c r="P68" s="10" t="s">
        <v>90</v>
      </c>
      <c r="Q68" s="10" t="s">
        <v>91</v>
      </c>
      <c r="R68" s="10" t="s">
        <v>92</v>
      </c>
      <c r="T68" s="9"/>
      <c r="U68" s="9"/>
      <c r="V68" s="9"/>
    </row>
    <row r="69" spans="1:22" ht="14.25">
      <c r="A69" s="10" t="s">
        <v>5</v>
      </c>
      <c r="B69" s="11" t="s">
        <v>32</v>
      </c>
      <c r="C69" s="11" t="s">
        <v>32</v>
      </c>
      <c r="D69" s="11" t="s">
        <v>32</v>
      </c>
      <c r="E69" s="11" t="s">
        <v>32</v>
      </c>
      <c r="F69" s="11" t="s">
        <v>32</v>
      </c>
      <c r="G69" s="11" t="s">
        <v>32</v>
      </c>
      <c r="L69" s="38">
        <v>2020</v>
      </c>
      <c r="M69" s="39">
        <f aca="true" t="shared" si="0" ref="M69:R69">SUM(B68:B94)/SUM($B$68:$G$94)</f>
        <v>0.031958793764102655</v>
      </c>
      <c r="N69" s="39">
        <f t="shared" si="0"/>
        <v>0.0002929040097630553</v>
      </c>
      <c r="O69" s="39">
        <f t="shared" si="0"/>
        <v>0.006752704431982055</v>
      </c>
      <c r="P69" s="39">
        <f t="shared" si="0"/>
        <v>0.02977758624575962</v>
      </c>
      <c r="Q69" s="39">
        <f t="shared" si="0"/>
        <v>0.0007463710440641548</v>
      </c>
      <c r="R69" s="39">
        <f t="shared" si="0"/>
        <v>0.9304716405043285</v>
      </c>
      <c r="T69" s="9"/>
      <c r="U69" s="9"/>
      <c r="V69" s="9"/>
    </row>
    <row r="70" spans="1:22" ht="14.25">
      <c r="A70" s="10" t="s">
        <v>63</v>
      </c>
      <c r="B70" s="11">
        <v>29752</v>
      </c>
      <c r="C70" s="11">
        <v>250</v>
      </c>
      <c r="D70" s="11">
        <v>1800</v>
      </c>
      <c r="E70" s="11">
        <v>31668</v>
      </c>
      <c r="F70" s="11">
        <v>744</v>
      </c>
      <c r="G70" s="11">
        <v>87779</v>
      </c>
      <c r="L70" s="12"/>
      <c r="T70" s="9"/>
      <c r="U70" s="9"/>
      <c r="V70" s="9"/>
    </row>
    <row r="71" spans="1:22" ht="14.25">
      <c r="A71" s="10" t="s">
        <v>6</v>
      </c>
      <c r="B71" s="11">
        <v>12287</v>
      </c>
      <c r="C71" s="11" t="s">
        <v>32</v>
      </c>
      <c r="D71" s="11">
        <v>3821</v>
      </c>
      <c r="E71" s="11" t="s">
        <v>32</v>
      </c>
      <c r="F71" s="11" t="s">
        <v>32</v>
      </c>
      <c r="G71" s="11">
        <v>15504</v>
      </c>
      <c r="L71" s="41"/>
      <c r="M71" s="4"/>
      <c r="N71" s="4"/>
      <c r="O71" s="4"/>
      <c r="P71" s="4"/>
      <c r="S71" s="9"/>
      <c r="T71" s="9"/>
      <c r="U71" s="9"/>
      <c r="V71" s="9"/>
    </row>
    <row r="72" spans="1:22" ht="15" customHeight="1">
      <c r="A72" s="10" t="s">
        <v>48</v>
      </c>
      <c r="B72" s="11">
        <v>121255</v>
      </c>
      <c r="C72" s="11">
        <v>3622</v>
      </c>
      <c r="D72" s="11">
        <v>85691</v>
      </c>
      <c r="E72" s="11" t="s">
        <v>32</v>
      </c>
      <c r="F72" s="11">
        <v>2630</v>
      </c>
      <c r="G72" s="11">
        <v>21035097</v>
      </c>
      <c r="S72" s="9"/>
      <c r="T72" s="9"/>
      <c r="U72" s="9"/>
      <c r="V72" s="9"/>
    </row>
    <row r="73" spans="1:22" ht="14.25">
      <c r="A73" s="10" t="s">
        <v>7</v>
      </c>
      <c r="B73" s="11">
        <v>2320</v>
      </c>
      <c r="C73" s="11">
        <v>0</v>
      </c>
      <c r="D73" s="11">
        <v>0</v>
      </c>
      <c r="E73" s="11">
        <v>2202</v>
      </c>
      <c r="F73" s="11">
        <v>0</v>
      </c>
      <c r="G73" s="11">
        <v>11854</v>
      </c>
      <c r="S73" s="9"/>
      <c r="T73" s="9"/>
      <c r="U73" s="9"/>
      <c r="V73" s="9"/>
    </row>
    <row r="74" spans="1:22" ht="14.25">
      <c r="A74" s="10" t="s">
        <v>8</v>
      </c>
      <c r="B74" s="25">
        <v>1999</v>
      </c>
      <c r="C74" s="11" t="s">
        <v>32</v>
      </c>
      <c r="D74" s="11">
        <v>2656</v>
      </c>
      <c r="E74" s="11" t="s">
        <v>32</v>
      </c>
      <c r="F74" s="11" t="s">
        <v>32</v>
      </c>
      <c r="G74" s="11">
        <v>3942</v>
      </c>
      <c r="L74" s="45" t="s">
        <v>145</v>
      </c>
      <c r="M74" s="4"/>
      <c r="N74" s="4"/>
      <c r="O74" s="4"/>
      <c r="P74" s="4"/>
      <c r="S74" s="9"/>
      <c r="T74" s="9"/>
      <c r="U74" s="9"/>
      <c r="V74" s="9"/>
    </row>
    <row r="75" spans="1:22" ht="14.25">
      <c r="A75" s="10" t="s">
        <v>9</v>
      </c>
      <c r="B75" s="11">
        <v>28550</v>
      </c>
      <c r="C75" s="11" t="s">
        <v>32</v>
      </c>
      <c r="D75" s="11">
        <v>10706</v>
      </c>
      <c r="E75" s="11">
        <v>165640</v>
      </c>
      <c r="F75" s="11" t="s">
        <v>32</v>
      </c>
      <c r="G75" s="11">
        <v>654500</v>
      </c>
      <c r="L75" s="32" t="s">
        <v>141</v>
      </c>
      <c r="M75" s="4"/>
      <c r="N75" s="4"/>
      <c r="O75" s="4"/>
      <c r="P75" s="4"/>
      <c r="S75" s="9"/>
      <c r="T75" s="9"/>
      <c r="U75" s="9"/>
      <c r="V75" s="9"/>
    </row>
    <row r="76" spans="1:22" ht="14.25">
      <c r="A76" s="10" t="s">
        <v>10</v>
      </c>
      <c r="B76" s="11">
        <v>166829</v>
      </c>
      <c r="C76" s="11" t="s">
        <v>32</v>
      </c>
      <c r="D76" s="11" t="s">
        <v>32</v>
      </c>
      <c r="E76" s="11">
        <v>208007</v>
      </c>
      <c r="F76" s="11">
        <v>18221</v>
      </c>
      <c r="G76" s="11">
        <v>7721214</v>
      </c>
      <c r="L76" s="37"/>
      <c r="M76" s="10" t="s">
        <v>87</v>
      </c>
      <c r="N76" s="10" t="s">
        <v>90</v>
      </c>
      <c r="O76" s="10" t="s">
        <v>89</v>
      </c>
      <c r="P76" s="10" t="s">
        <v>91</v>
      </c>
      <c r="Q76" s="10" t="s">
        <v>88</v>
      </c>
      <c r="R76" s="10" t="s">
        <v>92</v>
      </c>
      <c r="S76" s="9"/>
      <c r="T76" s="9"/>
      <c r="U76" s="9"/>
      <c r="V76" s="9"/>
    </row>
    <row r="77" spans="1:22" ht="14.25">
      <c r="A77" s="10" t="s">
        <v>11</v>
      </c>
      <c r="B77" s="11">
        <v>432103</v>
      </c>
      <c r="C77" s="11">
        <v>1954</v>
      </c>
      <c r="D77" s="11">
        <v>73075</v>
      </c>
      <c r="E77" s="11">
        <v>465337</v>
      </c>
      <c r="F77" s="11">
        <v>617</v>
      </c>
      <c r="G77" s="11">
        <v>4872115</v>
      </c>
      <c r="L77" s="38">
        <v>2020</v>
      </c>
      <c r="M77" s="39">
        <v>0.031958793764102655</v>
      </c>
      <c r="N77" s="39">
        <v>0.02977758624575962</v>
      </c>
      <c r="O77" s="39">
        <v>0.006752704431982055</v>
      </c>
      <c r="P77" s="39">
        <v>0.0007463710440641548</v>
      </c>
      <c r="Q77" s="39">
        <v>0.0002929040097630553</v>
      </c>
      <c r="R77" s="39">
        <v>0.9304716405043285</v>
      </c>
      <c r="S77" s="9"/>
      <c r="T77" s="9"/>
      <c r="U77" s="9"/>
      <c r="V77" s="9"/>
    </row>
    <row r="78" spans="1:22" ht="15" customHeight="1">
      <c r="A78" s="10" t="s">
        <v>12</v>
      </c>
      <c r="B78" s="11">
        <v>7560</v>
      </c>
      <c r="C78" s="11" t="s">
        <v>32</v>
      </c>
      <c r="D78" s="11">
        <v>470</v>
      </c>
      <c r="E78" s="11">
        <v>26222</v>
      </c>
      <c r="F78" s="11">
        <v>28</v>
      </c>
      <c r="G78" s="11">
        <v>84906</v>
      </c>
      <c r="L78" s="12" t="s">
        <v>93</v>
      </c>
      <c r="S78" s="9"/>
      <c r="T78" s="9"/>
      <c r="U78" s="9"/>
      <c r="V78" s="9"/>
    </row>
    <row r="79" spans="1:22" ht="15" customHeight="1">
      <c r="A79" s="10" t="s">
        <v>13</v>
      </c>
      <c r="B79" s="11">
        <v>178856</v>
      </c>
      <c r="C79" s="11" t="s">
        <v>32</v>
      </c>
      <c r="D79" s="11">
        <v>38762</v>
      </c>
      <c r="E79" s="11">
        <v>293488</v>
      </c>
      <c r="F79" s="11" t="s">
        <v>32</v>
      </c>
      <c r="G79" s="11">
        <v>4184273</v>
      </c>
      <c r="L79" s="41" t="s">
        <v>39</v>
      </c>
      <c r="M79" s="4"/>
      <c r="N79" s="4"/>
      <c r="O79" s="4"/>
      <c r="P79" s="4"/>
      <c r="S79" s="9"/>
      <c r="T79" s="9"/>
      <c r="U79" s="9"/>
      <c r="V79" s="9"/>
    </row>
    <row r="80" spans="1:22" ht="14.25">
      <c r="A80" s="10" t="s">
        <v>14</v>
      </c>
      <c r="B80" s="11">
        <v>5851</v>
      </c>
      <c r="C80" s="11" t="s">
        <v>32</v>
      </c>
      <c r="D80" s="11" t="s">
        <v>32</v>
      </c>
      <c r="E80" s="11">
        <v>12389</v>
      </c>
      <c r="F80" s="11">
        <v>461</v>
      </c>
      <c r="G80" s="11">
        <v>69728</v>
      </c>
      <c r="S80" s="9"/>
      <c r="T80" s="9"/>
      <c r="U80" s="9"/>
      <c r="V80" s="9"/>
    </row>
    <row r="81" spans="1:22" ht="14.25">
      <c r="A81" s="10" t="s">
        <v>15</v>
      </c>
      <c r="B81" s="11">
        <v>7274</v>
      </c>
      <c r="C81" s="11" t="s">
        <v>32</v>
      </c>
      <c r="D81" s="11" t="s">
        <v>32</v>
      </c>
      <c r="E81" s="11">
        <v>520</v>
      </c>
      <c r="F81" s="11" t="s">
        <v>32</v>
      </c>
      <c r="G81" s="11">
        <v>36215</v>
      </c>
      <c r="S81" s="9"/>
      <c r="T81" s="9"/>
      <c r="U81" s="9"/>
      <c r="V81" s="9"/>
    </row>
    <row r="82" spans="1:22" ht="14.25">
      <c r="A82" s="10" t="s">
        <v>16</v>
      </c>
      <c r="B82" s="25">
        <v>17312</v>
      </c>
      <c r="C82" s="11">
        <v>0</v>
      </c>
      <c r="D82" s="11" t="s">
        <v>32</v>
      </c>
      <c r="E82" s="11" t="s">
        <v>32</v>
      </c>
      <c r="F82" s="11" t="s">
        <v>32</v>
      </c>
      <c r="G82" s="11" t="s">
        <v>32</v>
      </c>
      <c r="S82" s="9"/>
      <c r="T82" s="9"/>
      <c r="U82" s="9"/>
      <c r="V82" s="9"/>
    </row>
    <row r="83" spans="1:22" ht="14.25">
      <c r="A83" s="10" t="s">
        <v>17</v>
      </c>
      <c r="B83" s="25" t="s">
        <v>32</v>
      </c>
      <c r="C83" s="11" t="s">
        <v>32</v>
      </c>
      <c r="D83" s="11" t="s">
        <v>32</v>
      </c>
      <c r="E83" s="11">
        <v>0</v>
      </c>
      <c r="F83" s="11">
        <v>0</v>
      </c>
      <c r="G83" s="11" t="s">
        <v>32</v>
      </c>
      <c r="S83" s="9"/>
      <c r="T83" s="9"/>
      <c r="U83" s="9"/>
      <c r="V83" s="9"/>
    </row>
    <row r="84" spans="1:22" ht="14.25">
      <c r="A84" s="10" t="s">
        <v>18</v>
      </c>
      <c r="B84" s="11">
        <v>137774</v>
      </c>
      <c r="C84" s="11">
        <v>5612</v>
      </c>
      <c r="D84" s="11">
        <v>9549</v>
      </c>
      <c r="E84" s="11">
        <v>118455</v>
      </c>
      <c r="F84" s="11">
        <v>383</v>
      </c>
      <c r="G84" s="11">
        <v>310821</v>
      </c>
      <c r="S84" s="9"/>
      <c r="T84" s="9"/>
      <c r="U84" s="9"/>
      <c r="V84" s="9"/>
    </row>
    <row r="85" spans="1:7" ht="14.25">
      <c r="A85" s="10" t="s">
        <v>19</v>
      </c>
      <c r="B85" s="11" t="s">
        <v>32</v>
      </c>
      <c r="C85" s="11" t="s">
        <v>32</v>
      </c>
      <c r="D85" s="11" t="s">
        <v>32</v>
      </c>
      <c r="E85" s="11" t="s">
        <v>32</v>
      </c>
      <c r="F85" s="11" t="s">
        <v>32</v>
      </c>
      <c r="G85" s="11">
        <v>2287</v>
      </c>
    </row>
    <row r="86" spans="1:7" ht="14.25">
      <c r="A86" s="10" t="s">
        <v>20</v>
      </c>
      <c r="B86" s="11">
        <v>12541</v>
      </c>
      <c r="C86" s="11">
        <v>2524</v>
      </c>
      <c r="D86" s="11">
        <v>68997</v>
      </c>
      <c r="E86" s="11">
        <v>1312</v>
      </c>
      <c r="F86" s="11">
        <v>3427</v>
      </c>
      <c r="G86" s="11">
        <v>2282788</v>
      </c>
    </row>
    <row r="87" spans="1:7" ht="14.25">
      <c r="A87" s="10" t="s">
        <v>21</v>
      </c>
      <c r="B87" s="11">
        <v>28476</v>
      </c>
      <c r="C87" s="11">
        <v>0</v>
      </c>
      <c r="D87" s="11" t="s">
        <v>32</v>
      </c>
      <c r="E87" s="11" t="s">
        <v>32</v>
      </c>
      <c r="F87" s="11">
        <v>233</v>
      </c>
      <c r="G87" s="11">
        <v>2332393</v>
      </c>
    </row>
    <row r="88" spans="1:7" ht="14.25">
      <c r="A88" s="10" t="s">
        <v>22</v>
      </c>
      <c r="B88" s="11">
        <v>168260</v>
      </c>
      <c r="C88" s="11" t="s">
        <v>32</v>
      </c>
      <c r="D88" s="11" t="s">
        <v>32</v>
      </c>
      <c r="E88" s="11">
        <v>44277</v>
      </c>
      <c r="F88" s="11">
        <v>4084</v>
      </c>
      <c r="G88" s="11">
        <v>387278</v>
      </c>
    </row>
    <row r="89" spans="1:7" ht="14.25">
      <c r="A89" s="10" t="s">
        <v>23</v>
      </c>
      <c r="B89" s="11">
        <v>26255</v>
      </c>
      <c r="C89" s="11" t="s">
        <v>32</v>
      </c>
      <c r="D89" s="11">
        <v>10032</v>
      </c>
      <c r="E89" s="11">
        <v>12455</v>
      </c>
      <c r="F89" s="11" t="s">
        <v>32</v>
      </c>
      <c r="G89" s="11">
        <v>366500</v>
      </c>
    </row>
    <row r="90" spans="1:7" ht="14.25">
      <c r="A90" s="10" t="s">
        <v>24</v>
      </c>
      <c r="B90" s="11">
        <v>107607</v>
      </c>
      <c r="C90" s="11">
        <v>248</v>
      </c>
      <c r="D90" s="11">
        <v>196</v>
      </c>
      <c r="E90" s="11">
        <v>53671</v>
      </c>
      <c r="F90" s="11">
        <v>4890</v>
      </c>
      <c r="G90" s="11">
        <v>287327</v>
      </c>
    </row>
    <row r="91" spans="1:7" ht="14.25">
      <c r="A91" s="10" t="s">
        <v>25</v>
      </c>
      <c r="B91" s="11">
        <v>1177</v>
      </c>
      <c r="C91" s="11">
        <v>19</v>
      </c>
      <c r="D91" s="11">
        <v>783</v>
      </c>
      <c r="E91" s="11">
        <v>1571</v>
      </c>
      <c r="F91" s="11">
        <v>540</v>
      </c>
      <c r="G91" s="11">
        <v>34593</v>
      </c>
    </row>
    <row r="92" spans="1:7" ht="14.25">
      <c r="A92" s="10" t="s">
        <v>26</v>
      </c>
      <c r="B92" s="11">
        <v>33506</v>
      </c>
      <c r="C92" s="11" t="s">
        <v>32</v>
      </c>
      <c r="D92" s="11" t="s">
        <v>32</v>
      </c>
      <c r="E92" s="11" t="s">
        <v>32</v>
      </c>
      <c r="F92" s="11" t="s">
        <v>32</v>
      </c>
      <c r="G92" s="11">
        <v>53858</v>
      </c>
    </row>
    <row r="93" spans="1:7" ht="14.25">
      <c r="A93" s="10" t="s">
        <v>27</v>
      </c>
      <c r="B93" s="25">
        <v>2158</v>
      </c>
      <c r="C93" s="11" t="s">
        <v>32</v>
      </c>
      <c r="D93" s="11" t="s">
        <v>32</v>
      </c>
      <c r="E93" s="11" t="s">
        <v>32</v>
      </c>
      <c r="F93" s="11" t="s">
        <v>32</v>
      </c>
      <c r="G93" s="11" t="s">
        <v>32</v>
      </c>
    </row>
    <row r="94" spans="1:7" ht="14.25">
      <c r="A94" s="10" t="s">
        <v>28</v>
      </c>
      <c r="B94" s="25">
        <v>9956</v>
      </c>
      <c r="C94" s="11" t="s">
        <v>32</v>
      </c>
      <c r="D94" s="11" t="s">
        <v>32</v>
      </c>
      <c r="E94" s="11" t="s">
        <v>32</v>
      </c>
      <c r="F94" s="11" t="s">
        <v>32</v>
      </c>
      <c r="G94" s="11">
        <v>22109</v>
      </c>
    </row>
    <row r="96" spans="1:2" ht="14.25">
      <c r="A96" s="1"/>
      <c r="B96" s="1"/>
    </row>
    <row r="97" spans="1:2" ht="14.25">
      <c r="A97" s="1"/>
      <c r="B97" s="1"/>
    </row>
  </sheetData>
  <hyperlinks>
    <hyperlink ref="A56" r:id="rId1" display="https://ec.europa.eu/eurostat/databrowser/bookmark/d36e2905-bd95-4cb9-9c9e-6d987696486f?lang=en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BARANY Ebba (ESTAT)</dc:creator>
  <cp:keywords/>
  <dc:description/>
  <cp:lastModifiedBy>BARBIER Isabelle (ESTAT)</cp:lastModifiedBy>
  <dcterms:created xsi:type="dcterms:W3CDTF">2018-08-13T12:23:06Z</dcterms:created>
  <dcterms:modified xsi:type="dcterms:W3CDTF">2022-04-26T09:14:31Z</dcterms:modified>
  <cp:category/>
  <cp:version/>
  <cp:contentType/>
  <cp:contentStatus/>
</cp:coreProperties>
</file>