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740" yWindow="65416" windowWidth="19440" windowHeight="15150" activeTab="0"/>
  </bookViews>
  <sheets>
    <sheet name="Fig 1" sheetId="6" r:id="rId1"/>
    <sheet name="Fig 2" sheetId="7" r:id="rId2"/>
    <sheet name="Table 1; Table A-M" sheetId="10" r:id="rId3"/>
    <sheet name="Fig 3" sheetId="9" r:id="rId4"/>
  </sheets>
  <definedNames>
    <definedName name="_xlnm.Print_Area" localSheetId="0">'Fig 1'!$A$5:$M$11</definedName>
    <definedName name="_xlnm.Print_Area" localSheetId="1">'Fig 2'!$A$3:$K$3</definedName>
    <definedName name="_xlnm.Print_Area" localSheetId="2">'Table 1; Table A-M'!$C$1:$M$35</definedName>
  </definedNames>
  <calcPr calcId="152511"/>
  <extLst/>
</workbook>
</file>

<file path=xl/sharedStrings.xml><?xml version="1.0" encoding="utf-8"?>
<sst xmlns="http://schemas.openxmlformats.org/spreadsheetml/2006/main" count="612" uniqueCount="101">
  <si>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</si>
  <si>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</si>
  <si>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</si>
  <si>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</si>
  <si>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</si>
  <si>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</si>
  <si>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</si>
  <si>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</si>
  <si>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</si>
  <si>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</si>
  <si>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</si>
  <si>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</si>
  <si>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</si>
  <si>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</si>
  <si>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</si>
  <si>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</si>
  <si>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</si>
  <si>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</si>
  <si>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</si>
  <si>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</si>
  <si>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</si>
  <si>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</si>
  <si>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</si>
  <si>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</si>
  <si>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</si>
  <si>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</si>
  <si>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</si>
  <si>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</si>
  <si>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</si>
  <si>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</si>
  <si>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</si>
  <si>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</si>
  <si>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</si>
  <si>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</si>
  <si>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</si>
  <si>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</si>
  <si>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</si>
  <si>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</si>
  <si>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</si>
  <si>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</si>
  <si>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</si>
  <si>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</si>
  <si>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</si>
  <si>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</si>
  <si>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</si>
  <si>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</si>
  <si>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</si>
  <si>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</si>
  <si>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</si>
  <si>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</si>
  <si>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</si>
  <si>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:</t>
  </si>
  <si>
    <t>Hydro</t>
  </si>
  <si>
    <t>EU-28</t>
  </si>
  <si>
    <t>EA-19</t>
  </si>
  <si>
    <t>Source: Eurostat (online data code: nrg_105m)</t>
  </si>
  <si>
    <t>2017/2016</t>
  </si>
  <si>
    <t>Geothermal &amp; others</t>
  </si>
  <si>
    <t>nrg_cb_e</t>
  </si>
  <si>
    <t>Bookmark:</t>
  </si>
  <si>
    <t>nrg_105m</t>
  </si>
  <si>
    <t>(GWh)</t>
  </si>
  <si>
    <t>http://appsso.eurostat.ec.europa.eu/nui/show.do?query=BOOKMARK_DS-075791_QID_-29EA94F1_UID_-3F171EB0&amp;layout=TIME,C,X,0;INDIC_NRG,B,Y,0;UNIT,B,Z,0;PRODUCT,B,Z,1;GEO,B,Z,2;INDICATORS,C,Z,3;&amp;zSelection=DS-075791INDICATORS,OBS_FLAG;DS-075791UNIT,GWH;DS-075791INDIC_NRG,16_107100B;DS-075791GEO,EU28;DS-075791PRODUCT,6000;&amp;rankName1=UNIT_1_2_-1_2&amp;rankName2=INDICATORS_1_2_-1_2&amp;rankName3=PRODUCT_1_2_-1_2&amp;rankName4=GEO_1_2_0_1&amp;rankName5=TIME_1_0_0_0&amp;rankName6=INDIC-NRG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</si>
  <si>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-1028926_QID_5D3D0EAF_UID_-3F171EB0&amp;layout=TIME,C,X,0;NRG_BAL,L,Y,0;GEO,L,Z,0;SIEC,L,Z,1;UNIT,L,Z,2;INDICATORS,C,Z,3;&amp;zSelection=DS-1028926SIEC,E7000;DS-1028926UNIT,GWH;DS-1028926GEO,EU28;DS-1028926INDICATORS,OBS_FLAG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</si>
  <si>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(%)</t>
  </si>
  <si>
    <r>
      <t>Source:</t>
    </r>
    <r>
      <rPr>
        <sz val="9"/>
        <rFont val="Arial"/>
        <family val="2"/>
      </rPr>
      <t xml:space="preserve"> Eurostat (online data code: nrg_105m)</t>
    </r>
  </si>
  <si>
    <t xml:space="preserve">     of which: Pumped hydro power</t>
  </si>
  <si>
    <t>2018/2017</t>
  </si>
  <si>
    <t>(:) Not available</t>
  </si>
  <si>
    <t>(-) Not applicable</t>
  </si>
  <si>
    <r>
      <t>Source:</t>
    </r>
    <r>
      <rPr>
        <sz val="9"/>
        <rFont val="Arial"/>
        <family val="2"/>
      </rPr>
      <t xml:space="preserve"> Eurostat (online data codes: nrg_ind_peh, nrg_cb_e, nrg_105m)</t>
    </r>
  </si>
  <si>
    <t>ME</t>
  </si>
  <si>
    <t>MK</t>
  </si>
  <si>
    <t>AL</t>
  </si>
  <si>
    <t>RS</t>
  </si>
  <si>
    <t>BA</t>
  </si>
  <si>
    <t>GE</t>
  </si>
  <si>
    <t>UA</t>
  </si>
  <si>
    <t>-</t>
  </si>
  <si>
    <t>http://appsso.eurostat.ec.europa.eu/nui/show.do?query=BOOKMARK_DS-1028928_QID_64AAB827_UID_-3F171EB0&amp;layout=TIME,C,X,0;OPERATOR,L,X,1;SIEC,L,Y,0;PLANTS,L,Z,0;GEO,L,Z,1;NRG_BAL,L,Z,2;UNIT,L,Z,3;INDICATORS,C,Z,4;&amp;zSelection=DS-1028928UNIT,GWH;DS-1028928INDICATORS,OBS_FLAG;DS-1028928GEO,EU28;DS-1028928PLANTS,TOTAL;DS-1028928NRG_BAL,NEP;&amp;rankName1=UNIT_1_2_-1_2&amp;rankName2=NRG-BAL_1_2_-1_2&amp;rankName3=INDICATORS_1_2_-1_2&amp;rankName4=PLANTS_1_2_-1_2&amp;rankName5=GEO_1_2_0_1&amp;rankName6=TIME_1_0_0_0&amp;rankName7=OPERATOR_1_2_1_0&amp;rankName8=SIEC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</si>
  <si>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-1028926_QID_426F3F8E_UID_-3F171EB0&amp;layout=TIME,C,X,0;NRG_BAL,L,Y,0;GEO,L,Z,0;SIEC,L,Z,1;UNIT,L,Z,2;INDICATORS,C,Z,3;&amp;zSelection=DS-1028926SIEC,E7000;DS-1028926UNIT,GWH;DS-1028926GEO,EU28;DS-1028926INDICATORS,OBS_FLAG;&amp;rankName1=UNIT_1_2_-1_2&amp;rankName2=SIEC_1_2_-1_2&amp;rankName3=INDICATORS_1_2_-1_2&amp;rankName4=GEO_1_2_0_1&amp;rankName5=TIME_1_0_0_0&amp;rankName6=NRG-BAL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</si>
  <si>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-075791_QID_-7BF2215D_UID_-78A1B52&amp;layout=TIME,C,X,0;INDIC_NRG,B,Y,0;UNIT,B,Z,0;PRODUCT,B,Z,1;GEO,B,Z,2;INDICATORS,C,Z,3;&amp;zSelection=DS-075791INDICATORS,OBS_FLAG;DS-075791UNIT,GWH;DS-075791GEO,EU28;DS-075791PRODUCT,6000;&amp;rankName1=UNIT_1_2_-1_2&amp;rankName2=INDICATORS_1_2_-1_2&amp;rankName3=PRODUCT_1_2_-1_2&amp;rankName4=GEO_1_2_0_1&amp;rankName5=TIME_1_0_0_0&amp;rankName6=INDIC-NRG_1_2_0_1&amp;sortC=ASC_-1_FIRST&amp;rStp=&amp;cStp=&amp;rDCh=&amp;cDCh=&amp;rDM=true&amp;cDM=true&amp;footnes=false&amp;empty=false&amp;wai=false&amp;time_mode=NONE&amp;time_most_recent=false&amp;lang=EN&amp;cfo=%23%23%23%2C%23%23%23.%23%23%23</t>
  </si>
  <si>
    <t>Figure 3: Breakdown of electricity production by source, 2018</t>
  </si>
  <si>
    <t>http://appsso.eurostat.ec.europa.eu/nui/show.do?query=BOOKMARK_DS-075791_QID_-26BCA9_UID_-3F171EB0&amp;layout=TIME,C,X,0;INDIC_NRG,B,Y,0;UNIT,B,Z,0;PRODUCT,B,Z,1;GEO,B,Z,2;INDICATORS,C,Z,3;&amp;zSelection=DS-075791INDICATORS,OBS_FLAG;DS-075791UNIT,GWH;DS-075791GEO,EU28;DS-075791PRODUCT,6000;&amp;rankName1=UNIT_1_2_-1_2&amp;rankName2=INDICATORS_1_2_-1_2&amp;rankName3=PRODUCT_1_2_-1_2&amp;rankName4=GEO_1_2_0_1&amp;rankName5=TIME_1_0_0_0&amp;rankName6=INDIC-NRG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</si>
  <si>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nrg_cb_e, nrg_105m)</t>
    </r>
  </si>
  <si>
    <t>Table 1: Electricity Statistics, EU-28 and EA-19, 2016-2018</t>
  </si>
  <si>
    <t>Table A: Electricity Statistics, 2016-2018</t>
  </si>
  <si>
    <t>Table B: Electricity Statistics, 2016-2018</t>
  </si>
  <si>
    <t>Table C: Electricity Statistics, 2016-2018</t>
  </si>
  <si>
    <t>Table D: Electricity Statistics, 2016-2018</t>
  </si>
  <si>
    <t>Table E: Electricity Statistics, 2016-2018</t>
  </si>
  <si>
    <t>Table F: Electricity Statistics, 2016-2018</t>
  </si>
  <si>
    <t>Table G: Electricity Statistics, 2016-2018</t>
  </si>
  <si>
    <t>Table H: Electricity Statistics, 2016-2018</t>
  </si>
  <si>
    <t>Table I: Electricity Statistics, 2016-2018</t>
  </si>
  <si>
    <t>Table J: Electricity Statistics, 2016-2018</t>
  </si>
  <si>
    <t>Table K: Electricity Statistics, 2016-2018</t>
  </si>
  <si>
    <t>Table L: Electricity Statistics, 2016-2018</t>
  </si>
  <si>
    <t>Table M: Electricity Statistics, 2016-2018</t>
  </si>
  <si>
    <t>Figure 2: Electricity production by source, EU-28, 2018</t>
  </si>
  <si>
    <t>Figure 1: Evolution of electricity supplied, EU-28, 2000-2018 annual data and 2013-2018 monthly cumulated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</si>
</sst>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###\ ###"/>
    <numFmt numFmtId="167" formatCode="#,##0.0_i"/>
    <numFmt numFmtId="168" formatCode="#,##0_i"/>
  </numFmts>
  <fonts count="12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/>
      <bottom style="hair">
        <color indexed="22"/>
      </bottom>
    </border>
    <border>
      <left/>
      <right/>
      <top/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/>
      <right style="hair">
        <color indexed="22"/>
      </right>
      <top/>
      <bottom style="hair">
        <color indexed="22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/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/>
    </border>
    <border>
      <left style="hair">
        <color indexed="22"/>
      </left>
      <right style="hair">
        <color indexed="22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2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indexed="22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rgb="FFC0C0C0"/>
      </bottom>
    </border>
    <border>
      <left style="hair">
        <color indexed="22"/>
      </left>
      <right/>
      <top style="thin">
        <color rgb="FF00000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3" fillId="0" borderId="0" applyFill="0" applyBorder="0" applyProtection="0">
      <alignment horizontal="right"/>
    </xf>
  </cellStyleXfs>
  <cellXfs count="206">
    <xf numFmtId="0" fontId="0" fillId="0" borderId="0" xfId="0"/>
    <xf numFmtId="1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1" fontId="3" fillId="0" borderId="0" xfId="20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1" fontId="4" fillId="2" borderId="1" xfId="20" applyNumberFormat="1" applyFont="1" applyFill="1" applyBorder="1" applyAlignment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1" fontId="4" fillId="2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left"/>
      <protection/>
    </xf>
    <xf numFmtId="1" fontId="3" fillId="0" borderId="0" xfId="20" applyNumberFormat="1" applyFont="1" applyBorder="1">
      <alignment/>
      <protection/>
    </xf>
    <xf numFmtId="164" fontId="3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left" vertical="center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3" fillId="0" borderId="0" xfId="21" applyFont="1" applyAlignment="1">
      <alignment horizontal="left"/>
      <protection/>
    </xf>
    <xf numFmtId="164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64" fontId="3" fillId="0" borderId="0" xfId="21" applyNumberFormat="1" applyFont="1" applyBorder="1">
      <alignment/>
      <protection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" fontId="3" fillId="0" borderId="0" xfId="0" applyNumberFormat="1" applyFont="1"/>
    <xf numFmtId="165" fontId="3" fillId="0" borderId="0" xfId="0" applyNumberFormat="1" applyFont="1" applyFill="1" applyBorder="1"/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/>
    <xf numFmtId="165" fontId="3" fillId="3" borderId="2" xfId="0" applyNumberFormat="1" applyFont="1" applyFill="1" applyBorder="1"/>
    <xf numFmtId="165" fontId="3" fillId="3" borderId="3" xfId="0" applyNumberFormat="1" applyFont="1" applyFill="1" applyBorder="1"/>
    <xf numFmtId="1" fontId="3" fillId="0" borderId="0" xfId="0" applyNumberFormat="1" applyFont="1" applyFill="1" applyBorder="1"/>
    <xf numFmtId="165" fontId="3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164" fontId="3" fillId="4" borderId="0" xfId="0" applyNumberFormat="1" applyFont="1" applyFill="1"/>
    <xf numFmtId="164" fontId="3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 vertical="center"/>
    </xf>
    <xf numFmtId="1" fontId="4" fillId="2" borderId="6" xfId="20" applyNumberFormat="1" applyFont="1" applyFill="1" applyBorder="1" applyAlignment="1">
      <alignment horizontal="center"/>
      <protection/>
    </xf>
    <xf numFmtId="168" fontId="3" fillId="0" borderId="7" xfId="22" applyNumberFormat="1" applyBorder="1" applyAlignment="1">
      <alignment horizontal="right"/>
    </xf>
    <xf numFmtId="168" fontId="3" fillId="0" borderId="8" xfId="22" applyNumberFormat="1" applyBorder="1" applyAlignment="1">
      <alignment horizontal="right"/>
    </xf>
    <xf numFmtId="168" fontId="3" fillId="0" borderId="9" xfId="22" applyNumberFormat="1" applyBorder="1" applyAlignment="1">
      <alignment horizontal="right"/>
    </xf>
    <xf numFmtId="168" fontId="3" fillId="0" borderId="10" xfId="22" applyNumberFormat="1" applyBorder="1" applyAlignment="1">
      <alignment horizontal="right"/>
    </xf>
    <xf numFmtId="0" fontId="6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164" fontId="4" fillId="2" borderId="1" xfId="21" applyNumberFormat="1" applyFont="1" applyFill="1" applyBorder="1" applyAlignment="1">
      <alignment horizontal="center" wrapText="1"/>
      <protection/>
    </xf>
    <xf numFmtId="164" fontId="4" fillId="2" borderId="1" xfId="21" applyNumberFormat="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0" borderId="0" xfId="0" applyFont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0" fontId="4" fillId="0" borderId="13" xfId="21" applyFont="1" applyBorder="1" applyAlignment="1">
      <alignment horizontal="left"/>
      <protection/>
    </xf>
    <xf numFmtId="164" fontId="3" fillId="0" borderId="13" xfId="21" applyNumberFormat="1" applyFont="1" applyBorder="1">
      <alignment/>
      <protection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165" fontId="3" fillId="3" borderId="14" xfId="0" applyNumberFormat="1" applyFont="1" applyFill="1" applyBorder="1"/>
    <xf numFmtId="165" fontId="3" fillId="3" borderId="15" xfId="0" applyNumberFormat="1" applyFont="1" applyFill="1" applyBorder="1"/>
    <xf numFmtId="165" fontId="3" fillId="3" borderId="16" xfId="0" applyNumberFormat="1" applyFont="1" applyFill="1" applyBorder="1"/>
    <xf numFmtId="165" fontId="3" fillId="3" borderId="17" xfId="0" applyNumberFormat="1" applyFont="1" applyFill="1" applyBorder="1"/>
    <xf numFmtId="165" fontId="3" fillId="0" borderId="16" xfId="0" applyNumberFormat="1" applyFont="1" applyFill="1" applyBorder="1"/>
    <xf numFmtId="165" fontId="3" fillId="0" borderId="3" xfId="0" applyNumberFormat="1" applyFont="1" applyBorder="1"/>
    <xf numFmtId="0" fontId="5" fillId="0" borderId="18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0" xfId="0" applyFont="1" applyBorder="1"/>
    <xf numFmtId="0" fontId="4" fillId="2" borderId="2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5" fontId="3" fillId="0" borderId="15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0" fontId="4" fillId="0" borderId="25" xfId="0" applyFont="1" applyFill="1" applyBorder="1"/>
    <xf numFmtId="0" fontId="5" fillId="0" borderId="26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/>
    <xf numFmtId="0" fontId="4" fillId="6" borderId="28" xfId="0" applyFont="1" applyFill="1" applyBorder="1" applyAlignment="1">
      <alignment horizontal="center" vertical="center"/>
    </xf>
    <xf numFmtId="164" fontId="3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165" fontId="3" fillId="0" borderId="34" xfId="0" applyNumberFormat="1" applyFont="1" applyFill="1" applyBorder="1"/>
    <xf numFmtId="165" fontId="3" fillId="0" borderId="35" xfId="0" applyNumberFormat="1" applyFont="1" applyFill="1" applyBorder="1"/>
    <xf numFmtId="165" fontId="3" fillId="0" borderId="36" xfId="0" applyNumberFormat="1" applyFont="1" applyBorder="1"/>
    <xf numFmtId="165" fontId="3" fillId="0" borderId="20" xfId="0" applyNumberFormat="1" applyFont="1" applyFill="1" applyBorder="1"/>
    <xf numFmtId="165" fontId="3" fillId="0" borderId="18" xfId="0" applyNumberFormat="1" applyFont="1" applyFill="1" applyBorder="1"/>
    <xf numFmtId="165" fontId="3" fillId="0" borderId="19" xfId="0" applyNumberFormat="1" applyFont="1" applyBorder="1"/>
    <xf numFmtId="49" fontId="4" fillId="6" borderId="32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/>
    <xf numFmtId="165" fontId="3" fillId="0" borderId="25" xfId="0" applyNumberFormat="1" applyFont="1" applyFill="1" applyBorder="1"/>
    <xf numFmtId="165" fontId="3" fillId="0" borderId="38" xfId="0" applyNumberFormat="1" applyFont="1" applyFill="1" applyBorder="1"/>
    <xf numFmtId="165" fontId="3" fillId="0" borderId="26" xfId="0" applyNumberFormat="1" applyFont="1" applyFill="1" applyBorder="1"/>
    <xf numFmtId="165" fontId="3" fillId="0" borderId="39" xfId="0" applyNumberFormat="1" applyFont="1" applyFill="1" applyBorder="1"/>
    <xf numFmtId="165" fontId="3" fillId="0" borderId="27" xfId="0" applyNumberFormat="1" applyFont="1" applyFill="1" applyBorder="1"/>
    <xf numFmtId="165" fontId="3" fillId="3" borderId="23" xfId="0" applyNumberFormat="1" applyFont="1" applyFill="1" applyBorder="1"/>
    <xf numFmtId="165" fontId="3" fillId="3" borderId="11" xfId="0" applyNumberFormat="1" applyFont="1" applyFill="1" applyBorder="1"/>
    <xf numFmtId="0" fontId="4" fillId="2" borderId="40" xfId="0" applyFont="1" applyFill="1" applyBorder="1" applyAlignment="1">
      <alignment horizontal="center" vertical="center"/>
    </xf>
    <xf numFmtId="165" fontId="3" fillId="3" borderId="19" xfId="0" applyNumberFormat="1" applyFont="1" applyFill="1" applyBorder="1"/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17" xfId="0" applyNumberFormat="1" applyFont="1" applyFill="1" applyBorder="1" applyAlignment="1">
      <alignment horizontal="right"/>
    </xf>
    <xf numFmtId="0" fontId="4" fillId="4" borderId="8" xfId="20" applyFont="1" applyFill="1" applyBorder="1" applyAlignment="1">
      <alignment horizontal="left"/>
      <protection/>
    </xf>
    <xf numFmtId="0" fontId="4" fillId="0" borderId="10" xfId="20" applyFont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7" fillId="0" borderId="0" xfId="20" applyFont="1" applyAlignment="1">
      <alignment horizontal="left"/>
      <protection/>
    </xf>
    <xf numFmtId="168" fontId="3" fillId="0" borderId="43" xfId="22" applyNumberFormat="1" applyFill="1" applyBorder="1" applyAlignment="1">
      <alignment horizontal="right"/>
    </xf>
    <xf numFmtId="168" fontId="3" fillId="0" borderId="44" xfId="22" applyNumberFormat="1" applyFill="1" applyBorder="1" applyAlignment="1">
      <alignment horizontal="right"/>
    </xf>
    <xf numFmtId="168" fontId="3" fillId="0" borderId="45" xfId="22" applyNumberFormat="1" applyFill="1" applyBorder="1" applyAlignment="1">
      <alignment horizontal="right"/>
    </xf>
    <xf numFmtId="168" fontId="3" fillId="0" borderId="46" xfId="22" applyNumberFormat="1" applyFill="1" applyBorder="1" applyAlignment="1">
      <alignment horizontal="right"/>
    </xf>
    <xf numFmtId="168" fontId="3" fillId="0" borderId="47" xfId="22" applyNumberFormat="1" applyFill="1" applyBorder="1" applyAlignment="1">
      <alignment horizontal="right"/>
    </xf>
    <xf numFmtId="168" fontId="3" fillId="0" borderId="48" xfId="22" applyNumberFormat="1" applyFill="1" applyBorder="1" applyAlignment="1">
      <alignment horizontal="right"/>
    </xf>
    <xf numFmtId="168" fontId="3" fillId="7" borderId="45" xfId="22" applyNumberFormat="1" applyFill="1" applyBorder="1" applyAlignment="1">
      <alignment horizontal="right"/>
    </xf>
    <xf numFmtId="168" fontId="3" fillId="7" borderId="46" xfId="22" applyNumberFormat="1" applyFill="1" applyBorder="1" applyAlignment="1">
      <alignment horizontal="right"/>
    </xf>
    <xf numFmtId="168" fontId="3" fillId="7" borderId="47" xfId="22" applyNumberFormat="1" applyFill="1" applyBorder="1" applyAlignment="1">
      <alignment horizontal="right"/>
    </xf>
    <xf numFmtId="168" fontId="3" fillId="7" borderId="48" xfId="22" applyNumberFormat="1" applyFill="1" applyBorder="1" applyAlignment="1">
      <alignment horizontal="right"/>
    </xf>
    <xf numFmtId="168" fontId="3" fillId="0" borderId="41" xfId="22" applyNumberFormat="1" applyFill="1" applyBorder="1" applyAlignment="1">
      <alignment horizontal="right"/>
    </xf>
    <xf numFmtId="168" fontId="3" fillId="0" borderId="42" xfId="22" applyNumberFormat="1" applyFill="1" applyBorder="1" applyAlignment="1">
      <alignment horizontal="right"/>
    </xf>
    <xf numFmtId="168" fontId="3" fillId="0" borderId="49" xfId="22" applyNumberFormat="1" applyFill="1" applyBorder="1" applyAlignment="1">
      <alignment horizontal="right"/>
    </xf>
    <xf numFmtId="168" fontId="3" fillId="0" borderId="17" xfId="22" applyNumberFormat="1" applyFill="1" applyBorder="1" applyAlignment="1">
      <alignment horizontal="right"/>
    </xf>
    <xf numFmtId="168" fontId="3" fillId="0" borderId="50" xfId="22" applyNumberFormat="1" applyFill="1" applyBorder="1" applyAlignment="1">
      <alignment horizontal="right"/>
    </xf>
    <xf numFmtId="168" fontId="3" fillId="7" borderId="44" xfId="22" applyNumberFormat="1" applyFill="1" applyBorder="1" applyAlignment="1">
      <alignment horizontal="right"/>
    </xf>
    <xf numFmtId="168" fontId="3" fillId="0" borderId="29" xfId="22" applyNumberFormat="1" applyBorder="1" applyAlignment="1">
      <alignment horizontal="right"/>
    </xf>
    <xf numFmtId="168" fontId="3" fillId="0" borderId="14" xfId="22" applyNumberFormat="1" applyBorder="1" applyAlignment="1">
      <alignment horizontal="right"/>
    </xf>
    <xf numFmtId="168" fontId="3" fillId="4" borderId="14" xfId="22" applyNumberFormat="1" applyFill="1" applyBorder="1" applyAlignment="1">
      <alignment horizontal="right"/>
    </xf>
    <xf numFmtId="168" fontId="3" fillId="0" borderId="30" xfId="22" applyNumberFormat="1" applyBorder="1" applyAlignment="1">
      <alignment horizontal="right"/>
    </xf>
    <xf numFmtId="168" fontId="3" fillId="0" borderId="2" xfId="22" applyNumberFormat="1" applyBorder="1" applyAlignment="1">
      <alignment horizontal="right"/>
    </xf>
    <xf numFmtId="168" fontId="3" fillId="4" borderId="2" xfId="22" applyNumberFormat="1" applyFill="1" applyBorder="1" applyAlignment="1">
      <alignment horizontal="right"/>
    </xf>
    <xf numFmtId="168" fontId="3" fillId="0" borderId="31" xfId="22" applyNumberFormat="1" applyBorder="1" applyAlignment="1">
      <alignment horizontal="right"/>
    </xf>
    <xf numFmtId="168" fontId="3" fillId="0" borderId="51" xfId="22" applyNumberFormat="1" applyBorder="1" applyAlignment="1">
      <alignment horizontal="right"/>
    </xf>
    <xf numFmtId="168" fontId="3" fillId="4" borderId="51" xfId="22" applyNumberFormat="1" applyFill="1" applyBorder="1" applyAlignment="1">
      <alignment horizontal="right"/>
    </xf>
    <xf numFmtId="168" fontId="3" fillId="0" borderId="29" xfId="22" applyNumberFormat="1" applyFill="1" applyBorder="1" applyAlignment="1">
      <alignment horizontal="right"/>
    </xf>
    <xf numFmtId="168" fontId="3" fillId="0" borderId="14" xfId="22" applyNumberFormat="1" applyFill="1" applyBorder="1" applyAlignment="1">
      <alignment horizontal="right"/>
    </xf>
    <xf numFmtId="168" fontId="3" fillId="0" borderId="30" xfId="22" applyNumberFormat="1" applyFill="1" applyBorder="1" applyAlignment="1">
      <alignment horizontal="right"/>
    </xf>
    <xf numFmtId="168" fontId="3" fillId="0" borderId="52" xfId="22" applyNumberFormat="1" applyFill="1" applyBorder="1" applyAlignment="1">
      <alignment horizontal="right"/>
    </xf>
    <xf numFmtId="168" fontId="3" fillId="0" borderId="53" xfId="22" applyNumberFormat="1" applyFill="1" applyBorder="1" applyAlignment="1">
      <alignment horizontal="right"/>
    </xf>
    <xf numFmtId="168" fontId="3" fillId="0" borderId="54" xfId="22" applyNumberFormat="1" applyFill="1" applyBorder="1" applyAlignment="1">
      <alignment horizontal="right"/>
    </xf>
    <xf numFmtId="168" fontId="3" fillId="0" borderId="55" xfId="22" applyNumberFormat="1" applyFill="1" applyBorder="1" applyAlignment="1">
      <alignment horizontal="right"/>
    </xf>
    <xf numFmtId="168" fontId="3" fillId="0" borderId="7" xfId="22" applyNumberFormat="1" applyFill="1" applyBorder="1" applyAlignment="1">
      <alignment horizontal="right"/>
    </xf>
    <xf numFmtId="168" fontId="3" fillId="0" borderId="8" xfId="22" applyNumberFormat="1" applyFill="1" applyBorder="1" applyAlignment="1">
      <alignment horizontal="right"/>
    </xf>
    <xf numFmtId="168" fontId="3" fillId="0" borderId="56" xfId="22" applyNumberFormat="1" applyFill="1" applyBorder="1" applyAlignment="1">
      <alignment horizontal="right"/>
    </xf>
    <xf numFmtId="168" fontId="3" fillId="0" borderId="26" xfId="22" applyNumberFormat="1" applyFill="1" applyBorder="1" applyAlignment="1">
      <alignment horizontal="right"/>
    </xf>
    <xf numFmtId="168" fontId="3" fillId="0" borderId="57" xfId="22" applyNumberFormat="1" applyFill="1" applyBorder="1" applyAlignment="1">
      <alignment horizontal="right"/>
    </xf>
    <xf numFmtId="168" fontId="3" fillId="0" borderId="58" xfId="22" applyNumberFormat="1" applyFill="1" applyBorder="1" applyAlignment="1">
      <alignment horizontal="right"/>
    </xf>
    <xf numFmtId="168" fontId="3" fillId="0" borderId="27" xfId="22" applyNumberFormat="1" applyFill="1" applyBorder="1" applyAlignment="1">
      <alignment horizontal="right"/>
    </xf>
    <xf numFmtId="168" fontId="3" fillId="0" borderId="59" xfId="22" applyNumberFormat="1" applyFill="1" applyBorder="1" applyAlignment="1">
      <alignment horizontal="right"/>
    </xf>
    <xf numFmtId="0" fontId="4" fillId="2" borderId="60" xfId="0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168" fontId="3" fillId="4" borderId="8" xfId="22" applyNumberFormat="1" applyFill="1" applyBorder="1" applyAlignment="1">
      <alignment horizontal="right"/>
    </xf>
    <xf numFmtId="165" fontId="3" fillId="3" borderId="62" xfId="0" applyNumberFormat="1" applyFont="1" applyFill="1" applyBorder="1"/>
    <xf numFmtId="165" fontId="3" fillId="3" borderId="63" xfId="0" applyNumberFormat="1" applyFont="1" applyFill="1" applyBorder="1"/>
    <xf numFmtId="168" fontId="3" fillId="0" borderId="56" xfId="22" applyNumberFormat="1" applyBorder="1" applyAlignment="1">
      <alignment horizontal="right"/>
    </xf>
    <xf numFmtId="168" fontId="3" fillId="0" borderId="26" xfId="22" applyNumberFormat="1" applyBorder="1" applyAlignment="1">
      <alignment horizontal="right"/>
    </xf>
    <xf numFmtId="168" fontId="3" fillId="4" borderId="26" xfId="22" applyNumberFormat="1" applyFill="1" applyBorder="1" applyAlignment="1">
      <alignment horizontal="right"/>
    </xf>
    <xf numFmtId="165" fontId="3" fillId="3" borderId="64" xfId="0" applyNumberFormat="1" applyFont="1" applyFill="1" applyBorder="1"/>
    <xf numFmtId="165" fontId="3" fillId="3" borderId="38" xfId="0" applyNumberFormat="1" applyFont="1" applyFill="1" applyBorder="1"/>
    <xf numFmtId="168" fontId="3" fillId="0" borderId="58" xfId="22" applyNumberFormat="1" applyBorder="1" applyAlignment="1">
      <alignment horizontal="right"/>
    </xf>
    <xf numFmtId="168" fontId="3" fillId="0" borderId="59" xfId="22" applyNumberFormat="1" applyBorder="1" applyAlignment="1">
      <alignment horizontal="right"/>
    </xf>
    <xf numFmtId="168" fontId="3" fillId="4" borderId="59" xfId="22" applyNumberFormat="1" applyFill="1" applyBorder="1" applyAlignment="1">
      <alignment horizontal="right"/>
    </xf>
    <xf numFmtId="165" fontId="3" fillId="3" borderId="39" xfId="0" applyNumberFormat="1" applyFont="1" applyFill="1" applyBorder="1"/>
    <xf numFmtId="165" fontId="3" fillId="3" borderId="27" xfId="0" applyNumberFormat="1" applyFont="1" applyFill="1" applyBorder="1"/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!working doc - graph1" xfId="20"/>
    <cellStyle name="Normal_!working doc - graph2" xfId="21"/>
    <cellStyle name="NumberCellSty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electricity supplied, EU-28, 2000-2018 annual data and 2013-2018 monthly cumulated data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(GWh)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1'!$A$6</c:f>
              <c:strCache>
                <c:ptCount val="1"/>
                <c:pt idx="0">
                  <c:v>nrg_cb_e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1'!$B$5:$T$5</c:f>
              <c:numCache/>
            </c:numRef>
          </c:cat>
          <c:val>
            <c:numRef>
              <c:f>'Fig 1'!$B$6:$T$6</c:f>
              <c:numCache/>
            </c:numRef>
          </c:val>
          <c:smooth val="0"/>
        </c:ser>
        <c:ser>
          <c:idx val="1"/>
          <c:order val="1"/>
          <c:tx>
            <c:strRef>
              <c:f>'Fig 1'!$A$7</c:f>
              <c:strCache>
                <c:ptCount val="1"/>
                <c:pt idx="0">
                  <c:v>nrg_105m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1'!$B$5:$T$5</c:f>
              <c:numCache/>
            </c:numRef>
          </c:cat>
          <c:val>
            <c:numRef>
              <c:f>'Fig 1'!$B$7:$T$7</c:f>
              <c:numCache/>
            </c:numRef>
          </c:val>
          <c:smooth val="0"/>
        </c:ser>
        <c:axId val="57208931"/>
        <c:axId val="45118332"/>
      </c:lineChart>
      <c:catAx>
        <c:axId val="57208931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118332"/>
        <c:crosses val="autoZero"/>
        <c:auto val="1"/>
        <c:lblOffset val="100"/>
        <c:noMultiLvlLbl val="0"/>
      </c:catAx>
      <c:valAx>
        <c:axId val="45118332"/>
        <c:scaling>
          <c:orientation val="minMax"/>
          <c:max val="32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572089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production by source, EU-28,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1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65"/>
          <c:y val="0.16725"/>
          <c:w val="0.45075"/>
          <c:h val="0.6835"/>
        </c:manualLayout>
      </c:layout>
      <c:pieChart>
        <c:varyColors val="1"/>
        <c:ser>
          <c:idx val="0"/>
          <c:order val="0"/>
          <c:tx>
            <c:strRef>
              <c:f>'Fig 2'!$B$4</c:f>
              <c:strCache>
                <c:ptCount val="1"/>
                <c:pt idx="0">
                  <c:v>2018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67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08"/>
                  <c:y val="-0.01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055"/>
                  <c:y val="-0.0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072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02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4175"/>
                  <c:y val="-0.00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_i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2'!$C$3:$H$3</c:f>
              <c:strCache/>
            </c:strRef>
          </c:cat>
          <c:val>
            <c:numRef>
              <c:f>'Fig 2'!$C$4:$H$4</c:f>
              <c:numCache/>
            </c:numRef>
          </c:val>
        </c:ser>
        <c:ser>
          <c:idx val="1"/>
          <c:order val="1"/>
          <c:tx>
            <c:strRef>
              <c:f>'Fig 2'!$B$8</c:f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2'!$C$3:$H$3</c:f>
              <c:strCache/>
            </c:strRef>
          </c:cat>
          <c:val>
            <c:numRef>
              <c:f>'Fig 2'!$C$8:$F$8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075"/>
          <c:y val="0.87025"/>
          <c:w val="0.83275"/>
          <c:h val="0.10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electricity production by source,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13425"/>
          <c:w val="0.941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3'!$A$3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3'!$B$2:$AS$2</c:f>
              <c:strCache/>
            </c:strRef>
          </c:cat>
          <c:val>
            <c:numRef>
              <c:f>'Fig 3'!$B$3:$AS$3</c:f>
              <c:numCache/>
            </c:numRef>
          </c:val>
        </c:ser>
        <c:ser>
          <c:idx val="1"/>
          <c:order val="1"/>
          <c:tx>
            <c:strRef>
              <c:f>'Fig 3'!$A$4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3'!$B$2:$AS$2</c:f>
              <c:strCache/>
            </c:strRef>
          </c:cat>
          <c:val>
            <c:numRef>
              <c:f>'Fig 3'!$B$4:$AS$4</c:f>
              <c:numCache/>
            </c:numRef>
          </c:val>
        </c:ser>
        <c:ser>
          <c:idx val="2"/>
          <c:order val="2"/>
          <c:tx>
            <c:strRef>
              <c:f>'Fig 3'!$A$5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3'!$B$2:$AS$2</c:f>
              <c:strCache/>
            </c:strRef>
          </c:cat>
          <c:val>
            <c:numRef>
              <c:f>'Fig 3'!$B$5:$AS$5</c:f>
              <c:numCache/>
            </c:numRef>
          </c:val>
        </c:ser>
        <c:ser>
          <c:idx val="3"/>
          <c:order val="3"/>
          <c:tx>
            <c:strRef>
              <c:f>'Fig 3'!$A$6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3'!$B$2:$AS$2</c:f>
              <c:strCache/>
            </c:strRef>
          </c:cat>
          <c:val>
            <c:numRef>
              <c:f>'Fig 3'!$B$6:$AS$6</c:f>
              <c:numCache/>
            </c:numRef>
          </c:val>
        </c:ser>
        <c:ser>
          <c:idx val="4"/>
          <c:order val="4"/>
          <c:tx>
            <c:strRef>
              <c:f>'Fig 3'!$A$7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3'!$B$2:$AS$2</c:f>
              <c:strCache/>
            </c:strRef>
          </c:cat>
          <c:val>
            <c:numRef>
              <c:f>'Fig 3'!$B$7:$AS$7</c:f>
              <c:numCache/>
            </c:numRef>
          </c:val>
        </c:ser>
        <c:ser>
          <c:idx val="5"/>
          <c:order val="5"/>
          <c:tx>
            <c:strRef>
              <c:f>'Fig 3'!$A$8</c:f>
              <c:strCache>
                <c:ptCount val="1"/>
                <c:pt idx="0">
                  <c:v>Geothermal &amp; others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3'!$B$2:$AS$2</c:f>
              <c:strCache/>
            </c:strRef>
          </c:cat>
          <c:val>
            <c:numRef>
              <c:f>'Fig 3'!$B$8:$AS$8</c:f>
              <c:numCache/>
            </c:numRef>
          </c:val>
        </c:ser>
        <c:overlap val="100"/>
        <c:axId val="3411805"/>
        <c:axId val="30706246"/>
      </c:barChart>
      <c:cat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6246"/>
        <c:crosses val="autoZero"/>
        <c:auto val="1"/>
        <c:lblOffset val="100"/>
        <c:tickLblSkip val="1"/>
        <c:noMultiLvlLbl val="0"/>
      </c:catAx>
      <c:valAx>
        <c:axId val="307062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0000">
            <a:noFill/>
          </a:ln>
        </c:spPr>
        <c:crossAx val="341180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13</xdr:row>
      <xdr:rowOff>85725</xdr:rowOff>
    </xdr:from>
    <xdr:to>
      <xdr:col>15</xdr:col>
      <xdr:colOff>123825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1952625" y="22479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19050</xdr:rowOff>
    </xdr:from>
    <xdr:to>
      <xdr:col>8</xdr:col>
      <xdr:colOff>333375</xdr:colOff>
      <xdr:row>33</xdr:row>
      <xdr:rowOff>19050</xdr:rowOff>
    </xdr:to>
    <xdr:graphicFrame macro="">
      <xdr:nvGraphicFramePr>
        <xdr:cNvPr id="2282" name="Chart 1"/>
        <xdr:cNvGraphicFramePr/>
      </xdr:nvGraphicFramePr>
      <xdr:xfrm>
        <a:off x="895350" y="1647825"/>
        <a:ext cx="48863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15</xdr:row>
      <xdr:rowOff>57150</xdr:rowOff>
    </xdr:from>
    <xdr:to>
      <xdr:col>23</xdr:col>
      <xdr:colOff>304800</xdr:colOff>
      <xdr:row>42</xdr:row>
      <xdr:rowOff>19050</xdr:rowOff>
    </xdr:to>
    <xdr:graphicFrame macro="">
      <xdr:nvGraphicFramePr>
        <xdr:cNvPr id="5354" name="Chart 1"/>
        <xdr:cNvGraphicFramePr/>
      </xdr:nvGraphicFramePr>
      <xdr:xfrm>
        <a:off x="1095375" y="2514600"/>
        <a:ext cx="102393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5"/>
  <sheetViews>
    <sheetView showGridLines="0" tabSelected="1" workbookViewId="0" topLeftCell="A7">
      <selection activeCell="U20" sqref="U20"/>
    </sheetView>
  </sheetViews>
  <sheetFormatPr defaultColWidth="9.140625" defaultRowHeight="12.75"/>
  <cols>
    <col min="1" max="1" width="9.7109375" style="2" customWidth="1"/>
    <col min="2" max="19" width="9.421875" style="2" customWidth="1"/>
    <col min="20" max="16384" width="9.140625" style="2" customWidth="1"/>
  </cols>
  <sheetData>
    <row r="5" spans="1:20" ht="15" customHeight="1">
      <c r="A5" s="6"/>
      <c r="B5" s="46">
        <v>2000</v>
      </c>
      <c r="C5" s="5">
        <v>2001</v>
      </c>
      <c r="D5" s="5">
        <v>2002</v>
      </c>
      <c r="E5" s="6">
        <v>2003</v>
      </c>
      <c r="F5" s="5">
        <v>2004</v>
      </c>
      <c r="G5" s="5">
        <v>2005</v>
      </c>
      <c r="H5" s="5">
        <v>2006</v>
      </c>
      <c r="I5" s="6">
        <v>2007</v>
      </c>
      <c r="J5" s="6">
        <v>2008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6">
        <v>2014</v>
      </c>
      <c r="Q5" s="6">
        <v>2015</v>
      </c>
      <c r="R5" s="6">
        <v>2016</v>
      </c>
      <c r="S5" s="6">
        <v>2017</v>
      </c>
      <c r="T5" s="6">
        <v>2018</v>
      </c>
    </row>
    <row r="6" spans="1:20" ht="12.75">
      <c r="A6" s="132" t="s">
        <v>58</v>
      </c>
      <c r="B6" s="47">
        <v>2855131.879</v>
      </c>
      <c r="C6" s="48">
        <v>2922099.396</v>
      </c>
      <c r="D6" s="48">
        <v>2945011.281</v>
      </c>
      <c r="E6" s="48">
        <v>3018473.365</v>
      </c>
      <c r="F6" s="48">
        <v>3081377.124</v>
      </c>
      <c r="G6" s="48">
        <v>3120932.0829999996</v>
      </c>
      <c r="H6" s="48">
        <v>3155858.713</v>
      </c>
      <c r="I6" s="48">
        <v>3178973.257</v>
      </c>
      <c r="J6" s="48">
        <v>3195511.8750000005</v>
      </c>
      <c r="K6" s="48">
        <v>3034195.055</v>
      </c>
      <c r="L6" s="48">
        <v>3163197.517</v>
      </c>
      <c r="M6" s="48">
        <v>3109200.253</v>
      </c>
      <c r="N6" s="48">
        <v>3110092.474</v>
      </c>
      <c r="O6" s="48">
        <v>3084313.1750000003</v>
      </c>
      <c r="P6" s="48">
        <v>3011609.761</v>
      </c>
      <c r="Q6" s="48">
        <v>3056122.7070000004</v>
      </c>
      <c r="R6" s="48">
        <v>3085801.251</v>
      </c>
      <c r="S6" s="48">
        <v>3105555.4080000003</v>
      </c>
      <c r="T6" s="48">
        <v>3111095</v>
      </c>
    </row>
    <row r="7" spans="1:20" ht="12.75">
      <c r="A7" s="133" t="s">
        <v>60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>
        <v>2962572</v>
      </c>
      <c r="P7" s="50">
        <v>2873885</v>
      </c>
      <c r="Q7" s="50">
        <v>2942635</v>
      </c>
      <c r="R7" s="50">
        <v>2963878</v>
      </c>
      <c r="S7" s="50">
        <v>3041044.789</v>
      </c>
      <c r="T7" s="50">
        <v>3059402.1660000007</v>
      </c>
    </row>
    <row r="8" spans="10:13" ht="12.75">
      <c r="J8" s="9"/>
      <c r="K8" s="9"/>
      <c r="L8" s="9"/>
      <c r="M8" s="10"/>
    </row>
    <row r="9" spans="10:13" ht="12.75">
      <c r="J9" s="9"/>
      <c r="K9" s="9"/>
      <c r="L9" s="9"/>
      <c r="M9" s="10"/>
    </row>
    <row r="10" spans="10:13" ht="12.75">
      <c r="J10" s="9"/>
      <c r="K10" s="9"/>
      <c r="L10" s="9"/>
      <c r="M10" s="10"/>
    </row>
    <row r="11" spans="1:11" ht="15.75">
      <c r="A11" s="11"/>
      <c r="B11" s="1"/>
      <c r="C11" s="3"/>
      <c r="D11" s="51" t="s">
        <v>100</v>
      </c>
      <c r="E11" s="3"/>
      <c r="F11" s="3"/>
      <c r="K11" s="1"/>
    </row>
    <row r="12" spans="1:4" ht="12.75">
      <c r="A12" s="12"/>
      <c r="D12" s="52" t="s">
        <v>61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8"/>
    </row>
    <row r="37" ht="12"/>
    <row r="38" spans="3:8" ht="12">
      <c r="C38" s="1"/>
      <c r="D38" s="1"/>
      <c r="E38" s="1"/>
      <c r="F38" s="1"/>
      <c r="G38" s="1"/>
      <c r="H38" s="1"/>
    </row>
    <row r="39" ht="12"/>
    <row r="40" ht="12"/>
    <row r="41" ht="12"/>
    <row r="42" ht="12"/>
    <row r="43" ht="12"/>
    <row r="44" ht="12"/>
    <row r="45" ht="15" customHeight="1">
      <c r="D45" s="135" t="s">
        <v>84</v>
      </c>
    </row>
    <row r="53" ht="12.75">
      <c r="A53" s="4" t="s">
        <v>59</v>
      </c>
    </row>
    <row r="54" ht="12.75">
      <c r="A54" s="2" t="s">
        <v>63</v>
      </c>
    </row>
    <row r="55" ht="12.75">
      <c r="A55" s="2" t="s">
        <v>83</v>
      </c>
    </row>
  </sheetData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showGridLines="0" workbookViewId="0" topLeftCell="A1">
      <selection activeCell="C34" sqref="C34:F34"/>
    </sheetView>
  </sheetViews>
  <sheetFormatPr defaultColWidth="9.140625" defaultRowHeight="12.75"/>
  <cols>
    <col min="1" max="2" width="6.57421875" style="15" customWidth="1"/>
    <col min="3" max="8" width="11.421875" style="15" customWidth="1"/>
    <col min="9" max="9" width="6.57421875" style="15" customWidth="1"/>
    <col min="10" max="10" width="6.8515625" style="15" customWidth="1"/>
    <col min="11" max="12" width="6.57421875" style="15" customWidth="1"/>
    <col min="13" max="16384" width="9.140625" style="15" customWidth="1"/>
  </cols>
  <sheetData>
    <row r="3" spans="1:11" ht="24">
      <c r="A3" s="14"/>
      <c r="B3" s="54"/>
      <c r="C3" s="53" t="s">
        <v>44</v>
      </c>
      <c r="D3" s="54" t="s">
        <v>45</v>
      </c>
      <c r="E3" s="54" t="s">
        <v>47</v>
      </c>
      <c r="F3" s="54" t="s">
        <v>52</v>
      </c>
      <c r="G3" s="55" t="s">
        <v>48</v>
      </c>
      <c r="H3" s="53" t="s">
        <v>57</v>
      </c>
      <c r="J3" s="16"/>
      <c r="K3" s="16"/>
    </row>
    <row r="4" spans="2:11" ht="12.75">
      <c r="B4" s="60">
        <v>2018</v>
      </c>
      <c r="C4" s="61">
        <v>45.94348948124637</v>
      </c>
      <c r="D4" s="61">
        <v>25.534903736239656</v>
      </c>
      <c r="E4" s="61">
        <v>12.24500258331528</v>
      </c>
      <c r="F4" s="61">
        <v>11.833946981833416</v>
      </c>
      <c r="G4" s="61">
        <v>4.003434450964017</v>
      </c>
      <c r="H4" s="61">
        <v>0.4392230921280943</v>
      </c>
      <c r="K4" s="14">
        <f>C4+D4+E4+F4+G4+H4</f>
        <v>100.00000032572684</v>
      </c>
    </row>
    <row r="7" ht="15.75">
      <c r="C7" s="62" t="s">
        <v>99</v>
      </c>
    </row>
    <row r="8" spans="3:6" ht="12.75">
      <c r="C8" s="63" t="s">
        <v>64</v>
      </c>
    </row>
    <row r="9" ht="12.75">
      <c r="C9" s="63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D32" s="13"/>
    </row>
    <row r="33" ht="12"/>
    <row r="34" ht="15" customHeight="1">
      <c r="C34" s="64" t="s">
        <v>65</v>
      </c>
    </row>
    <row r="38" ht="12.75">
      <c r="A38" s="56" t="s">
        <v>59</v>
      </c>
    </row>
    <row r="39" ht="12.75">
      <c r="A39" s="17" t="s">
        <v>62</v>
      </c>
    </row>
  </sheetData>
  <printOptions/>
  <pageMargins left="0.9055118110236221" right="0.15748031496062992" top="0.6299212598425197" bottom="0.15748031496062992" header="0.1574803149606299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3"/>
  <sheetViews>
    <sheetView showGridLines="0" workbookViewId="0" topLeftCell="A1">
      <selection activeCell="C2" sqref="C2:M32"/>
    </sheetView>
  </sheetViews>
  <sheetFormatPr defaultColWidth="9.140625" defaultRowHeight="12.75"/>
  <cols>
    <col min="1" max="1" width="3.28125" style="17" customWidth="1"/>
    <col min="2" max="2" width="3.140625" style="28" customWidth="1"/>
    <col min="3" max="3" width="28.7109375" style="17" customWidth="1"/>
    <col min="4" max="6" width="9.140625" style="17" customWidth="1"/>
    <col min="7" max="8" width="9.7109375" style="17" customWidth="1"/>
    <col min="9" max="11" width="9.140625" style="17" customWidth="1"/>
    <col min="12" max="13" width="9.7109375" style="17" customWidth="1"/>
    <col min="14" max="16" width="9.140625" style="17" customWidth="1"/>
    <col min="17" max="18" width="9.7109375" style="17" customWidth="1"/>
    <col min="19" max="16384" width="9.140625" style="17" customWidth="1"/>
  </cols>
  <sheetData>
    <row r="1" spans="2:13" ht="12.75">
      <c r="B1" s="17"/>
      <c r="D1" s="31"/>
      <c r="E1" s="31"/>
      <c r="F1" s="31"/>
      <c r="G1" s="31"/>
      <c r="H1" s="31"/>
      <c r="I1" s="31"/>
      <c r="J1" s="32"/>
      <c r="K1" s="32"/>
      <c r="L1" s="32"/>
      <c r="M1" s="31"/>
    </row>
    <row r="2" spans="2:3" ht="15.75">
      <c r="B2" s="17"/>
      <c r="C2" s="104" t="s">
        <v>85</v>
      </c>
    </row>
    <row r="3" spans="2:3" ht="12.95" customHeight="1">
      <c r="B3" s="17"/>
      <c r="C3" s="105" t="s">
        <v>61</v>
      </c>
    </row>
    <row r="4" spans="2:13" ht="12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12.75" customHeight="1">
      <c r="B5" s="17"/>
      <c r="C5" s="76"/>
      <c r="D5" s="194" t="s">
        <v>53</v>
      </c>
      <c r="E5" s="195"/>
      <c r="F5" s="195"/>
      <c r="G5" s="195"/>
      <c r="H5" s="195"/>
      <c r="I5" s="194" t="s">
        <v>54</v>
      </c>
      <c r="J5" s="195"/>
      <c r="K5" s="195"/>
      <c r="L5" s="195"/>
      <c r="M5" s="195"/>
    </row>
    <row r="6" spans="3:18" s="19" customFormat="1" ht="12.75" customHeight="1">
      <c r="C6" s="78"/>
      <c r="D6" s="176">
        <v>2016</v>
      </c>
      <c r="E6" s="123">
        <v>2017</v>
      </c>
      <c r="F6" s="123">
        <v>2018</v>
      </c>
      <c r="G6" s="177" t="s">
        <v>56</v>
      </c>
      <c r="H6" s="178" t="s">
        <v>67</v>
      </c>
      <c r="I6" s="176">
        <v>2016</v>
      </c>
      <c r="J6" s="123">
        <v>2017</v>
      </c>
      <c r="K6" s="123">
        <v>2018</v>
      </c>
      <c r="L6" s="177" t="s">
        <v>56</v>
      </c>
      <c r="M6" s="82" t="s">
        <v>67</v>
      </c>
      <c r="N6" s="17"/>
      <c r="O6" s="17"/>
      <c r="P6" s="17"/>
      <c r="Q6" s="17"/>
      <c r="R6" s="17"/>
    </row>
    <row r="7" spans="1:13" ht="12.75" customHeight="1">
      <c r="A7" s="33"/>
      <c r="B7" s="17"/>
      <c r="C7" s="77" t="s">
        <v>30</v>
      </c>
      <c r="D7" s="47">
        <v>3108541.845</v>
      </c>
      <c r="E7" s="48">
        <v>3137973.108</v>
      </c>
      <c r="F7" s="179">
        <v>3070056.9350000005</v>
      </c>
      <c r="G7" s="180">
        <f>E7/D7-1</f>
        <v>0.009467867723041534</v>
      </c>
      <c r="H7" s="181">
        <f>F7/E7-1</f>
        <v>-0.021643325376770384</v>
      </c>
      <c r="I7" s="47">
        <v>2230948.479</v>
      </c>
      <c r="J7" s="48">
        <v>2246693.147</v>
      </c>
      <c r="K7" s="179">
        <v>2185957.583</v>
      </c>
      <c r="L7" s="180">
        <f>J7/I7-1</f>
        <v>0.007057387540862159</v>
      </c>
      <c r="M7" s="66">
        <f>K7/J7-1</f>
        <v>-0.027033315199763597</v>
      </c>
    </row>
    <row r="8" spans="1:13" ht="12.75" customHeight="1">
      <c r="A8" s="20"/>
      <c r="B8" s="17"/>
      <c r="C8" s="71" t="s">
        <v>31</v>
      </c>
      <c r="D8" s="182"/>
      <c r="E8" s="183"/>
      <c r="F8" s="184"/>
      <c r="G8" s="185"/>
      <c r="H8" s="186"/>
      <c r="I8" s="182"/>
      <c r="J8" s="183"/>
      <c r="K8" s="184"/>
      <c r="L8" s="185"/>
      <c r="M8" s="67"/>
    </row>
    <row r="9" spans="1:16" ht="12.75" customHeight="1">
      <c r="A9" s="18"/>
      <c r="B9" s="21"/>
      <c r="C9" s="72" t="s">
        <v>32</v>
      </c>
      <c r="D9" s="182">
        <v>1515894.276</v>
      </c>
      <c r="E9" s="183">
        <v>1538378.6</v>
      </c>
      <c r="F9" s="184">
        <v>1410491.285</v>
      </c>
      <c r="G9" s="185">
        <f>E9/D9-1</f>
        <v>0.014832382677326006</v>
      </c>
      <c r="H9" s="186">
        <f>F9/E9-1</f>
        <v>-0.08313123635495201</v>
      </c>
      <c r="I9" s="182">
        <v>1038202.939</v>
      </c>
      <c r="J9" s="183">
        <v>1071598.7449999999</v>
      </c>
      <c r="K9" s="184">
        <v>954120.4569999998</v>
      </c>
      <c r="L9" s="185">
        <f>J9/I9-1</f>
        <v>0.0321669345611435</v>
      </c>
      <c r="M9" s="67">
        <f>K9/J9-1</f>
        <v>-0.1096289899070384</v>
      </c>
      <c r="P9" s="17">
        <f>+F9*100/E9</f>
        <v>91.68687636450481</v>
      </c>
    </row>
    <row r="10" spans="1:16" ht="12.75" customHeight="1">
      <c r="A10" s="18"/>
      <c r="B10" s="17"/>
      <c r="C10" s="73" t="s">
        <v>33</v>
      </c>
      <c r="D10" s="182">
        <v>795629.205</v>
      </c>
      <c r="E10" s="183">
        <v>785915.68</v>
      </c>
      <c r="F10" s="184">
        <v>783936.0829999999</v>
      </c>
      <c r="G10" s="185">
        <f aca="true" t="shared" si="0" ref="G10:G20">E10/D10-1</f>
        <v>-0.012208607902973956</v>
      </c>
      <c r="H10" s="186">
        <f aca="true" t="shared" si="1" ref="H10:H20">F10/E10-1</f>
        <v>-0.0025188414614659704</v>
      </c>
      <c r="I10" s="182">
        <v>606769.125</v>
      </c>
      <c r="J10" s="183">
        <v>591752.946</v>
      </c>
      <c r="K10" s="184">
        <v>590194.092</v>
      </c>
      <c r="L10" s="185">
        <f aca="true" t="shared" si="2" ref="L10:L20">J10/I10-1</f>
        <v>-0.024747763822030366</v>
      </c>
      <c r="M10" s="67">
        <f aca="true" t="shared" si="3" ref="M10:M20">K10/J10-1</f>
        <v>-0.00263429867233822</v>
      </c>
      <c r="P10" s="17">
        <f>+F10*100/E10</f>
        <v>99.7481158538534</v>
      </c>
    </row>
    <row r="11" spans="1:16" ht="12.75" customHeight="1">
      <c r="A11" s="18"/>
      <c r="B11" s="17"/>
      <c r="C11" s="72" t="s">
        <v>41</v>
      </c>
      <c r="D11" s="182">
        <v>375033.953</v>
      </c>
      <c r="E11" s="183">
        <v>326014.82300000003</v>
      </c>
      <c r="F11" s="184">
        <v>363308.91000000003</v>
      </c>
      <c r="G11" s="185">
        <f t="shared" si="0"/>
        <v>-0.130705845718454</v>
      </c>
      <c r="H11" s="186">
        <f t="shared" si="1"/>
        <v>0.11439383846666384</v>
      </c>
      <c r="I11" s="182">
        <v>269210.171</v>
      </c>
      <c r="J11" s="183">
        <v>222792.913</v>
      </c>
      <c r="K11" s="184">
        <v>259394.03199999995</v>
      </c>
      <c r="L11" s="185">
        <f t="shared" si="2"/>
        <v>-0.17242014975726894</v>
      </c>
      <c r="M11" s="67">
        <f t="shared" si="3"/>
        <v>0.16428313857541754</v>
      </c>
      <c r="P11" s="17">
        <f>+F11*100/E11</f>
        <v>111.43938384666637</v>
      </c>
    </row>
    <row r="12" spans="1:13" ht="12.75" customHeight="1">
      <c r="A12" s="18"/>
      <c r="B12" s="21"/>
      <c r="C12" s="71" t="s">
        <v>66</v>
      </c>
      <c r="D12" s="182">
        <v>29529.277</v>
      </c>
      <c r="E12" s="183">
        <v>29931.085</v>
      </c>
      <c r="F12" s="184">
        <v>45515.162</v>
      </c>
      <c r="G12" s="185">
        <f t="shared" si="0"/>
        <v>0.013607105924063223</v>
      </c>
      <c r="H12" s="186">
        <f t="shared" si="1"/>
        <v>0.520665288278056</v>
      </c>
      <c r="I12" s="182">
        <v>23470.387</v>
      </c>
      <c r="J12" s="183">
        <v>24278.589</v>
      </c>
      <c r="K12" s="184">
        <v>39988.498999999996</v>
      </c>
      <c r="L12" s="185">
        <f t="shared" si="2"/>
        <v>0.03443496692236048</v>
      </c>
      <c r="M12" s="67">
        <f t="shared" si="3"/>
        <v>0.6470684931484278</v>
      </c>
    </row>
    <row r="13" spans="1:16" ht="12.75" customHeight="1">
      <c r="A13" s="18"/>
      <c r="B13" s="17"/>
      <c r="C13" s="72" t="s">
        <v>42</v>
      </c>
      <c r="D13" s="182">
        <v>300219.10099999997</v>
      </c>
      <c r="E13" s="183">
        <v>358002.716</v>
      </c>
      <c r="F13" s="184">
        <v>375928.551</v>
      </c>
      <c r="G13" s="185">
        <f t="shared" si="0"/>
        <v>0.19247148102012357</v>
      </c>
      <c r="H13" s="186">
        <f t="shared" si="1"/>
        <v>0.05007178493025721</v>
      </c>
      <c r="I13" s="182">
        <v>212301.671</v>
      </c>
      <c r="J13" s="183">
        <v>249683.23599999998</v>
      </c>
      <c r="K13" s="184">
        <v>265872.662</v>
      </c>
      <c r="L13" s="185">
        <f t="shared" si="2"/>
        <v>0.17607758254526407</v>
      </c>
      <c r="M13" s="67">
        <f t="shared" si="3"/>
        <v>0.06483985973331441</v>
      </c>
      <c r="P13" s="17">
        <f>+F13*100/E13</f>
        <v>105.00717849302572</v>
      </c>
    </row>
    <row r="14" spans="1:16" ht="12.75" customHeight="1">
      <c r="A14" s="18"/>
      <c r="B14" s="17"/>
      <c r="C14" s="72" t="s">
        <v>39</v>
      </c>
      <c r="D14" s="182">
        <v>110385.655</v>
      </c>
      <c r="E14" s="183">
        <v>118294.97899999999</v>
      </c>
      <c r="F14" s="184">
        <v>122907.717</v>
      </c>
      <c r="G14" s="185">
        <f t="shared" si="0"/>
        <v>0.0716517377189998</v>
      </c>
      <c r="H14" s="186">
        <f t="shared" si="1"/>
        <v>0.03899352313169624</v>
      </c>
      <c r="I14" s="182">
        <v>93340.92700000001</v>
      </c>
      <c r="J14" s="183">
        <v>99771.28099999999</v>
      </c>
      <c r="K14" s="184">
        <v>103020.86700000001</v>
      </c>
      <c r="L14" s="185">
        <f t="shared" si="2"/>
        <v>0.06889104497537257</v>
      </c>
      <c r="M14" s="67">
        <f t="shared" si="3"/>
        <v>0.032570354589313455</v>
      </c>
      <c r="P14" s="17">
        <f>+F14*100/E14</f>
        <v>103.89935231316963</v>
      </c>
    </row>
    <row r="15" spans="1:13" ht="12.75" customHeight="1">
      <c r="A15" s="18"/>
      <c r="B15" s="17"/>
      <c r="C15" s="72" t="s">
        <v>40</v>
      </c>
      <c r="D15" s="182">
        <v>6271.953</v>
      </c>
      <c r="E15" s="183">
        <v>6292.49</v>
      </c>
      <c r="F15" s="184">
        <v>6168.381</v>
      </c>
      <c r="G15" s="185">
        <f t="shared" si="0"/>
        <v>0.003274418669910295</v>
      </c>
      <c r="H15" s="186">
        <f t="shared" si="1"/>
        <v>-0.019723352758605817</v>
      </c>
      <c r="I15" s="182">
        <v>6271.953</v>
      </c>
      <c r="J15" s="183">
        <v>6291.49</v>
      </c>
      <c r="K15" s="184">
        <v>6162.333999999998</v>
      </c>
      <c r="L15" s="185">
        <f t="shared" si="2"/>
        <v>0.003114978699616966</v>
      </c>
      <c r="M15" s="67">
        <f t="shared" si="3"/>
        <v>-0.020528682394790665</v>
      </c>
    </row>
    <row r="16" spans="1:13" ht="12.75" customHeight="1">
      <c r="A16" s="18"/>
      <c r="B16" s="17"/>
      <c r="C16" s="72" t="s">
        <v>43</v>
      </c>
      <c r="D16" s="182">
        <v>4613.308</v>
      </c>
      <c r="E16" s="183">
        <v>4554.304</v>
      </c>
      <c r="F16" s="184">
        <v>7316.018</v>
      </c>
      <c r="G16" s="185">
        <f t="shared" si="0"/>
        <v>-0.012789954626918454</v>
      </c>
      <c r="H16" s="186">
        <f t="shared" si="1"/>
        <v>0.6063964987844466</v>
      </c>
      <c r="I16" s="182">
        <v>4357.308</v>
      </c>
      <c r="J16" s="183">
        <v>4287.214</v>
      </c>
      <c r="K16" s="184">
        <v>7193.148</v>
      </c>
      <c r="L16" s="185">
        <f t="shared" si="2"/>
        <v>-0.016086537834828274</v>
      </c>
      <c r="M16" s="67">
        <f t="shared" si="3"/>
        <v>0.6778140769273473</v>
      </c>
    </row>
    <row r="17" spans="1:13" ht="12.75" customHeight="1">
      <c r="A17" s="18"/>
      <c r="B17" s="17"/>
      <c r="C17" s="72" t="s">
        <v>34</v>
      </c>
      <c r="D17" s="182">
        <v>382540.823</v>
      </c>
      <c r="E17" s="183">
        <v>384736.129</v>
      </c>
      <c r="F17" s="184">
        <v>395611.18500000006</v>
      </c>
      <c r="G17" s="185">
        <f t="shared" si="0"/>
        <v>0.005738749613136251</v>
      </c>
      <c r="H17" s="186">
        <f t="shared" si="1"/>
        <v>0.028266271816650868</v>
      </c>
      <c r="I17" s="182">
        <v>266331.442</v>
      </c>
      <c r="J17" s="183">
        <v>270603.963</v>
      </c>
      <c r="K17" s="184">
        <v>281590.508</v>
      </c>
      <c r="L17" s="185">
        <f t="shared" si="2"/>
        <v>0.016042120178961117</v>
      </c>
      <c r="M17" s="67">
        <f t="shared" si="3"/>
        <v>0.04060008906817081</v>
      </c>
    </row>
    <row r="18" spans="1:13" ht="12.75" customHeight="1">
      <c r="A18" s="18"/>
      <c r="B18" s="17"/>
      <c r="C18" s="72" t="s">
        <v>35</v>
      </c>
      <c r="D18" s="182">
        <v>364151.076</v>
      </c>
      <c r="E18" s="183">
        <v>374536.993</v>
      </c>
      <c r="F18" s="184">
        <v>367478.067</v>
      </c>
      <c r="G18" s="185">
        <f t="shared" si="0"/>
        <v>0.028520901583166003</v>
      </c>
      <c r="H18" s="186">
        <f t="shared" si="1"/>
        <v>-0.018847072871116977</v>
      </c>
      <c r="I18" s="182">
        <v>256886.845</v>
      </c>
      <c r="J18" s="183">
        <v>261443.276</v>
      </c>
      <c r="K18" s="184">
        <v>261744.10700000002</v>
      </c>
      <c r="L18" s="185">
        <f t="shared" si="2"/>
        <v>0.0177371130078694</v>
      </c>
      <c r="M18" s="67">
        <f t="shared" si="3"/>
        <v>0.001150654951248331</v>
      </c>
    </row>
    <row r="19" spans="1:13" ht="12.75" customHeight="1">
      <c r="A19" s="18"/>
      <c r="B19" s="17"/>
      <c r="C19" s="72" t="s">
        <v>36</v>
      </c>
      <c r="D19" s="182">
        <v>41130.341</v>
      </c>
      <c r="E19" s="183">
        <v>42616.835999999996</v>
      </c>
      <c r="F19" s="184">
        <v>38787.887</v>
      </c>
      <c r="G19" s="185">
        <f t="shared" si="0"/>
        <v>0.03614108134916738</v>
      </c>
      <c r="H19" s="186">
        <f t="shared" si="1"/>
        <v>-0.08984592380344691</v>
      </c>
      <c r="I19" s="182">
        <v>32760.001</v>
      </c>
      <c r="J19" s="183">
        <v>34754.115</v>
      </c>
      <c r="K19" s="184">
        <v>32763.685</v>
      </c>
      <c r="L19" s="185">
        <f t="shared" si="2"/>
        <v>0.0608703888623201</v>
      </c>
      <c r="M19" s="67">
        <f t="shared" si="3"/>
        <v>-0.05727177918355841</v>
      </c>
    </row>
    <row r="20" spans="1:13" ht="12.75" customHeight="1">
      <c r="A20" s="18"/>
      <c r="B20" s="17"/>
      <c r="C20" s="74" t="s">
        <v>37</v>
      </c>
      <c r="D20" s="187">
        <v>3085801.251</v>
      </c>
      <c r="E20" s="188">
        <v>3105555.408</v>
      </c>
      <c r="F20" s="189">
        <v>3059402.1660000007</v>
      </c>
      <c r="G20" s="190">
        <f t="shared" si="0"/>
        <v>0.006401629720513613</v>
      </c>
      <c r="H20" s="191">
        <f t="shared" si="1"/>
        <v>-0.014861509757999158</v>
      </c>
      <c r="I20" s="187">
        <v>2207633.0749999993</v>
      </c>
      <c r="J20" s="188">
        <v>2221099.7189999996</v>
      </c>
      <c r="K20" s="189">
        <v>2173040.299</v>
      </c>
      <c r="L20" s="190">
        <f t="shared" si="2"/>
        <v>0.006100037253700119</v>
      </c>
      <c r="M20" s="68">
        <f t="shared" si="3"/>
        <v>-0.021637668758806128</v>
      </c>
    </row>
    <row r="21" spans="1:13" ht="12.75" customHeight="1">
      <c r="A21" s="18"/>
      <c r="B21" s="17"/>
      <c r="C21" s="22"/>
      <c r="D21" s="20"/>
      <c r="E21" s="20"/>
      <c r="F21" s="20"/>
      <c r="G21" s="30"/>
      <c r="H21" s="30"/>
      <c r="I21" s="36"/>
      <c r="J21" s="36"/>
      <c r="K21" s="36"/>
      <c r="L21" s="30"/>
      <c r="M21" s="30"/>
    </row>
    <row r="22" spans="1:13" ht="12.75" customHeight="1">
      <c r="A22" s="18"/>
      <c r="B22" s="17"/>
      <c r="C22" s="85"/>
      <c r="D22" s="196" t="s">
        <v>38</v>
      </c>
      <c r="E22" s="197"/>
      <c r="F22" s="197"/>
      <c r="G22" s="197"/>
      <c r="H22" s="197"/>
      <c r="I22" s="198"/>
      <c r="J22" s="198"/>
      <c r="K22" s="198"/>
      <c r="L22" s="198"/>
      <c r="M22" s="198"/>
    </row>
    <row r="23" spans="2:13" ht="12.75" customHeight="1">
      <c r="B23" s="17"/>
      <c r="C23" s="75"/>
      <c r="D23" s="199" t="s">
        <v>53</v>
      </c>
      <c r="E23" s="200"/>
      <c r="F23" s="200"/>
      <c r="G23" s="200"/>
      <c r="H23" s="200"/>
      <c r="I23" s="199" t="s">
        <v>54</v>
      </c>
      <c r="J23" s="200"/>
      <c r="K23" s="200"/>
      <c r="L23" s="200"/>
      <c r="M23" s="200"/>
    </row>
    <row r="24" spans="3:18" s="19" customFormat="1" ht="12.75" customHeight="1">
      <c r="C24" s="78"/>
      <c r="D24" s="79">
        <v>2016</v>
      </c>
      <c r="E24" s="80">
        <v>2017</v>
      </c>
      <c r="F24" s="80">
        <v>2018</v>
      </c>
      <c r="G24" s="106"/>
      <c r="H24" s="107"/>
      <c r="I24" s="79">
        <v>2016</v>
      </c>
      <c r="J24" s="80">
        <v>2017</v>
      </c>
      <c r="K24" s="80">
        <v>2018</v>
      </c>
      <c r="L24" s="106"/>
      <c r="M24" s="82"/>
      <c r="N24" s="17"/>
      <c r="O24" s="17"/>
      <c r="P24" s="17"/>
      <c r="Q24" s="17"/>
      <c r="R24" s="17"/>
    </row>
    <row r="25" spans="1:13" ht="12.75" customHeight="1">
      <c r="A25" s="23"/>
      <c r="B25" s="17"/>
      <c r="C25" s="77" t="s">
        <v>44</v>
      </c>
      <c r="D25" s="98">
        <f>D9/D7*100</f>
        <v>48.76544539486487</v>
      </c>
      <c r="E25" s="83">
        <f>E9/E7*100</f>
        <v>49.02459476399057</v>
      </c>
      <c r="F25" s="83">
        <f>F9/F7*100</f>
        <v>45.94348948124637</v>
      </c>
      <c r="G25" s="84"/>
      <c r="H25" s="108"/>
      <c r="I25" s="98">
        <f>I9/I7*100</f>
        <v>46.53639242558232</v>
      </c>
      <c r="J25" s="83">
        <f>J9/J7*100</f>
        <v>47.69671133910304</v>
      </c>
      <c r="K25" s="83">
        <f>K9/K7*100</f>
        <v>43.647711392943336</v>
      </c>
      <c r="L25" s="84"/>
      <c r="M25" s="111"/>
    </row>
    <row r="26" spans="1:13" ht="12.75" customHeight="1">
      <c r="A26" s="23"/>
      <c r="B26" s="17"/>
      <c r="C26" s="72" t="s">
        <v>45</v>
      </c>
      <c r="D26" s="99">
        <f>D10/D7*100</f>
        <v>25.594933080271915</v>
      </c>
      <c r="E26" s="57">
        <f>E10/E7*100</f>
        <v>25.045328718604175</v>
      </c>
      <c r="F26" s="57">
        <f>F10/F7*100</f>
        <v>25.534903736239656</v>
      </c>
      <c r="G26" s="69"/>
      <c r="H26" s="109"/>
      <c r="I26" s="99">
        <f>I10/I7*100</f>
        <v>27.197809842384984</v>
      </c>
      <c r="J26" s="57">
        <f>J10/J7*100</f>
        <v>26.338841456394047</v>
      </c>
      <c r="K26" s="57">
        <f>K10/K7*100</f>
        <v>26.999338714981825</v>
      </c>
      <c r="L26" s="69"/>
      <c r="M26" s="112"/>
    </row>
    <row r="27" spans="1:13" ht="12.75" customHeight="1">
      <c r="A27" s="23"/>
      <c r="B27" s="17"/>
      <c r="C27" s="72" t="s">
        <v>46</v>
      </c>
      <c r="D27" s="99">
        <f>D11/D7*100</f>
        <v>12.06462617201796</v>
      </c>
      <c r="E27" s="57">
        <f>E11/E7*100</f>
        <v>10.389344069547713</v>
      </c>
      <c r="F27" s="57">
        <f>F11/F7*100</f>
        <v>11.833946981833416</v>
      </c>
      <c r="G27" s="69"/>
      <c r="H27" s="109"/>
      <c r="I27" s="99">
        <f>I11/I7*100</f>
        <v>12.067072526958162</v>
      </c>
      <c r="J27" s="57">
        <f>J11/J7*100</f>
        <v>9.916481620887769</v>
      </c>
      <c r="K27" s="57">
        <f>K11/K7*100</f>
        <v>11.86637993423498</v>
      </c>
      <c r="L27" s="69"/>
      <c r="M27" s="112"/>
    </row>
    <row r="28" spans="1:13" ht="12.75" customHeight="1">
      <c r="A28" s="23"/>
      <c r="B28" s="17"/>
      <c r="C28" s="72" t="s">
        <v>47</v>
      </c>
      <c r="D28" s="99">
        <f>D13/D7*100</f>
        <v>9.657875491780615</v>
      </c>
      <c r="E28" s="57">
        <f>E13/E7*100</f>
        <v>11.408724793953844</v>
      </c>
      <c r="F28" s="57">
        <f>F13/F7*100</f>
        <v>12.24500258331528</v>
      </c>
      <c r="G28" s="69"/>
      <c r="H28" s="109"/>
      <c r="I28" s="99">
        <f>I13/I7*100</f>
        <v>9.516206806136648</v>
      </c>
      <c r="J28" s="57">
        <f>J13/J7*100</f>
        <v>11.113366163661512</v>
      </c>
      <c r="K28" s="57">
        <f>K13/K7*100</f>
        <v>12.162754852503467</v>
      </c>
      <c r="L28" s="69"/>
      <c r="M28" s="112"/>
    </row>
    <row r="29" spans="1:13" ht="12.75" customHeight="1">
      <c r="A29" s="23"/>
      <c r="B29" s="17"/>
      <c r="C29" s="72" t="s">
        <v>48</v>
      </c>
      <c r="D29" s="99">
        <f>D14/D7*100</f>
        <v>3.5510429167151836</v>
      </c>
      <c r="E29" s="57">
        <f>E14/E7*100</f>
        <v>3.7697894446073117</v>
      </c>
      <c r="F29" s="57">
        <f>F14/F7*100</f>
        <v>4.003434450964017</v>
      </c>
      <c r="G29" s="69"/>
      <c r="H29" s="109"/>
      <c r="I29" s="99">
        <f>I14/I7*100</f>
        <v>4.1839122632647765</v>
      </c>
      <c r="J29" s="57">
        <f>J14/J7*100</f>
        <v>4.440805863196056</v>
      </c>
      <c r="K29" s="57">
        <f>K14/K7*100</f>
        <v>4.712848401139356</v>
      </c>
      <c r="L29" s="69"/>
      <c r="M29" s="112"/>
    </row>
    <row r="30" spans="1:13" ht="12.75" customHeight="1">
      <c r="A30" s="23"/>
      <c r="B30" s="17"/>
      <c r="C30" s="72" t="s">
        <v>49</v>
      </c>
      <c r="D30" s="99">
        <f>D15/D7*100</f>
        <v>0.20176511408679462</v>
      </c>
      <c r="E30" s="57">
        <f>E15/E7*100</f>
        <v>0.20052721242122257</v>
      </c>
      <c r="F30" s="57">
        <f>F15/F7*100</f>
        <v>0.20092073634458504</v>
      </c>
      <c r="G30" s="69"/>
      <c r="H30" s="109"/>
      <c r="I30" s="99">
        <f>I15/I7*100</f>
        <v>0.2811339239358562</v>
      </c>
      <c r="J30" s="57">
        <f>J15/J7*100</f>
        <v>0.28003334627165266</v>
      </c>
      <c r="K30" s="57">
        <f>K15/K7*100</f>
        <v>0.2819054700751711</v>
      </c>
      <c r="L30" s="69"/>
      <c r="M30" s="112"/>
    </row>
    <row r="31" spans="1:13" ht="12.75" customHeight="1">
      <c r="A31" s="23"/>
      <c r="B31" s="17"/>
      <c r="C31" s="74" t="s">
        <v>50</v>
      </c>
      <c r="D31" s="100">
        <f>D16/D7*100</f>
        <v>0.14840746015436057</v>
      </c>
      <c r="E31" s="58">
        <f>E16/E7*100</f>
        <v>0.1451352144602254</v>
      </c>
      <c r="F31" s="59">
        <f>F16/F7*100</f>
        <v>0.23830235578350925</v>
      </c>
      <c r="G31" s="70"/>
      <c r="H31" s="110"/>
      <c r="I31" s="100">
        <f>I16/I7*100</f>
        <v>0.19531190616975247</v>
      </c>
      <c r="J31" s="58">
        <f>J16/J7*100</f>
        <v>0.1908232998228841</v>
      </c>
      <c r="K31" s="59">
        <f>K16/K7*100</f>
        <v>0.3290616458407281</v>
      </c>
      <c r="L31" s="70"/>
      <c r="M31" s="113"/>
    </row>
    <row r="32" spans="1:13" ht="15" customHeight="1">
      <c r="A32" s="18"/>
      <c r="B32" s="17"/>
      <c r="C32" s="103" t="s">
        <v>70</v>
      </c>
      <c r="D32" s="37"/>
      <c r="E32" s="37"/>
      <c r="F32" s="37"/>
      <c r="G32" s="30"/>
      <c r="H32" s="30"/>
      <c r="I32" s="37"/>
      <c r="J32" s="37"/>
      <c r="K32" s="37"/>
      <c r="L32" s="30"/>
      <c r="M32" s="30"/>
    </row>
    <row r="33" spans="1:18" ht="15" customHeight="1">
      <c r="A33" s="18"/>
      <c r="B33" s="17"/>
      <c r="C33" s="27"/>
      <c r="D33" s="20"/>
      <c r="E33" s="20"/>
      <c r="F33" s="20"/>
      <c r="G33" s="30"/>
      <c r="H33" s="30"/>
      <c r="I33" s="36"/>
      <c r="J33" s="36"/>
      <c r="K33" s="36"/>
      <c r="L33" s="30"/>
      <c r="M33" s="30"/>
      <c r="N33" s="36"/>
      <c r="O33" s="36"/>
      <c r="P33" s="36"/>
      <c r="Q33" s="30"/>
      <c r="R33" s="30"/>
    </row>
    <row r="34" spans="1:18" ht="15" customHeight="1">
      <c r="A34" s="23"/>
      <c r="B34" s="17"/>
      <c r="D34" s="20"/>
      <c r="E34" s="20"/>
      <c r="F34" s="20"/>
      <c r="G34" s="30"/>
      <c r="H34" s="30"/>
      <c r="I34" s="36"/>
      <c r="J34" s="36"/>
      <c r="K34" s="36"/>
      <c r="L34" s="30"/>
      <c r="M34" s="30"/>
      <c r="N34" s="36"/>
      <c r="O34" s="36"/>
      <c r="P34" s="36"/>
      <c r="Q34" s="30"/>
      <c r="R34" s="30"/>
    </row>
    <row r="35" spans="1:18" ht="12.75" customHeight="1">
      <c r="A35" s="23"/>
      <c r="B35" s="17"/>
      <c r="C35" s="24"/>
      <c r="D35" s="37"/>
      <c r="E35" s="37"/>
      <c r="F35" s="37"/>
      <c r="G35" s="30"/>
      <c r="H35" s="30"/>
      <c r="I35" s="37"/>
      <c r="J35" s="37"/>
      <c r="K35" s="37"/>
      <c r="L35" s="30"/>
      <c r="M35" s="30"/>
      <c r="N35" s="37"/>
      <c r="O35" s="37"/>
      <c r="P35" s="37"/>
      <c r="Q35" s="30"/>
      <c r="R35" s="30"/>
    </row>
    <row r="36" spans="1:18" ht="12.75" customHeight="1">
      <c r="A36" s="25" t="s">
        <v>59</v>
      </c>
      <c r="B36" s="17"/>
      <c r="C36" s="24"/>
      <c r="D36" s="37"/>
      <c r="E36" s="37"/>
      <c r="F36" s="37"/>
      <c r="G36" s="30"/>
      <c r="H36" s="30"/>
      <c r="I36" s="37"/>
      <c r="J36" s="37"/>
      <c r="K36" s="37"/>
      <c r="L36" s="30"/>
      <c r="M36" s="30"/>
      <c r="N36" s="37"/>
      <c r="O36" s="37"/>
      <c r="P36" s="37"/>
      <c r="Q36" s="30"/>
      <c r="R36" s="30"/>
    </row>
    <row r="37" spans="1:18" ht="12.75" customHeight="1">
      <c r="A37" s="23" t="s">
        <v>79</v>
      </c>
      <c r="B37" s="17"/>
      <c r="C37" s="24"/>
      <c r="D37" s="37"/>
      <c r="E37" s="37"/>
      <c r="F37" s="37"/>
      <c r="G37" s="30"/>
      <c r="H37" s="30"/>
      <c r="I37" s="37"/>
      <c r="J37" s="37"/>
      <c r="K37" s="37"/>
      <c r="L37" s="30"/>
      <c r="M37" s="30"/>
      <c r="N37" s="37"/>
      <c r="O37" s="37"/>
      <c r="P37" s="37"/>
      <c r="Q37" s="30"/>
      <c r="R37" s="30"/>
    </row>
    <row r="38" spans="1:18" ht="12.75" customHeight="1">
      <c r="A38" s="23" t="s">
        <v>80</v>
      </c>
      <c r="B38" s="17"/>
      <c r="C38" s="24"/>
      <c r="D38" s="37"/>
      <c r="E38" s="37"/>
      <c r="F38" s="37"/>
      <c r="G38" s="30"/>
      <c r="H38" s="30"/>
      <c r="I38" s="37"/>
      <c r="J38" s="37"/>
      <c r="K38" s="37"/>
      <c r="L38" s="30"/>
      <c r="M38" s="30"/>
      <c r="N38" s="37"/>
      <c r="O38" s="37"/>
      <c r="P38" s="37"/>
      <c r="Q38" s="30"/>
      <c r="R38" s="30"/>
    </row>
    <row r="39" spans="1:18" ht="12.75" customHeight="1">
      <c r="A39" s="23" t="s">
        <v>81</v>
      </c>
      <c r="B39" s="17"/>
      <c r="C39" s="24"/>
      <c r="D39" s="37"/>
      <c r="E39" s="37"/>
      <c r="F39" s="37"/>
      <c r="G39" s="30"/>
      <c r="H39" s="30"/>
      <c r="I39" s="37"/>
      <c r="J39" s="37"/>
      <c r="K39" s="37"/>
      <c r="L39" s="30"/>
      <c r="M39" s="30"/>
      <c r="N39" s="37"/>
      <c r="O39" s="37"/>
      <c r="P39" s="37"/>
      <c r="Q39" s="30"/>
      <c r="R39" s="30"/>
    </row>
    <row r="40" spans="1:18" ht="12.75" customHeight="1">
      <c r="A40" s="23"/>
      <c r="B40" s="17"/>
      <c r="C40" s="24"/>
      <c r="D40" s="37"/>
      <c r="E40" s="37"/>
      <c r="F40" s="37"/>
      <c r="G40" s="30"/>
      <c r="H40" s="30"/>
      <c r="I40" s="37"/>
      <c r="J40" s="37"/>
      <c r="K40" s="37"/>
      <c r="L40" s="30"/>
      <c r="M40" s="30"/>
      <c r="N40" s="37"/>
      <c r="O40" s="37"/>
      <c r="P40" s="37"/>
      <c r="Q40" s="30"/>
      <c r="R40" s="30"/>
    </row>
    <row r="41" spans="1:18" ht="12.75" customHeight="1">
      <c r="A41" s="23"/>
      <c r="B41" s="17"/>
      <c r="C41" s="24"/>
      <c r="D41" s="37"/>
      <c r="E41" s="37"/>
      <c r="F41" s="37"/>
      <c r="G41" s="30"/>
      <c r="H41" s="30"/>
      <c r="I41" s="37"/>
      <c r="J41" s="37"/>
      <c r="K41" s="37"/>
      <c r="L41" s="30"/>
      <c r="M41" s="30"/>
      <c r="N41" s="37"/>
      <c r="O41" s="37"/>
      <c r="P41" s="37"/>
      <c r="Q41" s="30"/>
      <c r="R41" s="30"/>
    </row>
    <row r="42" spans="1:18" ht="12.75" customHeight="1">
      <c r="A42" s="23"/>
      <c r="B42" s="17"/>
      <c r="C42" s="24"/>
      <c r="D42" s="37"/>
      <c r="E42" s="37"/>
      <c r="F42" s="37"/>
      <c r="G42" s="30"/>
      <c r="H42" s="30"/>
      <c r="I42" s="37"/>
      <c r="J42" s="37"/>
      <c r="K42" s="37"/>
      <c r="L42" s="30"/>
      <c r="M42" s="30"/>
      <c r="N42" s="37"/>
      <c r="O42" s="37"/>
      <c r="P42" s="37"/>
      <c r="Q42" s="30"/>
      <c r="R42" s="30"/>
    </row>
    <row r="43" spans="1:18" ht="15.75">
      <c r="A43" s="23"/>
      <c r="B43" s="17"/>
      <c r="C43" s="104" t="s">
        <v>86</v>
      </c>
      <c r="D43" s="37"/>
      <c r="E43" s="37"/>
      <c r="F43" s="37"/>
      <c r="G43" s="30"/>
      <c r="H43" s="30"/>
      <c r="I43" s="37"/>
      <c r="J43" s="37"/>
      <c r="K43" s="37"/>
      <c r="L43" s="30"/>
      <c r="M43" s="30"/>
      <c r="N43" s="37"/>
      <c r="O43" s="37"/>
      <c r="P43" s="37"/>
      <c r="Q43" s="30"/>
      <c r="R43" s="30"/>
    </row>
    <row r="44" spans="1:18" ht="12.75" customHeight="1">
      <c r="A44" s="23"/>
      <c r="B44" s="17"/>
      <c r="C44" s="105" t="s">
        <v>61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 customHeight="1">
      <c r="A45" s="18"/>
      <c r="B45" s="17"/>
      <c r="C45" s="2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 customHeight="1">
      <c r="A46" s="26"/>
      <c r="B46" s="19"/>
      <c r="C46" s="87"/>
      <c r="D46" s="192" t="s">
        <v>0</v>
      </c>
      <c r="E46" s="193"/>
      <c r="F46" s="193"/>
      <c r="G46" s="193"/>
      <c r="H46" s="193"/>
      <c r="I46" s="192" t="s">
        <v>4</v>
      </c>
      <c r="J46" s="193"/>
      <c r="K46" s="193"/>
      <c r="L46" s="193"/>
      <c r="M46" s="193"/>
      <c r="N46" s="192" t="s">
        <v>1</v>
      </c>
      <c r="O46" s="193"/>
      <c r="P46" s="193"/>
      <c r="Q46" s="193"/>
      <c r="R46" s="193"/>
    </row>
    <row r="47" spans="1:18" s="19" customFormat="1" ht="12.75" customHeight="1">
      <c r="A47" s="18"/>
      <c r="B47" s="17"/>
      <c r="C47" s="88"/>
      <c r="D47" s="79">
        <v>2016</v>
      </c>
      <c r="E47" s="80">
        <v>2017</v>
      </c>
      <c r="F47" s="80">
        <v>2018</v>
      </c>
      <c r="G47" s="81" t="s">
        <v>56</v>
      </c>
      <c r="H47" s="82" t="s">
        <v>67</v>
      </c>
      <c r="I47" s="79">
        <v>2016</v>
      </c>
      <c r="J47" s="80">
        <v>2017</v>
      </c>
      <c r="K47" s="80">
        <v>2018</v>
      </c>
      <c r="L47" s="81" t="s">
        <v>56</v>
      </c>
      <c r="M47" s="82" t="s">
        <v>67</v>
      </c>
      <c r="N47" s="97">
        <v>2016</v>
      </c>
      <c r="O47" s="89">
        <v>2017</v>
      </c>
      <c r="P47" s="89">
        <v>2018</v>
      </c>
      <c r="Q47" s="90" t="s">
        <v>56</v>
      </c>
      <c r="R47" s="91" t="s">
        <v>67</v>
      </c>
    </row>
    <row r="48" spans="1:18" ht="12.75" customHeight="1">
      <c r="A48" s="18"/>
      <c r="B48" s="17"/>
      <c r="C48" s="92" t="s">
        <v>30</v>
      </c>
      <c r="D48" s="136">
        <v>82520</v>
      </c>
      <c r="E48" s="137">
        <v>82948.5</v>
      </c>
      <c r="F48" s="137">
        <v>69212.347</v>
      </c>
      <c r="G48" s="65">
        <f>E48/D48-1</f>
        <v>0.0051926805622879435</v>
      </c>
      <c r="H48" s="66">
        <f>F48/E48-1</f>
        <v>-0.1655985701971706</v>
      </c>
      <c r="I48" s="136">
        <v>41221</v>
      </c>
      <c r="J48" s="137">
        <v>41351.303</v>
      </c>
      <c r="K48" s="137">
        <v>41705</v>
      </c>
      <c r="L48" s="65">
        <f>J48/I48-1</f>
        <v>0.0031610829431600873</v>
      </c>
      <c r="M48" s="66">
        <f>K48/J48-1</f>
        <v>0.008553466864151815</v>
      </c>
      <c r="N48" s="136">
        <v>76398</v>
      </c>
      <c r="O48" s="137">
        <v>79885.766</v>
      </c>
      <c r="P48" s="137">
        <v>81967.62700000001</v>
      </c>
      <c r="Q48" s="65">
        <f>O48/N48-1</f>
        <v>0.04565258252833848</v>
      </c>
      <c r="R48" s="66">
        <f>P48/O48-1</f>
        <v>0.02606047490362684</v>
      </c>
    </row>
    <row r="49" spans="1:18" ht="12.75" customHeight="1">
      <c r="A49" s="18"/>
      <c r="B49" s="21"/>
      <c r="C49" s="93" t="s">
        <v>31</v>
      </c>
      <c r="D49" s="138"/>
      <c r="E49" s="139"/>
      <c r="F49" s="139"/>
      <c r="G49" s="34"/>
      <c r="H49" s="67"/>
      <c r="I49" s="138"/>
      <c r="J49" s="139"/>
      <c r="K49" s="139"/>
      <c r="L49" s="34"/>
      <c r="M49" s="67"/>
      <c r="N49" s="142"/>
      <c r="O49" s="143"/>
      <c r="P49" s="143"/>
      <c r="Q49" s="34"/>
      <c r="R49" s="67"/>
    </row>
    <row r="50" spans="1:18" ht="12.75" customHeight="1">
      <c r="A50" s="18"/>
      <c r="B50" s="17"/>
      <c r="C50" s="94" t="s">
        <v>32</v>
      </c>
      <c r="D50" s="138">
        <v>30728</v>
      </c>
      <c r="E50" s="139">
        <v>31316</v>
      </c>
      <c r="F50" s="139">
        <v>30092.635</v>
      </c>
      <c r="G50" s="34">
        <f>E50/D50-1</f>
        <v>0.01913564175995841</v>
      </c>
      <c r="H50" s="67">
        <f>F50/E50-1</f>
        <v>-0.03906517435176915</v>
      </c>
      <c r="I50" s="138">
        <v>18909</v>
      </c>
      <c r="J50" s="139">
        <v>20234.209</v>
      </c>
      <c r="K50" s="139">
        <v>19334</v>
      </c>
      <c r="L50" s="34">
        <f>J50/I50-1</f>
        <v>0.07008350520915951</v>
      </c>
      <c r="M50" s="67">
        <f>K50/J50-1</f>
        <v>-0.04448945842162644</v>
      </c>
      <c r="N50" s="142">
        <v>47817</v>
      </c>
      <c r="O50" s="143">
        <v>47246.628</v>
      </c>
      <c r="P50" s="143">
        <v>48042.91499999999</v>
      </c>
      <c r="Q50" s="34">
        <f>O50/N50-1</f>
        <v>-0.011928226363009053</v>
      </c>
      <c r="R50" s="67">
        <f>P50/O50-1</f>
        <v>0.016853837696099605</v>
      </c>
    </row>
    <row r="51" spans="1:18" ht="12.75" customHeight="1">
      <c r="A51" s="18"/>
      <c r="B51" s="17"/>
      <c r="C51" s="95" t="s">
        <v>33</v>
      </c>
      <c r="D51" s="138">
        <v>41430</v>
      </c>
      <c r="E51" s="139">
        <v>40128.5</v>
      </c>
      <c r="F51" s="139">
        <v>26995.628</v>
      </c>
      <c r="G51" s="34">
        <f aca="true" t="shared" si="4" ref="G51:G61">E51/D51-1</f>
        <v>-0.03141443398503496</v>
      </c>
      <c r="H51" s="67">
        <f aca="true" t="shared" si="5" ref="H51:H61">F51/E51-1</f>
        <v>-0.327270443699615</v>
      </c>
      <c r="I51" s="138">
        <v>14932</v>
      </c>
      <c r="J51" s="139">
        <v>14718.368</v>
      </c>
      <c r="K51" s="139">
        <v>15290</v>
      </c>
      <c r="L51" s="34">
        <f aca="true" t="shared" si="6" ref="L51:L61">J51/I51-1</f>
        <v>-0.014306991695687055</v>
      </c>
      <c r="M51" s="67">
        <f aca="true" t="shared" si="7" ref="M51:M61">K51/J51-1</f>
        <v>0.038838001604525774</v>
      </c>
      <c r="N51" s="142">
        <v>22727</v>
      </c>
      <c r="O51" s="143">
        <v>26785.6</v>
      </c>
      <c r="P51" s="143">
        <v>28255.421000000002</v>
      </c>
      <c r="Q51" s="34">
        <f aca="true" t="shared" si="8" ref="Q51:Q61">O51/N51-1</f>
        <v>0.1785805429665155</v>
      </c>
      <c r="R51" s="67">
        <f aca="true" t="shared" si="9" ref="R51:R61">P51/O51-1</f>
        <v>0.054873551460486336</v>
      </c>
    </row>
    <row r="52" spans="1:18" ht="12.75" customHeight="1">
      <c r="A52" s="18"/>
      <c r="B52" s="21"/>
      <c r="C52" s="94" t="s">
        <v>41</v>
      </c>
      <c r="D52" s="138">
        <v>1476</v>
      </c>
      <c r="E52" s="139">
        <v>1360.9</v>
      </c>
      <c r="F52" s="139">
        <v>1239.248</v>
      </c>
      <c r="G52" s="34">
        <f t="shared" si="4"/>
        <v>-0.07798102981029809</v>
      </c>
      <c r="H52" s="67">
        <f t="shared" si="5"/>
        <v>-0.08939084429421706</v>
      </c>
      <c r="I52" s="138">
        <v>4535</v>
      </c>
      <c r="J52" s="139">
        <v>3458.015</v>
      </c>
      <c r="K52" s="139">
        <v>4690</v>
      </c>
      <c r="L52" s="34">
        <f t="shared" si="6"/>
        <v>-0.2374829106945976</v>
      </c>
      <c r="M52" s="67">
        <f t="shared" si="7"/>
        <v>0.35626942046231735</v>
      </c>
      <c r="N52" s="142">
        <v>3169</v>
      </c>
      <c r="O52" s="143">
        <v>3007.4030000000002</v>
      </c>
      <c r="P52" s="143">
        <v>2650.153</v>
      </c>
      <c r="Q52" s="34">
        <f t="shared" si="8"/>
        <v>-0.0509930577469232</v>
      </c>
      <c r="R52" s="67">
        <f t="shared" si="9"/>
        <v>-0.11879019871962637</v>
      </c>
    </row>
    <row r="53" spans="1:18" ht="12.75" customHeight="1">
      <c r="A53" s="18"/>
      <c r="B53" s="17"/>
      <c r="C53" s="93" t="s">
        <v>66</v>
      </c>
      <c r="D53" s="138">
        <v>1110</v>
      </c>
      <c r="E53" s="139">
        <v>1093.2</v>
      </c>
      <c r="F53" s="139">
        <v>983.1900000000002</v>
      </c>
      <c r="G53" s="34">
        <f t="shared" si="4"/>
        <v>-0.015135135135135092</v>
      </c>
      <c r="H53" s="67">
        <f t="shared" si="5"/>
        <v>-0.10063117453347958</v>
      </c>
      <c r="I53" s="138">
        <v>619</v>
      </c>
      <c r="J53" s="139">
        <v>603.713</v>
      </c>
      <c r="K53" s="139">
        <v>987</v>
      </c>
      <c r="L53" s="34">
        <f t="shared" si="6"/>
        <v>-0.024696284329563833</v>
      </c>
      <c r="M53" s="67">
        <f t="shared" si="7"/>
        <v>0.6348828002709899</v>
      </c>
      <c r="N53" s="142">
        <v>1186</v>
      </c>
      <c r="O53" s="143">
        <v>1155.492</v>
      </c>
      <c r="P53" s="143">
        <v>1037.3170000000002</v>
      </c>
      <c r="Q53" s="34">
        <f t="shared" si="8"/>
        <v>-0.02572344013490724</v>
      </c>
      <c r="R53" s="67">
        <f t="shared" si="9"/>
        <v>-0.10227245190793166</v>
      </c>
    </row>
    <row r="54" spans="1:18" ht="12.75" customHeight="1">
      <c r="A54" s="18"/>
      <c r="B54" s="17"/>
      <c r="C54" s="94" t="s">
        <v>42</v>
      </c>
      <c r="D54" s="138">
        <v>5340</v>
      </c>
      <c r="E54" s="139">
        <v>6387.900000000001</v>
      </c>
      <c r="F54" s="139">
        <v>7177.346000000001</v>
      </c>
      <c r="G54" s="34">
        <f t="shared" si="4"/>
        <v>0.19623595505617986</v>
      </c>
      <c r="H54" s="67">
        <f t="shared" si="5"/>
        <v>0.1235845896147405</v>
      </c>
      <c r="I54" s="138">
        <v>1425</v>
      </c>
      <c r="J54" s="139">
        <v>1504.063</v>
      </c>
      <c r="K54" s="139">
        <v>1326</v>
      </c>
      <c r="L54" s="34">
        <f t="shared" si="6"/>
        <v>0.055482807017543934</v>
      </c>
      <c r="M54" s="67">
        <f t="shared" si="7"/>
        <v>-0.118387993056142</v>
      </c>
      <c r="N54" s="142">
        <v>488</v>
      </c>
      <c r="O54" s="143">
        <v>581.917</v>
      </c>
      <c r="P54" s="143">
        <v>600.67</v>
      </c>
      <c r="Q54" s="34">
        <f t="shared" si="8"/>
        <v>0.19245286885245916</v>
      </c>
      <c r="R54" s="67">
        <f t="shared" si="9"/>
        <v>0.03222624532364571</v>
      </c>
    </row>
    <row r="55" spans="1:18" ht="12.75" customHeight="1">
      <c r="A55" s="18"/>
      <c r="B55" s="17"/>
      <c r="C55" s="94" t="s">
        <v>39</v>
      </c>
      <c r="D55" s="138">
        <v>3070</v>
      </c>
      <c r="E55" s="139">
        <v>3264.2999999999997</v>
      </c>
      <c r="F55" s="139">
        <v>3488.9790000000003</v>
      </c>
      <c r="G55" s="34">
        <f t="shared" si="4"/>
        <v>0.0632899022801301</v>
      </c>
      <c r="H55" s="67">
        <f t="shared" si="5"/>
        <v>0.0688291517323778</v>
      </c>
      <c r="I55" s="138">
        <v>1386</v>
      </c>
      <c r="J55" s="139">
        <v>1402.766</v>
      </c>
      <c r="K55" s="139">
        <v>1043</v>
      </c>
      <c r="L55" s="34">
        <f t="shared" si="6"/>
        <v>0.012096681096681161</v>
      </c>
      <c r="M55" s="67">
        <f t="shared" si="7"/>
        <v>-0.2564690048090701</v>
      </c>
      <c r="N55" s="142">
        <v>2110</v>
      </c>
      <c r="O55" s="143">
        <v>2168.74</v>
      </c>
      <c r="P55" s="143">
        <v>2317.645</v>
      </c>
      <c r="Q55" s="34">
        <f t="shared" si="8"/>
        <v>0.027838862559241617</v>
      </c>
      <c r="R55" s="67">
        <f t="shared" si="9"/>
        <v>0.06865968258066912</v>
      </c>
    </row>
    <row r="56" spans="1:18" ht="12.75" customHeight="1">
      <c r="A56" s="18"/>
      <c r="B56" s="17"/>
      <c r="C56" s="94" t="s">
        <v>40</v>
      </c>
      <c r="D56" s="138">
        <v>0</v>
      </c>
      <c r="E56" s="139">
        <v>0</v>
      </c>
      <c r="F56" s="139">
        <v>0</v>
      </c>
      <c r="G56" s="34"/>
      <c r="H56" s="67"/>
      <c r="I56" s="138">
        <v>0</v>
      </c>
      <c r="J56" s="139">
        <v>0</v>
      </c>
      <c r="K56" s="139">
        <v>0</v>
      </c>
      <c r="L56" s="34"/>
      <c r="M56" s="67"/>
      <c r="N56" s="138">
        <v>0</v>
      </c>
      <c r="O56" s="139">
        <v>0</v>
      </c>
      <c r="P56" s="139">
        <v>0</v>
      </c>
      <c r="Q56" s="34"/>
      <c r="R56" s="67"/>
    </row>
    <row r="57" spans="1:18" ht="12.75" customHeight="1">
      <c r="A57" s="18"/>
      <c r="B57" s="17"/>
      <c r="C57" s="94" t="s">
        <v>43</v>
      </c>
      <c r="D57" s="138">
        <v>476</v>
      </c>
      <c r="E57" s="139">
        <v>490.90000000000003</v>
      </c>
      <c r="F57" s="139">
        <v>218.50900000000001</v>
      </c>
      <c r="G57" s="34">
        <f t="shared" si="4"/>
        <v>0.03130252100840347</v>
      </c>
      <c r="H57" s="67">
        <f t="shared" si="5"/>
        <v>-0.5548808311265023</v>
      </c>
      <c r="I57" s="138">
        <v>34</v>
      </c>
      <c r="J57" s="139">
        <v>33.882</v>
      </c>
      <c r="K57" s="139">
        <v>22</v>
      </c>
      <c r="L57" s="34">
        <f t="shared" si="6"/>
        <v>-0.0034705882352942252</v>
      </c>
      <c r="M57" s="67">
        <f t="shared" si="7"/>
        <v>-0.35068768077445245</v>
      </c>
      <c r="N57" s="138">
        <v>87</v>
      </c>
      <c r="O57" s="139">
        <v>95.478</v>
      </c>
      <c r="P57" s="139">
        <v>100.82600000000001</v>
      </c>
      <c r="Q57" s="34">
        <f t="shared" si="8"/>
        <v>0.09744827586206894</v>
      </c>
      <c r="R57" s="67">
        <f t="shared" si="9"/>
        <v>0.05601290349609345</v>
      </c>
    </row>
    <row r="58" spans="1:18" ht="12.75" customHeight="1">
      <c r="A58" s="18"/>
      <c r="B58" s="17"/>
      <c r="C58" s="94" t="s">
        <v>34</v>
      </c>
      <c r="D58" s="138">
        <v>14648</v>
      </c>
      <c r="E58" s="139">
        <v>14189.4</v>
      </c>
      <c r="F58" s="139">
        <v>21635.908</v>
      </c>
      <c r="G58" s="34">
        <f t="shared" si="4"/>
        <v>-0.03130802839978153</v>
      </c>
      <c r="H58" s="67">
        <f t="shared" si="5"/>
        <v>0.5247937192552188</v>
      </c>
      <c r="I58" s="138">
        <v>4568</v>
      </c>
      <c r="J58" s="139">
        <v>3705.423</v>
      </c>
      <c r="K58" s="139">
        <v>2223</v>
      </c>
      <c r="L58" s="34">
        <f t="shared" si="6"/>
        <v>-0.18883034150612965</v>
      </c>
      <c r="M58" s="67">
        <f t="shared" si="7"/>
        <v>-0.40006849420430535</v>
      </c>
      <c r="N58" s="138">
        <v>13817</v>
      </c>
      <c r="O58" s="139">
        <v>15072</v>
      </c>
      <c r="P58" s="139">
        <v>11573.411</v>
      </c>
      <c r="Q58" s="34">
        <f t="shared" si="8"/>
        <v>0.09083013678801466</v>
      </c>
      <c r="R58" s="67">
        <f t="shared" si="9"/>
        <v>-0.2321250663481953</v>
      </c>
    </row>
    <row r="59" spans="1:18" ht="12.75" customHeight="1">
      <c r="A59" s="18"/>
      <c r="B59" s="17"/>
      <c r="C59" s="94" t="s">
        <v>35</v>
      </c>
      <c r="D59" s="138">
        <v>8465</v>
      </c>
      <c r="E59" s="139">
        <v>8167.8</v>
      </c>
      <c r="F59" s="139">
        <v>4308.347</v>
      </c>
      <c r="G59" s="34">
        <f t="shared" si="4"/>
        <v>-0.035109273479031256</v>
      </c>
      <c r="H59" s="67">
        <f t="shared" si="5"/>
        <v>-0.47252050735816253</v>
      </c>
      <c r="I59" s="138">
        <v>10940</v>
      </c>
      <c r="J59" s="139">
        <v>9185.794</v>
      </c>
      <c r="K59" s="139">
        <v>10030</v>
      </c>
      <c r="L59" s="34">
        <f t="shared" si="6"/>
        <v>-0.1603478976234004</v>
      </c>
      <c r="M59" s="67">
        <f t="shared" si="7"/>
        <v>0.09190343262651002</v>
      </c>
      <c r="N59" s="138">
        <v>24791</v>
      </c>
      <c r="O59" s="139">
        <v>28108.9</v>
      </c>
      <c r="P59" s="139">
        <v>25480.502999999997</v>
      </c>
      <c r="Q59" s="34">
        <f t="shared" si="8"/>
        <v>0.13383485942479134</v>
      </c>
      <c r="R59" s="67">
        <f t="shared" si="9"/>
        <v>-0.09350764348658269</v>
      </c>
    </row>
    <row r="60" spans="1:18" ht="12.75" customHeight="1">
      <c r="A60" s="18"/>
      <c r="B60" s="17"/>
      <c r="C60" s="94" t="s">
        <v>36</v>
      </c>
      <c r="D60" s="146">
        <v>1475</v>
      </c>
      <c r="E60" s="147">
        <v>1485.4</v>
      </c>
      <c r="F60" s="147">
        <v>1347.901</v>
      </c>
      <c r="G60" s="34">
        <f t="shared" si="4"/>
        <v>0.007050847457627185</v>
      </c>
      <c r="H60" s="67">
        <f t="shared" si="5"/>
        <v>-0.09256698532381846</v>
      </c>
      <c r="I60" s="138">
        <v>918</v>
      </c>
      <c r="J60" s="139">
        <v>949.527</v>
      </c>
      <c r="K60" s="139">
        <v>425</v>
      </c>
      <c r="L60" s="34">
        <f t="shared" si="6"/>
        <v>0.0343431372549019</v>
      </c>
      <c r="M60" s="67">
        <f t="shared" si="7"/>
        <v>-0.552408725607592</v>
      </c>
      <c r="N60" s="138">
        <v>1570</v>
      </c>
      <c r="O60" s="139">
        <v>1530.5</v>
      </c>
      <c r="P60" s="139">
        <v>1372.8840000000002</v>
      </c>
      <c r="Q60" s="34">
        <f t="shared" si="8"/>
        <v>-0.02515923566878986</v>
      </c>
      <c r="R60" s="67">
        <f t="shared" si="9"/>
        <v>-0.10298333877817689</v>
      </c>
    </row>
    <row r="61" spans="1:18" ht="12.75" customHeight="1">
      <c r="A61" s="18"/>
      <c r="B61" s="17"/>
      <c r="C61" s="96" t="s">
        <v>37</v>
      </c>
      <c r="D61" s="148">
        <v>87228</v>
      </c>
      <c r="E61" s="149">
        <v>87484.7</v>
      </c>
      <c r="F61" s="149">
        <v>85192.007</v>
      </c>
      <c r="G61" s="35">
        <f t="shared" si="4"/>
        <v>0.0029428623836382783</v>
      </c>
      <c r="H61" s="68">
        <f t="shared" si="5"/>
        <v>-0.026206788158386507</v>
      </c>
      <c r="I61" s="140">
        <v>33931</v>
      </c>
      <c r="J61" s="141">
        <v>34921.405</v>
      </c>
      <c r="K61" s="141">
        <v>33473</v>
      </c>
      <c r="L61" s="35">
        <f t="shared" si="6"/>
        <v>0.029188794907311966</v>
      </c>
      <c r="M61" s="68">
        <f t="shared" si="7"/>
        <v>-0.04147613762962854</v>
      </c>
      <c r="N61" s="140">
        <v>63854</v>
      </c>
      <c r="O61" s="141">
        <v>65318.36600000001</v>
      </c>
      <c r="P61" s="141">
        <v>66687.651</v>
      </c>
      <c r="Q61" s="35">
        <f t="shared" si="8"/>
        <v>0.022933034735490576</v>
      </c>
      <c r="R61" s="68">
        <f t="shared" si="9"/>
        <v>0.02096324638616931</v>
      </c>
    </row>
    <row r="62" spans="2:18" ht="12.75" customHeight="1">
      <c r="B62" s="17"/>
      <c r="C62" s="23"/>
      <c r="D62" s="23"/>
      <c r="E62" s="23"/>
      <c r="F62" s="3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 customHeight="1">
      <c r="A63" s="19"/>
      <c r="B63" s="19"/>
      <c r="C63" s="101"/>
      <c r="D63" s="201" t="s">
        <v>38</v>
      </c>
      <c r="E63" s="202"/>
      <c r="F63" s="202"/>
      <c r="G63" s="202"/>
      <c r="H63" s="202"/>
      <c r="I63" s="203"/>
      <c r="J63" s="203"/>
      <c r="K63" s="203"/>
      <c r="L63" s="203"/>
      <c r="M63" s="203"/>
      <c r="N63" s="203"/>
      <c r="O63" s="203"/>
      <c r="P63" s="203"/>
      <c r="Q63" s="203"/>
      <c r="R63" s="203"/>
    </row>
    <row r="64" spans="1:18" s="19" customFormat="1" ht="12.75" customHeight="1">
      <c r="A64" s="17"/>
      <c r="B64" s="17"/>
      <c r="C64" s="86"/>
      <c r="D64" s="204" t="s">
        <v>0</v>
      </c>
      <c r="E64" s="205"/>
      <c r="F64" s="205"/>
      <c r="G64" s="205"/>
      <c r="H64" s="205"/>
      <c r="I64" s="204" t="s">
        <v>4</v>
      </c>
      <c r="J64" s="205"/>
      <c r="K64" s="205"/>
      <c r="L64" s="205"/>
      <c r="M64" s="205"/>
      <c r="N64" s="204" t="s">
        <v>1</v>
      </c>
      <c r="O64" s="205"/>
      <c r="P64" s="205"/>
      <c r="Q64" s="205"/>
      <c r="R64" s="205"/>
    </row>
    <row r="65" spans="2:18" ht="12.75" customHeight="1">
      <c r="B65" s="17"/>
      <c r="C65" s="88"/>
      <c r="D65" s="79">
        <v>2016</v>
      </c>
      <c r="E65" s="80">
        <v>2017</v>
      </c>
      <c r="F65" s="80">
        <v>2018</v>
      </c>
      <c r="G65" s="114"/>
      <c r="H65" s="91"/>
      <c r="I65" s="79">
        <v>2016</v>
      </c>
      <c r="J65" s="80">
        <v>2017</v>
      </c>
      <c r="K65" s="80">
        <v>2018</v>
      </c>
      <c r="L65" s="114"/>
      <c r="M65" s="91"/>
      <c r="N65" s="79">
        <v>2016</v>
      </c>
      <c r="O65" s="80">
        <v>2017</v>
      </c>
      <c r="P65" s="80">
        <v>2018</v>
      </c>
      <c r="Q65" s="114"/>
      <c r="R65" s="91"/>
    </row>
    <row r="66" spans="2:18" ht="12.75" customHeight="1">
      <c r="B66" s="17"/>
      <c r="C66" s="92" t="s">
        <v>44</v>
      </c>
      <c r="D66" s="98">
        <f>D50/D48*100</f>
        <v>37.23703344643723</v>
      </c>
      <c r="E66" s="83">
        <f>E50/E48*100</f>
        <v>37.75354587485006</v>
      </c>
      <c r="F66" s="83">
        <f>F50/F48*100</f>
        <v>43.47870908062112</v>
      </c>
      <c r="G66" s="115"/>
      <c r="H66" s="116"/>
      <c r="I66" s="98">
        <f>I50/I48*100</f>
        <v>45.87224958152398</v>
      </c>
      <c r="J66" s="83">
        <f>J50/J48*100</f>
        <v>48.932458065468936</v>
      </c>
      <c r="K66" s="83">
        <f>K50/K48*100</f>
        <v>46.358949766215076</v>
      </c>
      <c r="L66" s="115"/>
      <c r="M66" s="116"/>
      <c r="N66" s="98">
        <f>N50/N48*100</f>
        <v>62.5893347993403</v>
      </c>
      <c r="O66" s="83">
        <f>O50/O48*100</f>
        <v>59.142736391862336</v>
      </c>
      <c r="P66" s="83">
        <f>P50/P48*100</f>
        <v>58.61206034426248</v>
      </c>
      <c r="Q66" s="115"/>
      <c r="R66" s="116"/>
    </row>
    <row r="67" spans="2:18" ht="12.75" customHeight="1">
      <c r="B67" s="17"/>
      <c r="C67" s="94" t="s">
        <v>45</v>
      </c>
      <c r="D67" s="99">
        <f>D51/D48*100</f>
        <v>50.20601066408143</v>
      </c>
      <c r="E67" s="57">
        <f>E51/E48*100</f>
        <v>48.37760779278709</v>
      </c>
      <c r="F67" s="57">
        <f>F51/F48*100</f>
        <v>39.00406382693539</v>
      </c>
      <c r="G67" s="117"/>
      <c r="H67" s="118"/>
      <c r="I67" s="99">
        <f>I51/I48*100</f>
        <v>36.2242546274957</v>
      </c>
      <c r="J67" s="57">
        <f>J51/J48*100</f>
        <v>35.593480573030554</v>
      </c>
      <c r="K67" s="57">
        <f>K51/K48*100</f>
        <v>36.66227071094593</v>
      </c>
      <c r="L67" s="117"/>
      <c r="M67" s="118"/>
      <c r="N67" s="99">
        <f>N51/N48*100</f>
        <v>29.74816094662164</v>
      </c>
      <c r="O67" s="57">
        <f>O51/O48*100</f>
        <v>33.52987815125913</v>
      </c>
      <c r="P67" s="57">
        <f>P51/P48*100</f>
        <v>34.47143955991309</v>
      </c>
      <c r="Q67" s="117"/>
      <c r="R67" s="118"/>
    </row>
    <row r="68" spans="2:18" ht="12.75" customHeight="1">
      <c r="B68" s="17"/>
      <c r="C68" s="94" t="s">
        <v>46</v>
      </c>
      <c r="D68" s="99">
        <f>D52/D48*100</f>
        <v>1.7886572952011632</v>
      </c>
      <c r="E68" s="57">
        <f>E52/E48*100</f>
        <v>1.6406565519569372</v>
      </c>
      <c r="F68" s="57">
        <f>F52/F48*100</f>
        <v>1.7905013393058322</v>
      </c>
      <c r="G68" s="117"/>
      <c r="H68" s="118"/>
      <c r="I68" s="99">
        <f>I52/I48*100</f>
        <v>11.001673904078018</v>
      </c>
      <c r="J68" s="57">
        <f>J52/J48*100</f>
        <v>8.36252971278801</v>
      </c>
      <c r="K68" s="57">
        <f>K52/K48*100</f>
        <v>11.245653998321545</v>
      </c>
      <c r="L68" s="117"/>
      <c r="M68" s="118"/>
      <c r="N68" s="99">
        <f>N52/N48*100</f>
        <v>4.1480143459252865</v>
      </c>
      <c r="O68" s="57">
        <f>O52/O48*100</f>
        <v>3.76462935837656</v>
      </c>
      <c r="P68" s="57">
        <f>P52/P48*100</f>
        <v>3.2331703344297127</v>
      </c>
      <c r="Q68" s="117"/>
      <c r="R68" s="118"/>
    </row>
    <row r="69" spans="2:18" ht="12.75" customHeight="1">
      <c r="B69" s="17"/>
      <c r="C69" s="94" t="s">
        <v>47</v>
      </c>
      <c r="D69" s="99">
        <f>D54/D48*100</f>
        <v>6.471158507028599</v>
      </c>
      <c r="E69" s="57">
        <f>E54/E48*100</f>
        <v>7.701043418506664</v>
      </c>
      <c r="F69" s="57">
        <f>F54/F48*100</f>
        <v>10.370037010881891</v>
      </c>
      <c r="G69" s="117"/>
      <c r="H69" s="118"/>
      <c r="I69" s="99">
        <f>I54/I48*100</f>
        <v>3.4569758132990467</v>
      </c>
      <c r="J69" s="57">
        <f>J54/J48*100</f>
        <v>3.6372807889511973</v>
      </c>
      <c r="K69" s="57">
        <f>K54/K48*100</f>
        <v>3.179474883107541</v>
      </c>
      <c r="L69" s="117"/>
      <c r="M69" s="118"/>
      <c r="N69" s="99">
        <f>N54/N48*100</f>
        <v>0.6387601769679835</v>
      </c>
      <c r="O69" s="57">
        <f>O54/O48*100</f>
        <v>0.7284364025501114</v>
      </c>
      <c r="P69" s="57">
        <f>P54/P48*100</f>
        <v>0.7328136997305045</v>
      </c>
      <c r="Q69" s="117"/>
      <c r="R69" s="118"/>
    </row>
    <row r="70" spans="2:18" ht="12.75" customHeight="1">
      <c r="B70" s="17"/>
      <c r="C70" s="94" t="s">
        <v>48</v>
      </c>
      <c r="D70" s="99">
        <f>D55/D48*100</f>
        <v>3.7203102278235582</v>
      </c>
      <c r="E70" s="57">
        <f>E55/E48*100</f>
        <v>3.9353333695003525</v>
      </c>
      <c r="F70" s="57">
        <f>F55/F48*100</f>
        <v>5.040977731906708</v>
      </c>
      <c r="G70" s="117"/>
      <c r="H70" s="118"/>
      <c r="I70" s="99">
        <f>I55/I48*100</f>
        <v>3.362363843671915</v>
      </c>
      <c r="J70" s="57">
        <f>J55/J48*100</f>
        <v>3.392313901208869</v>
      </c>
      <c r="K70" s="57">
        <f>K55/K48*100</f>
        <v>2.5008991727610597</v>
      </c>
      <c r="L70" s="117"/>
      <c r="M70" s="118"/>
      <c r="N70" s="99">
        <f>N55/N48*100</f>
        <v>2.761852404513207</v>
      </c>
      <c r="O70" s="57">
        <f>O55/O48*100</f>
        <v>2.7148015329789787</v>
      </c>
      <c r="P70" s="57">
        <f>P55/P48*100</f>
        <v>2.8275126227577623</v>
      </c>
      <c r="Q70" s="117"/>
      <c r="R70" s="118"/>
    </row>
    <row r="71" spans="2:18" ht="12.75" customHeight="1">
      <c r="B71" s="17"/>
      <c r="C71" s="94" t="s">
        <v>49</v>
      </c>
      <c r="D71" s="99">
        <f>D56/D48*100</f>
        <v>0</v>
      </c>
      <c r="E71" s="57">
        <f>E56/E48*100</f>
        <v>0</v>
      </c>
      <c r="F71" s="57">
        <f>F56/F48*100</f>
        <v>0</v>
      </c>
      <c r="G71" s="117"/>
      <c r="H71" s="118"/>
      <c r="I71" s="99">
        <f>I56/I48*100</f>
        <v>0</v>
      </c>
      <c r="J71" s="57">
        <f>J56/J48*100</f>
        <v>0</v>
      </c>
      <c r="K71" s="57">
        <f>K56/K48*100</f>
        <v>0</v>
      </c>
      <c r="L71" s="117"/>
      <c r="M71" s="118"/>
      <c r="N71" s="99">
        <f>N56/N48*100</f>
        <v>0</v>
      </c>
      <c r="O71" s="57">
        <f>O56/O48*100</f>
        <v>0</v>
      </c>
      <c r="P71" s="57">
        <f>P56/P48*100</f>
        <v>0</v>
      </c>
      <c r="Q71" s="117"/>
      <c r="R71" s="118"/>
    </row>
    <row r="72" spans="1:18" ht="12.75" customHeight="1">
      <c r="A72" s="23"/>
      <c r="B72" s="17"/>
      <c r="C72" s="96" t="s">
        <v>50</v>
      </c>
      <c r="D72" s="100">
        <f>D57/D48*100</f>
        <v>0.5768298594280175</v>
      </c>
      <c r="E72" s="58">
        <f>E57/E48*100</f>
        <v>0.5918129923988982</v>
      </c>
      <c r="F72" s="59">
        <f>F57/F48*100</f>
        <v>0.3157081206912403</v>
      </c>
      <c r="G72" s="119"/>
      <c r="H72" s="120"/>
      <c r="I72" s="100">
        <f>I57/I48*100</f>
        <v>0.08248222993134567</v>
      </c>
      <c r="J72" s="58">
        <f>J57/J48*100</f>
        <v>0.08193695855243062</v>
      </c>
      <c r="K72" s="59">
        <f>K57/K48*100</f>
        <v>0.052751468648843065</v>
      </c>
      <c r="L72" s="119"/>
      <c r="M72" s="120"/>
      <c r="N72" s="100">
        <f>N57/N48*100</f>
        <v>0.11387732663158721</v>
      </c>
      <c r="O72" s="58">
        <f>O57/O48*100</f>
        <v>0.11951816297286301</v>
      </c>
      <c r="P72" s="59">
        <f>P57/P48*100</f>
        <v>0.12300709888795487</v>
      </c>
      <c r="Q72" s="119"/>
      <c r="R72" s="120"/>
    </row>
    <row r="73" spans="1:13" ht="15" customHeight="1">
      <c r="A73" s="18"/>
      <c r="B73" s="17"/>
      <c r="C73" s="27" t="s">
        <v>68</v>
      </c>
      <c r="D73" s="20"/>
      <c r="E73" s="20"/>
      <c r="F73" s="20"/>
      <c r="G73" s="30"/>
      <c r="H73" s="30"/>
      <c r="I73" s="36"/>
      <c r="J73" s="36"/>
      <c r="K73" s="36"/>
      <c r="L73" s="30"/>
      <c r="M73" s="30"/>
    </row>
    <row r="74" spans="1:13" ht="15" customHeight="1">
      <c r="A74" s="18"/>
      <c r="B74" s="17"/>
      <c r="C74" s="27" t="s">
        <v>69</v>
      </c>
      <c r="D74" s="20"/>
      <c r="E74" s="20"/>
      <c r="F74" s="20"/>
      <c r="G74" s="30"/>
      <c r="H74" s="30"/>
      <c r="I74" s="36"/>
      <c r="J74" s="36"/>
      <c r="K74" s="36"/>
      <c r="L74" s="30"/>
      <c r="M74" s="30"/>
    </row>
    <row r="75" spans="1:13" ht="15" customHeight="1">
      <c r="A75" s="18"/>
      <c r="B75" s="17"/>
      <c r="C75" s="103" t="s">
        <v>70</v>
      </c>
      <c r="D75" s="20"/>
      <c r="E75" s="20"/>
      <c r="F75" s="20"/>
      <c r="G75" s="30"/>
      <c r="H75" s="30"/>
      <c r="I75" s="36"/>
      <c r="J75" s="36"/>
      <c r="K75" s="36"/>
      <c r="L75" s="30"/>
      <c r="M75" s="30"/>
    </row>
    <row r="76" spans="2:18" ht="12.75" customHeight="1">
      <c r="B76" s="17"/>
      <c r="C76" s="2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5.75">
      <c r="B77" s="17"/>
      <c r="C77" s="104" t="s">
        <v>87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 customHeight="1">
      <c r="A78" s="18"/>
      <c r="B78" s="17"/>
      <c r="C78" s="105" t="s">
        <v>61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 customHeight="1">
      <c r="A79" s="26"/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s="19" customFormat="1" ht="12.75" customHeight="1">
      <c r="A80" s="18"/>
      <c r="B80" s="17"/>
      <c r="C80" s="87"/>
      <c r="D80" s="192" t="s">
        <v>2</v>
      </c>
      <c r="E80" s="193"/>
      <c r="F80" s="193"/>
      <c r="G80" s="193"/>
      <c r="H80" s="193"/>
      <c r="I80" s="192" t="s">
        <v>3</v>
      </c>
      <c r="J80" s="193"/>
      <c r="K80" s="193"/>
      <c r="L80" s="193"/>
      <c r="M80" s="193"/>
      <c r="N80" s="192" t="s">
        <v>5</v>
      </c>
      <c r="O80" s="193"/>
      <c r="P80" s="193"/>
      <c r="Q80" s="193"/>
      <c r="R80" s="193"/>
    </row>
    <row r="81" spans="1:18" ht="12.75" customHeight="1">
      <c r="A81" s="18"/>
      <c r="B81" s="17"/>
      <c r="C81" s="88"/>
      <c r="D81" s="79">
        <v>2016</v>
      </c>
      <c r="E81" s="80">
        <v>2017</v>
      </c>
      <c r="F81" s="80">
        <v>2018</v>
      </c>
      <c r="G81" s="81" t="s">
        <v>56</v>
      </c>
      <c r="H81" s="82" t="s">
        <v>67</v>
      </c>
      <c r="I81" s="79">
        <v>2016</v>
      </c>
      <c r="J81" s="80">
        <v>2017</v>
      </c>
      <c r="K81" s="80">
        <v>2018</v>
      </c>
      <c r="L81" s="81" t="s">
        <v>56</v>
      </c>
      <c r="M81" s="82" t="s">
        <v>67</v>
      </c>
      <c r="N81" s="97">
        <v>2016</v>
      </c>
      <c r="O81" s="89">
        <v>2017</v>
      </c>
      <c r="P81" s="89">
        <v>2018</v>
      </c>
      <c r="Q81" s="90" t="s">
        <v>56</v>
      </c>
      <c r="R81" s="91" t="s">
        <v>67</v>
      </c>
    </row>
    <row r="82" spans="1:18" ht="12.75" customHeight="1">
      <c r="A82" s="18"/>
      <c r="B82" s="21"/>
      <c r="C82" s="92" t="s">
        <v>30</v>
      </c>
      <c r="D82" s="136">
        <v>29077.932</v>
      </c>
      <c r="E82" s="137">
        <v>29653.682</v>
      </c>
      <c r="F82" s="137">
        <v>28939.089</v>
      </c>
      <c r="G82" s="65">
        <f>E82/D82-1</f>
        <v>0.019800238889065458</v>
      </c>
      <c r="H82" s="66">
        <f>F82/E82-1</f>
        <v>-0.024097951815899354</v>
      </c>
      <c r="I82" s="136">
        <v>614155</v>
      </c>
      <c r="J82" s="137">
        <v>619059</v>
      </c>
      <c r="K82" s="137">
        <v>571799.7130000001</v>
      </c>
      <c r="L82" s="65">
        <f>J82/I82-1</f>
        <v>0.007984954938085709</v>
      </c>
      <c r="M82" s="66">
        <f>K82/J82-1</f>
        <v>-0.07634052166271699</v>
      </c>
      <c r="N82" s="136">
        <v>10424</v>
      </c>
      <c r="O82" s="137">
        <v>11234</v>
      </c>
      <c r="P82" s="137">
        <v>10834.142999999998</v>
      </c>
      <c r="Q82" s="65">
        <f>O82/N82-1</f>
        <v>0.07770529547198768</v>
      </c>
      <c r="R82" s="66">
        <f>P82/O82-1</f>
        <v>-0.03559346626312998</v>
      </c>
    </row>
    <row r="83" spans="1:18" ht="12.75" customHeight="1">
      <c r="A83" s="18"/>
      <c r="B83" s="17"/>
      <c r="C83" s="93" t="s">
        <v>31</v>
      </c>
      <c r="D83" s="138"/>
      <c r="E83" s="139"/>
      <c r="F83" s="139"/>
      <c r="G83" s="34"/>
      <c r="H83" s="67"/>
      <c r="I83" s="138"/>
      <c r="J83" s="139"/>
      <c r="K83" s="139"/>
      <c r="L83" s="34"/>
      <c r="M83" s="67"/>
      <c r="N83" s="138"/>
      <c r="O83" s="139"/>
      <c r="P83" s="139"/>
      <c r="Q83" s="34"/>
      <c r="R83" s="67"/>
    </row>
    <row r="84" spans="1:18" ht="12.75" customHeight="1">
      <c r="A84" s="18"/>
      <c r="B84" s="17"/>
      <c r="C84" s="94" t="s">
        <v>32</v>
      </c>
      <c r="D84" s="138">
        <v>15533.149000000001</v>
      </c>
      <c r="E84" s="139">
        <v>14104.326</v>
      </c>
      <c r="F84" s="139">
        <v>14072.337</v>
      </c>
      <c r="G84" s="34">
        <f>E84/D84-1</f>
        <v>-0.09198540489117835</v>
      </c>
      <c r="H84" s="67">
        <f>F84/E84-1</f>
        <v>-0.0022680275540993833</v>
      </c>
      <c r="I84" s="138">
        <v>390141</v>
      </c>
      <c r="J84" s="139">
        <v>376128</v>
      </c>
      <c r="K84" s="139">
        <v>320437.701</v>
      </c>
      <c r="L84" s="34">
        <f>J84/I84-1</f>
        <v>-0.035917783570555306</v>
      </c>
      <c r="M84" s="67">
        <f>K84/J84-1</f>
        <v>-0.14806209322358344</v>
      </c>
      <c r="N84" s="138">
        <v>9795</v>
      </c>
      <c r="O84" s="139">
        <v>10485</v>
      </c>
      <c r="P84" s="139">
        <v>10170.042999999998</v>
      </c>
      <c r="Q84" s="34">
        <f>O84/N84-1</f>
        <v>0.07044410413476254</v>
      </c>
      <c r="R84" s="67">
        <f>P84/O84-1</f>
        <v>-0.030038817358130854</v>
      </c>
    </row>
    <row r="85" spans="1:18" ht="12.75" customHeight="1">
      <c r="A85" s="18"/>
      <c r="B85" s="21"/>
      <c r="C85" s="95" t="s">
        <v>33</v>
      </c>
      <c r="D85" s="138">
        <v>0</v>
      </c>
      <c r="E85" s="139">
        <v>0</v>
      </c>
      <c r="F85" s="139">
        <v>0</v>
      </c>
      <c r="G85" s="34"/>
      <c r="H85" s="67"/>
      <c r="I85" s="138">
        <v>80038</v>
      </c>
      <c r="J85" s="139">
        <v>72155</v>
      </c>
      <c r="K85" s="139">
        <v>72274.13299999999</v>
      </c>
      <c r="L85" s="34">
        <f aca="true" t="shared" si="10" ref="L85:L95">J85/I85-1</f>
        <v>-0.09849071690946798</v>
      </c>
      <c r="M85" s="67">
        <f aca="true" t="shared" si="11" ref="M85:M95">K85/J85-1</f>
        <v>0.0016510706118770813</v>
      </c>
      <c r="N85" s="138">
        <v>0</v>
      </c>
      <c r="O85" s="139">
        <v>0</v>
      </c>
      <c r="P85" s="139">
        <v>0</v>
      </c>
      <c r="Q85" s="34"/>
      <c r="R85" s="67"/>
    </row>
    <row r="86" spans="1:18" ht="12.75" customHeight="1">
      <c r="A86" s="18"/>
      <c r="B86" s="17"/>
      <c r="C86" s="94" t="s">
        <v>41</v>
      </c>
      <c r="D86" s="138">
        <v>19.272</v>
      </c>
      <c r="E86" s="139">
        <v>17.871</v>
      </c>
      <c r="F86" s="139">
        <v>14.928999999999998</v>
      </c>
      <c r="G86" s="34">
        <f aca="true" t="shared" si="12" ref="G86:G95">E86/D86-1</f>
        <v>-0.07269613947696141</v>
      </c>
      <c r="H86" s="67">
        <f aca="true" t="shared" si="13" ref="H86:H95">F86/E86-1</f>
        <v>-0.16462425158077332</v>
      </c>
      <c r="I86" s="138">
        <v>25690</v>
      </c>
      <c r="J86" s="139">
        <v>25888</v>
      </c>
      <c r="K86" s="139">
        <v>20041.878</v>
      </c>
      <c r="L86" s="34">
        <f t="shared" si="10"/>
        <v>0.007707279096924813</v>
      </c>
      <c r="M86" s="67">
        <f t="shared" si="11"/>
        <v>-0.22582362484548824</v>
      </c>
      <c r="N86" s="138">
        <v>35</v>
      </c>
      <c r="O86" s="139">
        <v>26</v>
      </c>
      <c r="P86" s="139">
        <v>18.2</v>
      </c>
      <c r="Q86" s="34">
        <f aca="true" t="shared" si="14" ref="Q86:Q95">O86/N86-1</f>
        <v>-0.2571428571428571</v>
      </c>
      <c r="R86" s="67">
        <f aca="true" t="shared" si="15" ref="R86:R95">P86/O86-1</f>
        <v>-0.30000000000000004</v>
      </c>
    </row>
    <row r="87" spans="1:18" ht="12.75" customHeight="1">
      <c r="A87" s="18"/>
      <c r="B87" s="17"/>
      <c r="C87" s="93" t="s">
        <v>66</v>
      </c>
      <c r="D87" s="138">
        <v>0</v>
      </c>
      <c r="E87" s="139">
        <v>0</v>
      </c>
      <c r="F87" s="139">
        <v>0</v>
      </c>
      <c r="G87" s="34"/>
      <c r="H87" s="67"/>
      <c r="I87" s="138">
        <v>5451</v>
      </c>
      <c r="J87" s="139">
        <v>5910</v>
      </c>
      <c r="K87" s="139">
        <v>6661.0830000000005</v>
      </c>
      <c r="L87" s="34">
        <f t="shared" si="10"/>
        <v>0.08420473307649967</v>
      </c>
      <c r="M87" s="67">
        <f t="shared" si="11"/>
        <v>0.12708680203045697</v>
      </c>
      <c r="N87" s="138">
        <v>0</v>
      </c>
      <c r="O87" s="139">
        <v>0</v>
      </c>
      <c r="P87" s="139">
        <v>0</v>
      </c>
      <c r="Q87" s="34"/>
      <c r="R87" s="67"/>
    </row>
    <row r="88" spans="1:18" ht="12.75" customHeight="1">
      <c r="A88" s="18"/>
      <c r="B88" s="17"/>
      <c r="C88" s="94" t="s">
        <v>42</v>
      </c>
      <c r="D88" s="138">
        <v>12781.731</v>
      </c>
      <c r="E88" s="139">
        <v>14780</v>
      </c>
      <c r="F88" s="139">
        <v>13898.805999999999</v>
      </c>
      <c r="G88" s="34">
        <f t="shared" si="12"/>
        <v>0.15633790133746372</v>
      </c>
      <c r="H88" s="67">
        <f t="shared" si="13"/>
        <v>-0.05962070365358607</v>
      </c>
      <c r="I88" s="138">
        <v>78218</v>
      </c>
      <c r="J88" s="139">
        <v>103707</v>
      </c>
      <c r="K88" s="139">
        <v>112174</v>
      </c>
      <c r="L88" s="34">
        <f t="shared" si="10"/>
        <v>0.3258712828249253</v>
      </c>
      <c r="M88" s="67">
        <f t="shared" si="11"/>
        <v>0.08164347633235947</v>
      </c>
      <c r="N88" s="138">
        <v>594</v>
      </c>
      <c r="O88" s="139">
        <v>723</v>
      </c>
      <c r="P88" s="139">
        <v>645.9</v>
      </c>
      <c r="Q88" s="34">
        <f t="shared" si="14"/>
        <v>0.21717171717171713</v>
      </c>
      <c r="R88" s="67">
        <f t="shared" si="15"/>
        <v>-0.10663900414937766</v>
      </c>
    </row>
    <row r="89" spans="1:18" ht="12.75" customHeight="1">
      <c r="A89" s="18"/>
      <c r="B89" s="17"/>
      <c r="C89" s="94" t="s">
        <v>39</v>
      </c>
      <c r="D89" s="138">
        <v>743.78</v>
      </c>
      <c r="E89" s="139">
        <v>751.485</v>
      </c>
      <c r="F89" s="139">
        <v>952.9729999999998</v>
      </c>
      <c r="G89" s="34">
        <f t="shared" si="12"/>
        <v>0.01035924601360616</v>
      </c>
      <c r="H89" s="67">
        <f t="shared" si="13"/>
        <v>0.268119789483489</v>
      </c>
      <c r="I89" s="138">
        <v>38098</v>
      </c>
      <c r="J89" s="139">
        <v>39401</v>
      </c>
      <c r="K89" s="139">
        <v>46184</v>
      </c>
      <c r="L89" s="34">
        <f t="shared" si="10"/>
        <v>0.034201270407895334</v>
      </c>
      <c r="M89" s="67">
        <f t="shared" si="11"/>
        <v>0.1721529910408366</v>
      </c>
      <c r="N89" s="138">
        <v>0</v>
      </c>
      <c r="O89" s="139">
        <v>0</v>
      </c>
      <c r="P89" s="139">
        <v>0</v>
      </c>
      <c r="Q89" s="34"/>
      <c r="R89" s="67"/>
    </row>
    <row r="90" spans="1:18" ht="12.75" customHeight="1">
      <c r="A90" s="18"/>
      <c r="B90" s="17"/>
      <c r="C90" s="94" t="s">
        <v>40</v>
      </c>
      <c r="D90" s="138">
        <v>0</v>
      </c>
      <c r="E90" s="139">
        <v>0</v>
      </c>
      <c r="F90" s="139">
        <v>0</v>
      </c>
      <c r="G90" s="34"/>
      <c r="H90" s="67"/>
      <c r="I90" s="138">
        <v>165</v>
      </c>
      <c r="J90" s="139">
        <v>157</v>
      </c>
      <c r="K90" s="139">
        <v>165.25</v>
      </c>
      <c r="L90" s="34">
        <f t="shared" si="10"/>
        <v>-0.048484848484848464</v>
      </c>
      <c r="M90" s="67">
        <f t="shared" si="11"/>
        <v>0.052547770700636987</v>
      </c>
      <c r="N90" s="138">
        <v>0</v>
      </c>
      <c r="O90" s="139">
        <v>0</v>
      </c>
      <c r="P90" s="139">
        <v>0</v>
      </c>
      <c r="Q90" s="34"/>
      <c r="R90" s="67"/>
    </row>
    <row r="91" spans="1:18" ht="12.75" customHeight="1">
      <c r="A91" s="18"/>
      <c r="B91" s="17"/>
      <c r="C91" s="94" t="s">
        <v>43</v>
      </c>
      <c r="D91" s="138">
        <v>0</v>
      </c>
      <c r="E91" s="139">
        <v>0</v>
      </c>
      <c r="F91" s="139">
        <v>0.044</v>
      </c>
      <c r="G91" s="34"/>
      <c r="H91" s="67"/>
      <c r="I91" s="138">
        <v>1805</v>
      </c>
      <c r="J91" s="139">
        <v>1623</v>
      </c>
      <c r="K91" s="139">
        <v>522.751</v>
      </c>
      <c r="L91" s="34">
        <f t="shared" si="10"/>
        <v>-0.10083102493074791</v>
      </c>
      <c r="M91" s="67">
        <f t="shared" si="11"/>
        <v>-0.6779106592729514</v>
      </c>
      <c r="N91" s="138">
        <v>0</v>
      </c>
      <c r="O91" s="139">
        <v>0</v>
      </c>
      <c r="P91" s="139">
        <v>0</v>
      </c>
      <c r="Q91" s="34"/>
      <c r="R91" s="67"/>
    </row>
    <row r="92" spans="1:18" ht="12.75" customHeight="1">
      <c r="A92" s="18"/>
      <c r="B92" s="17"/>
      <c r="C92" s="94" t="s">
        <v>34</v>
      </c>
      <c r="D92" s="138">
        <v>14976.458</v>
      </c>
      <c r="E92" s="139">
        <v>15218.109</v>
      </c>
      <c r="F92" s="139">
        <v>15633.609</v>
      </c>
      <c r="G92" s="34">
        <f t="shared" si="12"/>
        <v>0.016135390624405277</v>
      </c>
      <c r="H92" s="67">
        <f t="shared" si="13"/>
        <v>0.02730299802689018</v>
      </c>
      <c r="I92" s="138">
        <v>28338</v>
      </c>
      <c r="J92" s="139">
        <v>27842</v>
      </c>
      <c r="K92" s="139">
        <v>31701.359000000004</v>
      </c>
      <c r="L92" s="34">
        <f t="shared" si="10"/>
        <v>-0.01750299950596368</v>
      </c>
      <c r="M92" s="67">
        <f t="shared" si="11"/>
        <v>0.13861644278428287</v>
      </c>
      <c r="N92" s="138">
        <v>3577</v>
      </c>
      <c r="O92" s="139">
        <v>2281</v>
      </c>
      <c r="P92" s="139">
        <v>3053</v>
      </c>
      <c r="Q92" s="34">
        <f t="shared" si="14"/>
        <v>-0.3623147889292704</v>
      </c>
      <c r="R92" s="67">
        <f t="shared" si="15"/>
        <v>0.33844804910127135</v>
      </c>
    </row>
    <row r="93" spans="1:18" ht="12.75" customHeight="1">
      <c r="A93" s="18"/>
      <c r="B93" s="17"/>
      <c r="C93" s="94" t="s">
        <v>35</v>
      </c>
      <c r="D93" s="138">
        <v>9919.365</v>
      </c>
      <c r="E93" s="139">
        <v>10655.394</v>
      </c>
      <c r="F93" s="139">
        <v>10409.265999999998</v>
      </c>
      <c r="G93" s="34">
        <f t="shared" si="12"/>
        <v>0.07420122154996811</v>
      </c>
      <c r="H93" s="67">
        <f t="shared" si="13"/>
        <v>-0.023098911218111917</v>
      </c>
      <c r="I93" s="138">
        <v>78863</v>
      </c>
      <c r="J93" s="139">
        <v>80301</v>
      </c>
      <c r="K93" s="139">
        <v>80187.327</v>
      </c>
      <c r="L93" s="34">
        <f t="shared" si="10"/>
        <v>0.018234152898063627</v>
      </c>
      <c r="M93" s="67">
        <f t="shared" si="11"/>
        <v>-0.0014155863563342086</v>
      </c>
      <c r="N93" s="138">
        <v>5614</v>
      </c>
      <c r="O93" s="139">
        <v>5015</v>
      </c>
      <c r="P93" s="139">
        <v>4949.7</v>
      </c>
      <c r="Q93" s="34">
        <f t="shared" si="14"/>
        <v>-0.10669754185963665</v>
      </c>
      <c r="R93" s="67">
        <f t="shared" si="15"/>
        <v>-0.013020937188434778</v>
      </c>
    </row>
    <row r="94" spans="1:18" ht="12.75" customHeight="1">
      <c r="A94" s="23"/>
      <c r="B94" s="17"/>
      <c r="C94" s="94" t="s">
        <v>36</v>
      </c>
      <c r="D94" s="138">
        <v>0</v>
      </c>
      <c r="E94" s="139">
        <v>0</v>
      </c>
      <c r="F94" s="139">
        <v>0</v>
      </c>
      <c r="G94" s="34"/>
      <c r="H94" s="67"/>
      <c r="I94" s="138">
        <v>7497</v>
      </c>
      <c r="J94" s="139">
        <v>8252</v>
      </c>
      <c r="K94" s="139">
        <v>8347.706</v>
      </c>
      <c r="L94" s="34">
        <f t="shared" si="10"/>
        <v>0.1007069494464452</v>
      </c>
      <c r="M94" s="67">
        <f t="shared" si="11"/>
        <v>0.011597915656810454</v>
      </c>
      <c r="N94" s="138">
        <v>0</v>
      </c>
      <c r="O94" s="139">
        <v>0</v>
      </c>
      <c r="P94" s="139">
        <v>0</v>
      </c>
      <c r="Q94" s="34"/>
      <c r="R94" s="67"/>
    </row>
    <row r="95" spans="1:18" ht="12.75" customHeight="1">
      <c r="A95" s="18"/>
      <c r="B95" s="17"/>
      <c r="C95" s="96" t="s">
        <v>37</v>
      </c>
      <c r="D95" s="140">
        <v>34135.025</v>
      </c>
      <c r="E95" s="141">
        <v>34216.397</v>
      </c>
      <c r="F95" s="141">
        <v>34163.43200000001</v>
      </c>
      <c r="G95" s="35">
        <f t="shared" si="12"/>
        <v>0.002383827168721764</v>
      </c>
      <c r="H95" s="68">
        <f t="shared" si="13"/>
        <v>-0.0015479420583057735</v>
      </c>
      <c r="I95" s="140">
        <v>556133</v>
      </c>
      <c r="J95" s="141">
        <v>558348</v>
      </c>
      <c r="K95" s="141">
        <v>514966.03900000016</v>
      </c>
      <c r="L95" s="35">
        <f t="shared" si="10"/>
        <v>0.003982860215092421</v>
      </c>
      <c r="M95" s="68">
        <f t="shared" si="11"/>
        <v>-0.07769699363121174</v>
      </c>
      <c r="N95" s="140">
        <v>8387</v>
      </c>
      <c r="O95" s="141">
        <v>8500</v>
      </c>
      <c r="P95" s="141">
        <v>8937.443</v>
      </c>
      <c r="Q95" s="35">
        <f t="shared" si="14"/>
        <v>0.01347323238345055</v>
      </c>
      <c r="R95" s="68">
        <f t="shared" si="15"/>
        <v>0.05146388235294119</v>
      </c>
    </row>
    <row r="96" spans="1:18" ht="12.75" customHeight="1">
      <c r="A96" s="19"/>
      <c r="B96" s="19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s="19" customFormat="1" ht="12.75" customHeight="1">
      <c r="A97" s="17"/>
      <c r="B97" s="17"/>
      <c r="C97" s="101"/>
      <c r="D97" s="201" t="s">
        <v>38</v>
      </c>
      <c r="E97" s="202"/>
      <c r="F97" s="202"/>
      <c r="G97" s="202"/>
      <c r="H97" s="202"/>
      <c r="I97" s="203"/>
      <c r="J97" s="203"/>
      <c r="K97" s="203"/>
      <c r="L97" s="203"/>
      <c r="M97" s="203"/>
      <c r="N97" s="203"/>
      <c r="O97" s="203"/>
      <c r="P97" s="203"/>
      <c r="Q97" s="203"/>
      <c r="R97" s="203"/>
    </row>
    <row r="98" spans="2:18" ht="12.75" customHeight="1">
      <c r="B98" s="17"/>
      <c r="C98" s="86"/>
      <c r="D98" s="204" t="s">
        <v>2</v>
      </c>
      <c r="E98" s="205"/>
      <c r="F98" s="205"/>
      <c r="G98" s="205"/>
      <c r="H98" s="205"/>
      <c r="I98" s="204" t="s">
        <v>3</v>
      </c>
      <c r="J98" s="205"/>
      <c r="K98" s="205"/>
      <c r="L98" s="205"/>
      <c r="M98" s="205"/>
      <c r="N98" s="204" t="s">
        <v>5</v>
      </c>
      <c r="O98" s="205"/>
      <c r="P98" s="205"/>
      <c r="Q98" s="205"/>
      <c r="R98" s="205"/>
    </row>
    <row r="99" spans="2:18" ht="12.75" customHeight="1">
      <c r="B99" s="17"/>
      <c r="C99" s="88"/>
      <c r="D99" s="79">
        <v>2016</v>
      </c>
      <c r="E99" s="80">
        <v>2017</v>
      </c>
      <c r="F99" s="80">
        <v>2018</v>
      </c>
      <c r="G99" s="114"/>
      <c r="H99" s="91"/>
      <c r="I99" s="79">
        <v>2016</v>
      </c>
      <c r="J99" s="80">
        <v>2017</v>
      </c>
      <c r="K99" s="80">
        <v>2018</v>
      </c>
      <c r="L99" s="114"/>
      <c r="M99" s="91"/>
      <c r="N99" s="79">
        <v>2016</v>
      </c>
      <c r="O99" s="80">
        <v>2017</v>
      </c>
      <c r="P99" s="80">
        <v>2018</v>
      </c>
      <c r="Q99" s="114"/>
      <c r="R99" s="91"/>
    </row>
    <row r="100" spans="2:18" ht="12.75" customHeight="1">
      <c r="B100" s="17"/>
      <c r="C100" s="92" t="s">
        <v>44</v>
      </c>
      <c r="D100" s="98">
        <f>D84/D82*100</f>
        <v>53.41902924870998</v>
      </c>
      <c r="E100" s="83">
        <f>E84/E82*100</f>
        <v>47.56348975483044</v>
      </c>
      <c r="F100" s="83">
        <f>F84/F82*100</f>
        <v>48.62743606061684</v>
      </c>
      <c r="G100" s="115"/>
      <c r="H100" s="116"/>
      <c r="I100" s="98">
        <f>I84/I82*100</f>
        <v>63.52484307707338</v>
      </c>
      <c r="J100" s="83">
        <f>J84/J82*100</f>
        <v>60.7580214486826</v>
      </c>
      <c r="K100" s="83">
        <f>K84/K82*100</f>
        <v>56.04019969139088</v>
      </c>
      <c r="L100" s="115"/>
      <c r="M100" s="116"/>
      <c r="N100" s="98">
        <f>N84/N82*100</f>
        <v>93.96584804297774</v>
      </c>
      <c r="O100" s="83">
        <f>O84/O82*100</f>
        <v>93.33273989674204</v>
      </c>
      <c r="P100" s="83">
        <f>P84/P82*100</f>
        <v>93.87030427787411</v>
      </c>
      <c r="Q100" s="115"/>
      <c r="R100" s="116"/>
    </row>
    <row r="101" spans="2:18" ht="12.75" customHeight="1">
      <c r="B101" s="17"/>
      <c r="C101" s="94" t="s">
        <v>45</v>
      </c>
      <c r="D101" s="99">
        <f>D85/D82*100</f>
        <v>0</v>
      </c>
      <c r="E101" s="57">
        <f>E85/E82*100</f>
        <v>0</v>
      </c>
      <c r="F101" s="57">
        <f>F85/F82*100</f>
        <v>0</v>
      </c>
      <c r="G101" s="117"/>
      <c r="H101" s="118"/>
      <c r="I101" s="99">
        <f>I85/I82*100</f>
        <v>13.032214994586058</v>
      </c>
      <c r="J101" s="57">
        <f>J85/J82*100</f>
        <v>11.655593408705794</v>
      </c>
      <c r="K101" s="57">
        <f>K85/K82*100</f>
        <v>12.639763776866388</v>
      </c>
      <c r="L101" s="117"/>
      <c r="M101" s="118"/>
      <c r="N101" s="99">
        <f>N85/N82*100</f>
        <v>0</v>
      </c>
      <c r="O101" s="57">
        <f>O85/O82*100</f>
        <v>0</v>
      </c>
      <c r="P101" s="57">
        <f>P85/P82*100</f>
        <v>0</v>
      </c>
      <c r="Q101" s="117"/>
      <c r="R101" s="118"/>
    </row>
    <row r="102" spans="2:18" ht="12.75" customHeight="1">
      <c r="B102" s="17"/>
      <c r="C102" s="94" t="s">
        <v>46</v>
      </c>
      <c r="D102" s="99">
        <f>D86/D82*100</f>
        <v>0.0662770653703984</v>
      </c>
      <c r="E102" s="57">
        <f>E86/E82*100</f>
        <v>0.06026570326072829</v>
      </c>
      <c r="F102" s="57">
        <f>F86/F82*100</f>
        <v>0.051587664006976855</v>
      </c>
      <c r="G102" s="117"/>
      <c r="H102" s="118"/>
      <c r="I102" s="99">
        <f>I86/I82*100</f>
        <v>4.18298312315295</v>
      </c>
      <c r="J102" s="57">
        <f>J86/J82*100</f>
        <v>4.18183081095663</v>
      </c>
      <c r="K102" s="57">
        <f>K86/K82*100</f>
        <v>3.505052126530185</v>
      </c>
      <c r="L102" s="117"/>
      <c r="M102" s="118"/>
      <c r="N102" s="99">
        <f>N86/N82*100</f>
        <v>0.3357636224098235</v>
      </c>
      <c r="O102" s="57">
        <f>O86/O82*100</f>
        <v>0.23144027060708564</v>
      </c>
      <c r="P102" s="57">
        <f>P86/P82*100</f>
        <v>0.16798744487681214</v>
      </c>
      <c r="Q102" s="117"/>
      <c r="R102" s="118"/>
    </row>
    <row r="103" spans="2:18" ht="12.75" customHeight="1">
      <c r="B103" s="17"/>
      <c r="C103" s="94" t="s">
        <v>47</v>
      </c>
      <c r="D103" s="99">
        <f>D88/D82*100</f>
        <v>43.956808895488166</v>
      </c>
      <c r="E103" s="57">
        <f>E88/E82*100</f>
        <v>49.84203985191451</v>
      </c>
      <c r="F103" s="57">
        <f>F88/F82*100</f>
        <v>48.02779382585263</v>
      </c>
      <c r="G103" s="117"/>
      <c r="H103" s="118"/>
      <c r="I103" s="99">
        <f>I88/I82*100</f>
        <v>12.735872865970316</v>
      </c>
      <c r="J103" s="57">
        <f>J88/J82*100</f>
        <v>16.752361245050956</v>
      </c>
      <c r="K103" s="57">
        <f>K88/K82*100</f>
        <v>19.61770834257134</v>
      </c>
      <c r="L103" s="117"/>
      <c r="M103" s="118"/>
      <c r="N103" s="99">
        <f>N88/N82*100</f>
        <v>5.698388334612433</v>
      </c>
      <c r="O103" s="57">
        <f>O88/O82*100</f>
        <v>6.435819832650881</v>
      </c>
      <c r="P103" s="57">
        <f>P88/P82*100</f>
        <v>5.961708277249064</v>
      </c>
      <c r="Q103" s="117"/>
      <c r="R103" s="118"/>
    </row>
    <row r="104" spans="1:18" ht="12.75" customHeight="1">
      <c r="A104" s="18"/>
      <c r="B104" s="17"/>
      <c r="C104" s="94" t="s">
        <v>48</v>
      </c>
      <c r="D104" s="99">
        <f>D89/D82*100</f>
        <v>2.5578847904314514</v>
      </c>
      <c r="E104" s="57">
        <f>E89/E82*100</f>
        <v>2.534204689994315</v>
      </c>
      <c r="F104" s="57">
        <f>F89/F82*100</f>
        <v>3.2930304060366233</v>
      </c>
      <c r="G104" s="117"/>
      <c r="H104" s="118"/>
      <c r="I104" s="99">
        <f>I89/I82*100</f>
        <v>6.203320008792568</v>
      </c>
      <c r="J104" s="57">
        <f>J89/J82*100</f>
        <v>6.3646599112524</v>
      </c>
      <c r="K104" s="57">
        <f>K89/K82*100</f>
        <v>8.076954036526422</v>
      </c>
      <c r="L104" s="117"/>
      <c r="M104" s="118"/>
      <c r="N104" s="99">
        <f>N89/N82*100</f>
        <v>0</v>
      </c>
      <c r="O104" s="57">
        <f>O89/O82*100</f>
        <v>0</v>
      </c>
      <c r="P104" s="57">
        <f>P89/P82*100</f>
        <v>0</v>
      </c>
      <c r="Q104" s="117"/>
      <c r="R104" s="118"/>
    </row>
    <row r="105" spans="1:18" ht="12.75" customHeight="1">
      <c r="A105" s="23"/>
      <c r="B105" s="17"/>
      <c r="C105" s="94" t="s">
        <v>49</v>
      </c>
      <c r="D105" s="99">
        <f>D90/D82*100</f>
        <v>0</v>
      </c>
      <c r="E105" s="57">
        <f>E90/E82*100</f>
        <v>0</v>
      </c>
      <c r="F105" s="57">
        <f>F90/F82*100</f>
        <v>0</v>
      </c>
      <c r="G105" s="117"/>
      <c r="H105" s="118"/>
      <c r="I105" s="99">
        <f>I90/I82*100</f>
        <v>0.026866181989888546</v>
      </c>
      <c r="J105" s="57">
        <f>J90/J82*100</f>
        <v>0.025361072207980173</v>
      </c>
      <c r="K105" s="57">
        <f>K90/K82*100</f>
        <v>0.028899979528321306</v>
      </c>
      <c r="L105" s="117"/>
      <c r="M105" s="118"/>
      <c r="N105" s="99">
        <f>N90/N82*100</f>
        <v>0</v>
      </c>
      <c r="O105" s="57">
        <f>O90/O82*100</f>
        <v>0</v>
      </c>
      <c r="P105" s="57">
        <f>P90/P82*100</f>
        <v>0</v>
      </c>
      <c r="Q105" s="117"/>
      <c r="R105" s="118"/>
    </row>
    <row r="106" spans="1:18" ht="12.75" customHeight="1">
      <c r="A106" s="18"/>
      <c r="B106" s="17"/>
      <c r="C106" s="96" t="s">
        <v>50</v>
      </c>
      <c r="D106" s="100">
        <f>D91/D82*100</f>
        <v>0</v>
      </c>
      <c r="E106" s="58">
        <f>E91/E82*100</f>
        <v>0</v>
      </c>
      <c r="F106" s="59">
        <f>F91/F82*100</f>
        <v>0.00015204348692524492</v>
      </c>
      <c r="G106" s="119"/>
      <c r="H106" s="120"/>
      <c r="I106" s="100">
        <f>I91/I82*100</f>
        <v>0.2938997484348414</v>
      </c>
      <c r="J106" s="58">
        <f>J91/J82*100</f>
        <v>0.2621721031436422</v>
      </c>
      <c r="K106" s="59">
        <f>K91/K82*100</f>
        <v>0.0914220465864417</v>
      </c>
      <c r="L106" s="119"/>
      <c r="M106" s="120"/>
      <c r="N106" s="100">
        <f>N91/N82*100</f>
        <v>0</v>
      </c>
      <c r="O106" s="58">
        <f>O91/O82*100</f>
        <v>0</v>
      </c>
      <c r="P106" s="59">
        <f>P91/P82*100</f>
        <v>0</v>
      </c>
      <c r="Q106" s="119"/>
      <c r="R106" s="120"/>
    </row>
    <row r="107" spans="1:13" ht="15" customHeight="1">
      <c r="A107" s="18"/>
      <c r="B107" s="17"/>
      <c r="C107" s="27" t="s">
        <v>68</v>
      </c>
      <c r="D107" s="20"/>
      <c r="E107" s="20"/>
      <c r="F107" s="20"/>
      <c r="G107" s="30"/>
      <c r="H107" s="30"/>
      <c r="I107" s="36"/>
      <c r="J107" s="36"/>
      <c r="K107" s="36"/>
      <c r="L107" s="30"/>
      <c r="M107" s="30"/>
    </row>
    <row r="108" spans="1:13" ht="15" customHeight="1">
      <c r="A108" s="18"/>
      <c r="B108" s="17"/>
      <c r="C108" s="27" t="s">
        <v>69</v>
      </c>
      <c r="D108" s="20"/>
      <c r="E108" s="20"/>
      <c r="F108" s="20"/>
      <c r="G108" s="30"/>
      <c r="H108" s="30"/>
      <c r="I108" s="36"/>
      <c r="J108" s="36"/>
      <c r="K108" s="36"/>
      <c r="L108" s="30"/>
      <c r="M108" s="30"/>
    </row>
    <row r="109" spans="1:13" ht="15" customHeight="1">
      <c r="A109" s="18"/>
      <c r="B109" s="17"/>
      <c r="C109" s="103" t="s">
        <v>70</v>
      </c>
      <c r="D109" s="20"/>
      <c r="E109" s="20"/>
      <c r="F109" s="20"/>
      <c r="G109" s="30"/>
      <c r="H109" s="30"/>
      <c r="I109" s="36"/>
      <c r="J109" s="36"/>
      <c r="K109" s="36"/>
      <c r="L109" s="30"/>
      <c r="M109" s="30"/>
    </row>
    <row r="110" spans="1:18" ht="12.75" customHeight="1">
      <c r="A110" s="18"/>
      <c r="B110" s="17"/>
      <c r="C110" s="23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5.75">
      <c r="A111" s="18"/>
      <c r="B111" s="17"/>
      <c r="C111" s="104" t="s">
        <v>88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 customHeight="1">
      <c r="A112" s="18"/>
      <c r="B112" s="17"/>
      <c r="C112" s="105" t="s">
        <v>61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 customHeight="1">
      <c r="A113" s="18"/>
      <c r="B113" s="17"/>
      <c r="C113" s="23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 customHeight="1">
      <c r="A114" s="18"/>
      <c r="B114" s="17"/>
      <c r="C114" s="87"/>
      <c r="D114" s="192" t="s">
        <v>6</v>
      </c>
      <c r="E114" s="193"/>
      <c r="F114" s="193"/>
      <c r="G114" s="193"/>
      <c r="H114" s="193"/>
      <c r="I114" s="192" t="s">
        <v>7</v>
      </c>
      <c r="J114" s="193"/>
      <c r="K114" s="193"/>
      <c r="L114" s="193"/>
      <c r="M114" s="193"/>
      <c r="N114" s="192" t="s">
        <v>8</v>
      </c>
      <c r="O114" s="193"/>
      <c r="P114" s="193"/>
      <c r="Q114" s="193"/>
      <c r="R114" s="193"/>
    </row>
    <row r="115" spans="1:18" ht="12.75" customHeight="1">
      <c r="A115" s="18"/>
      <c r="B115" s="21"/>
      <c r="C115" s="88"/>
      <c r="D115" s="79">
        <v>2016</v>
      </c>
      <c r="E115" s="80">
        <v>2017</v>
      </c>
      <c r="F115" s="80">
        <v>2018</v>
      </c>
      <c r="G115" s="81" t="s">
        <v>56</v>
      </c>
      <c r="H115" s="82" t="s">
        <v>67</v>
      </c>
      <c r="I115" s="79">
        <v>2016</v>
      </c>
      <c r="J115" s="80">
        <v>2017</v>
      </c>
      <c r="K115" s="80">
        <v>2018</v>
      </c>
      <c r="L115" s="81" t="s">
        <v>56</v>
      </c>
      <c r="M115" s="82" t="s">
        <v>67</v>
      </c>
      <c r="N115" s="97">
        <v>2016</v>
      </c>
      <c r="O115" s="89">
        <v>2017</v>
      </c>
      <c r="P115" s="89">
        <v>2018</v>
      </c>
      <c r="Q115" s="90" t="s">
        <v>56</v>
      </c>
      <c r="R115" s="91" t="s">
        <v>67</v>
      </c>
    </row>
    <row r="116" spans="1:18" ht="12.75" customHeight="1">
      <c r="A116" s="18"/>
      <c r="B116" s="17"/>
      <c r="C116" s="92" t="s">
        <v>30</v>
      </c>
      <c r="D116" s="136">
        <v>29689.24</v>
      </c>
      <c r="E116" s="137">
        <v>30086.974</v>
      </c>
      <c r="F116" s="137">
        <v>29234.886000000002</v>
      </c>
      <c r="G116" s="65">
        <f>E116/D116-1</f>
        <v>0.013396570609419234</v>
      </c>
      <c r="H116" s="66">
        <f>F116/E116-1</f>
        <v>-0.028320827478363064</v>
      </c>
      <c r="I116" s="136">
        <v>50227</v>
      </c>
      <c r="J116" s="137">
        <v>50589.215</v>
      </c>
      <c r="K116" s="137">
        <v>50708.94900000001</v>
      </c>
      <c r="L116" s="65">
        <f>J116/I116-1</f>
        <v>0.007211559519780142</v>
      </c>
      <c r="M116" s="66">
        <f>K116/J116-1</f>
        <v>0.0023667890478240583</v>
      </c>
      <c r="N116" s="136">
        <v>264344</v>
      </c>
      <c r="O116" s="137">
        <v>264918</v>
      </c>
      <c r="P116" s="137">
        <v>261071.19100000005</v>
      </c>
      <c r="Q116" s="65">
        <f>O116/N116-1</f>
        <v>0.002171413007293621</v>
      </c>
      <c r="R116" s="66">
        <f>P116/O116-1</f>
        <v>-0.01452075359167726</v>
      </c>
    </row>
    <row r="117" spans="1:18" ht="12.75" customHeight="1">
      <c r="A117" s="18"/>
      <c r="B117" s="17"/>
      <c r="C117" s="93" t="s">
        <v>31</v>
      </c>
      <c r="D117" s="138"/>
      <c r="E117" s="139"/>
      <c r="F117" s="139"/>
      <c r="G117" s="34"/>
      <c r="H117" s="67"/>
      <c r="I117" s="142"/>
      <c r="J117" s="143"/>
      <c r="K117" s="143"/>
      <c r="L117" s="34"/>
      <c r="M117" s="67"/>
      <c r="N117" s="138"/>
      <c r="O117" s="139"/>
      <c r="P117" s="139"/>
      <c r="Q117" s="34"/>
      <c r="R117" s="67"/>
    </row>
    <row r="118" spans="1:18" ht="12.75" customHeight="1">
      <c r="A118" s="18"/>
      <c r="B118" s="21"/>
      <c r="C118" s="94" t="s">
        <v>32</v>
      </c>
      <c r="D118" s="138">
        <v>22571.711</v>
      </c>
      <c r="E118" s="139">
        <v>21745.666</v>
      </c>
      <c r="F118" s="139">
        <v>19963.734</v>
      </c>
      <c r="G118" s="34">
        <f>E118/D118-1</f>
        <v>-0.0365964724605945</v>
      </c>
      <c r="H118" s="67">
        <f>F118/E118-1</f>
        <v>-0.08194423661248185</v>
      </c>
      <c r="I118" s="142">
        <v>35586</v>
      </c>
      <c r="J118" s="143">
        <v>37021.751</v>
      </c>
      <c r="K118" s="143">
        <v>34803.244</v>
      </c>
      <c r="L118" s="34">
        <f>J118/I118-1</f>
        <v>0.04034595065475188</v>
      </c>
      <c r="M118" s="67">
        <f>K118/J118-1</f>
        <v>-0.05992442118688546</v>
      </c>
      <c r="N118" s="138">
        <v>108210</v>
      </c>
      <c r="O118" s="139">
        <v>126885</v>
      </c>
      <c r="P118" s="139">
        <v>110084.23800000001</v>
      </c>
      <c r="Q118" s="34">
        <f>O118/N118-1</f>
        <v>0.17258109232048802</v>
      </c>
      <c r="R118" s="67">
        <f>P118/O118-1</f>
        <v>-0.13240936280884252</v>
      </c>
    </row>
    <row r="119" spans="1:18" ht="12.75" customHeight="1">
      <c r="A119" s="18"/>
      <c r="B119" s="17"/>
      <c r="C119" s="95" t="s">
        <v>33</v>
      </c>
      <c r="D119" s="138">
        <v>0</v>
      </c>
      <c r="E119" s="139">
        <v>0</v>
      </c>
      <c r="F119" s="139">
        <v>0</v>
      </c>
      <c r="G119" s="34"/>
      <c r="H119" s="67"/>
      <c r="I119" s="142">
        <v>0</v>
      </c>
      <c r="J119" s="143">
        <v>0</v>
      </c>
      <c r="K119" s="143">
        <v>0</v>
      </c>
      <c r="L119" s="34"/>
      <c r="M119" s="67"/>
      <c r="N119" s="138">
        <v>56100</v>
      </c>
      <c r="O119" s="139">
        <v>55540</v>
      </c>
      <c r="P119" s="139">
        <v>53270.8</v>
      </c>
      <c r="Q119" s="34">
        <f aca="true" t="shared" si="16" ref="Q119:Q129">O119/N119-1</f>
        <v>-0.009982174688057066</v>
      </c>
      <c r="R119" s="67">
        <f aca="true" t="shared" si="17" ref="R119:R129">P119/O119-1</f>
        <v>-0.04085703997119183</v>
      </c>
    </row>
    <row r="120" spans="1:18" ht="12.75" customHeight="1">
      <c r="A120" s="18"/>
      <c r="B120" s="17"/>
      <c r="C120" s="94" t="s">
        <v>41</v>
      </c>
      <c r="D120" s="138">
        <v>962.861</v>
      </c>
      <c r="E120" s="139">
        <v>885.765</v>
      </c>
      <c r="F120" s="139">
        <v>921.979</v>
      </c>
      <c r="G120" s="34">
        <f aca="true" t="shared" si="18" ref="G120:G129">E120/D120-1</f>
        <v>-0.08006970891956366</v>
      </c>
      <c r="H120" s="67">
        <f aca="true" t="shared" si="19" ref="H120:H129">F120/E120-1</f>
        <v>0.04088443323003288</v>
      </c>
      <c r="I120" s="142">
        <v>5565</v>
      </c>
      <c r="J120" s="143">
        <v>4039</v>
      </c>
      <c r="K120" s="143">
        <v>5802.4169999999995</v>
      </c>
      <c r="L120" s="34">
        <f aca="true" t="shared" si="20" ref="L120:L129">J120/I120-1</f>
        <v>-0.27421383647798747</v>
      </c>
      <c r="M120" s="67">
        <f aca="true" t="shared" si="21" ref="M120:M129">K120/J120-1</f>
        <v>0.43659742510522404</v>
      </c>
      <c r="N120" s="138">
        <v>39180</v>
      </c>
      <c r="O120" s="139">
        <v>20708</v>
      </c>
      <c r="P120" s="139">
        <v>36083.636</v>
      </c>
      <c r="Q120" s="34">
        <f t="shared" si="16"/>
        <v>-0.47146503318019395</v>
      </c>
      <c r="R120" s="67">
        <f t="shared" si="17"/>
        <v>0.7424973923121498</v>
      </c>
    </row>
    <row r="121" spans="1:18" ht="12.75" customHeight="1">
      <c r="A121" s="18"/>
      <c r="B121" s="17"/>
      <c r="C121" s="93" t="s">
        <v>66</v>
      </c>
      <c r="D121" s="138">
        <v>288.676</v>
      </c>
      <c r="E121" s="139">
        <v>201.184</v>
      </c>
      <c r="F121" s="139">
        <v>234.93600000000004</v>
      </c>
      <c r="G121" s="34">
        <f t="shared" si="18"/>
        <v>-0.30308026992198867</v>
      </c>
      <c r="H121" s="67">
        <f t="shared" si="19"/>
        <v>0.16776682042309554</v>
      </c>
      <c r="I121" s="142">
        <v>22</v>
      </c>
      <c r="J121" s="143">
        <v>77.259</v>
      </c>
      <c r="K121" s="143">
        <v>636.1</v>
      </c>
      <c r="L121" s="34">
        <f t="shared" si="20"/>
        <v>2.5117727272727275</v>
      </c>
      <c r="M121" s="67">
        <f t="shared" si="21"/>
        <v>7.23334498246159</v>
      </c>
      <c r="N121" s="138">
        <v>3410</v>
      </c>
      <c r="O121" s="139">
        <v>2249</v>
      </c>
      <c r="P121" s="139">
        <v>2009.408</v>
      </c>
      <c r="Q121" s="34">
        <f t="shared" si="16"/>
        <v>-0.3404692082111437</v>
      </c>
      <c r="R121" s="67">
        <f t="shared" si="17"/>
        <v>-0.10653268119164072</v>
      </c>
    </row>
    <row r="122" spans="1:18" ht="12.75" customHeight="1">
      <c r="A122" s="18"/>
      <c r="B122" s="17"/>
      <c r="C122" s="94" t="s">
        <v>42</v>
      </c>
      <c r="D122" s="138">
        <v>6148.508</v>
      </c>
      <c r="E122" s="139">
        <v>7444.742</v>
      </c>
      <c r="F122" s="139">
        <v>8349.172</v>
      </c>
      <c r="G122" s="34">
        <f t="shared" si="18"/>
        <v>0.21082090159108535</v>
      </c>
      <c r="H122" s="67">
        <f t="shared" si="19"/>
        <v>0.12148574121171696</v>
      </c>
      <c r="I122" s="142">
        <v>5146</v>
      </c>
      <c r="J122" s="143">
        <v>5536.987</v>
      </c>
      <c r="K122" s="143">
        <v>6300.26</v>
      </c>
      <c r="L122" s="34">
        <f t="shared" si="20"/>
        <v>0.07597881849980559</v>
      </c>
      <c r="M122" s="67">
        <f t="shared" si="21"/>
        <v>0.13784988117183583</v>
      </c>
      <c r="N122" s="138">
        <v>47712</v>
      </c>
      <c r="O122" s="139">
        <v>47929</v>
      </c>
      <c r="P122" s="139">
        <v>49495.207</v>
      </c>
      <c r="Q122" s="34">
        <f t="shared" si="16"/>
        <v>0.004548122065727744</v>
      </c>
      <c r="R122" s="67">
        <f t="shared" si="17"/>
        <v>0.03267764818794472</v>
      </c>
    </row>
    <row r="123" spans="1:18" ht="12.75" customHeight="1">
      <c r="A123" s="18"/>
      <c r="B123" s="17"/>
      <c r="C123" s="94" t="s">
        <v>39</v>
      </c>
      <c r="D123" s="138">
        <v>6.16</v>
      </c>
      <c r="E123" s="139">
        <v>10.801</v>
      </c>
      <c r="F123" s="139">
        <v>0</v>
      </c>
      <c r="G123" s="34">
        <f t="shared" si="18"/>
        <v>0.7534090909090909</v>
      </c>
      <c r="H123" s="67">
        <f t="shared" si="19"/>
        <v>-1</v>
      </c>
      <c r="I123" s="142">
        <v>3930</v>
      </c>
      <c r="J123" s="143">
        <v>3991.477</v>
      </c>
      <c r="K123" s="143">
        <v>3792.0379999999996</v>
      </c>
      <c r="L123" s="34">
        <f t="shared" si="20"/>
        <v>0.015643002544529327</v>
      </c>
      <c r="M123" s="67">
        <f t="shared" si="21"/>
        <v>-0.04996621551370595</v>
      </c>
      <c r="N123" s="138">
        <v>13051</v>
      </c>
      <c r="O123" s="139">
        <v>13778</v>
      </c>
      <c r="P123" s="139">
        <v>12137.315</v>
      </c>
      <c r="Q123" s="34">
        <f t="shared" si="16"/>
        <v>0.05570454371312539</v>
      </c>
      <c r="R123" s="67">
        <f t="shared" si="17"/>
        <v>-0.11908005516040066</v>
      </c>
    </row>
    <row r="124" spans="1:18" ht="12.75" customHeight="1">
      <c r="A124" s="18"/>
      <c r="B124" s="17"/>
      <c r="C124" s="94" t="s">
        <v>40</v>
      </c>
      <c r="D124" s="138">
        <v>0</v>
      </c>
      <c r="E124" s="139">
        <v>0</v>
      </c>
      <c r="F124" s="139">
        <v>0</v>
      </c>
      <c r="G124" s="34"/>
      <c r="H124" s="67"/>
      <c r="I124" s="142">
        <v>0</v>
      </c>
      <c r="J124" s="143">
        <v>0</v>
      </c>
      <c r="K124" s="143">
        <v>0</v>
      </c>
      <c r="L124" s="34"/>
      <c r="M124" s="67"/>
      <c r="N124" s="138">
        <v>0</v>
      </c>
      <c r="O124" s="139">
        <v>0</v>
      </c>
      <c r="P124" s="139">
        <v>0</v>
      </c>
      <c r="Q124" s="34"/>
      <c r="R124" s="67"/>
    </row>
    <row r="125" spans="1:18" ht="12.75" customHeight="1">
      <c r="A125" s="18"/>
      <c r="B125" s="17"/>
      <c r="C125" s="94" t="s">
        <v>43</v>
      </c>
      <c r="D125" s="138">
        <v>0</v>
      </c>
      <c r="E125" s="139">
        <v>0</v>
      </c>
      <c r="F125" s="139">
        <v>0</v>
      </c>
      <c r="G125" s="34"/>
      <c r="H125" s="67"/>
      <c r="I125" s="142">
        <v>0</v>
      </c>
      <c r="J125" s="143">
        <v>0</v>
      </c>
      <c r="K125" s="143">
        <v>10.99</v>
      </c>
      <c r="L125" s="34"/>
      <c r="M125" s="67"/>
      <c r="N125" s="138">
        <v>91</v>
      </c>
      <c r="O125" s="139">
        <v>78</v>
      </c>
      <c r="P125" s="139">
        <v>0</v>
      </c>
      <c r="Q125" s="34">
        <f t="shared" si="16"/>
        <v>-0.1428571428571429</v>
      </c>
      <c r="R125" s="67">
        <f t="shared" si="17"/>
        <v>-1</v>
      </c>
    </row>
    <row r="126" spans="1:18" ht="12.75" customHeight="1">
      <c r="A126" s="18"/>
      <c r="B126" s="17"/>
      <c r="C126" s="94" t="s">
        <v>34</v>
      </c>
      <c r="D126" s="138">
        <v>871.263</v>
      </c>
      <c r="E126" s="139">
        <v>1116.408</v>
      </c>
      <c r="F126" s="139">
        <v>1621.5190000000002</v>
      </c>
      <c r="G126" s="34">
        <f t="shared" si="18"/>
        <v>0.2813673942311332</v>
      </c>
      <c r="H126" s="67">
        <f t="shared" si="19"/>
        <v>0.4524430136652553</v>
      </c>
      <c r="I126" s="142">
        <v>9833</v>
      </c>
      <c r="J126" s="143">
        <v>8696</v>
      </c>
      <c r="K126" s="143">
        <v>8705.56</v>
      </c>
      <c r="L126" s="34">
        <f t="shared" si="20"/>
        <v>-0.11563103834028277</v>
      </c>
      <c r="M126" s="67">
        <f t="shared" si="21"/>
        <v>0.0010993560257588353</v>
      </c>
      <c r="N126" s="138">
        <v>21845</v>
      </c>
      <c r="O126" s="139">
        <v>23762</v>
      </c>
      <c r="P126" s="139">
        <v>24017.905</v>
      </c>
      <c r="Q126" s="34">
        <f t="shared" si="16"/>
        <v>0.08775463492790103</v>
      </c>
      <c r="R126" s="67">
        <f t="shared" si="17"/>
        <v>0.01076950593384396</v>
      </c>
    </row>
    <row r="127" spans="1:18" ht="12.75" customHeight="1">
      <c r="A127" s="18"/>
      <c r="B127" s="17"/>
      <c r="C127" s="94" t="s">
        <v>35</v>
      </c>
      <c r="D127" s="138">
        <v>1583.011</v>
      </c>
      <c r="E127" s="139">
        <v>1794.91</v>
      </c>
      <c r="F127" s="139">
        <v>1649.2490000000003</v>
      </c>
      <c r="G127" s="34">
        <f t="shared" si="18"/>
        <v>0.13385819807948285</v>
      </c>
      <c r="H127" s="67">
        <f t="shared" si="19"/>
        <v>-0.0811522583305011</v>
      </c>
      <c r="I127" s="142">
        <v>1037</v>
      </c>
      <c r="J127" s="143">
        <v>2459</v>
      </c>
      <c r="K127" s="143">
        <v>2186.68</v>
      </c>
      <c r="L127" s="34">
        <f t="shared" si="20"/>
        <v>1.3712632594021215</v>
      </c>
      <c r="M127" s="67">
        <f t="shared" si="21"/>
        <v>-0.1107442049613665</v>
      </c>
      <c r="N127" s="138">
        <v>14178</v>
      </c>
      <c r="O127" s="139">
        <v>14593</v>
      </c>
      <c r="P127" s="139">
        <v>12915.79</v>
      </c>
      <c r="Q127" s="34">
        <f t="shared" si="16"/>
        <v>0.0292707010861899</v>
      </c>
      <c r="R127" s="67">
        <f t="shared" si="17"/>
        <v>-0.11493250188446513</v>
      </c>
    </row>
    <row r="128" spans="1:18" ht="12.75" customHeight="1">
      <c r="A128" s="23"/>
      <c r="B128" s="17"/>
      <c r="C128" s="94" t="s">
        <v>36</v>
      </c>
      <c r="D128" s="138">
        <v>532.404</v>
      </c>
      <c r="E128" s="139">
        <v>398.643</v>
      </c>
      <c r="F128" s="139">
        <v>499.32800000000003</v>
      </c>
      <c r="G128" s="34">
        <f t="shared" si="18"/>
        <v>-0.2512396601077378</v>
      </c>
      <c r="H128" s="67">
        <f t="shared" si="19"/>
        <v>0.2525693414910084</v>
      </c>
      <c r="I128" s="142">
        <v>32</v>
      </c>
      <c r="J128" s="143">
        <v>110</v>
      </c>
      <c r="K128" s="143">
        <v>28.49</v>
      </c>
      <c r="L128" s="34">
        <f t="shared" si="20"/>
        <v>2.4375</v>
      </c>
      <c r="M128" s="67">
        <f t="shared" si="21"/>
        <v>-0.741</v>
      </c>
      <c r="N128" s="138">
        <v>4819</v>
      </c>
      <c r="O128" s="139">
        <v>3675</v>
      </c>
      <c r="P128" s="139">
        <v>3197.636</v>
      </c>
      <c r="Q128" s="34">
        <f t="shared" si="16"/>
        <v>-0.23739365013488278</v>
      </c>
      <c r="R128" s="67">
        <f t="shared" si="17"/>
        <v>-0.1298949659863946</v>
      </c>
    </row>
    <row r="129" spans="1:18" ht="12.75" customHeight="1">
      <c r="A129" s="18"/>
      <c r="B129" s="17"/>
      <c r="C129" s="96" t="s">
        <v>37</v>
      </c>
      <c r="D129" s="140">
        <v>28445.088000000003</v>
      </c>
      <c r="E129" s="141">
        <v>29009.828999999998</v>
      </c>
      <c r="F129" s="141">
        <v>28707.828</v>
      </c>
      <c r="G129" s="35">
        <f t="shared" si="18"/>
        <v>0.01985372659068574</v>
      </c>
      <c r="H129" s="68">
        <f t="shared" si="19"/>
        <v>-0.010410299212725294</v>
      </c>
      <c r="I129" s="144">
        <v>58991</v>
      </c>
      <c r="J129" s="145">
        <v>56716.215</v>
      </c>
      <c r="K129" s="145">
        <v>57199.33900000001</v>
      </c>
      <c r="L129" s="35">
        <f t="shared" si="20"/>
        <v>-0.0385615602380025</v>
      </c>
      <c r="M129" s="68">
        <f t="shared" si="21"/>
        <v>0.008518269422598257</v>
      </c>
      <c r="N129" s="140">
        <v>267192</v>
      </c>
      <c r="O129" s="141">
        <v>270412</v>
      </c>
      <c r="P129" s="141">
        <v>268975.67000000004</v>
      </c>
      <c r="Q129" s="35">
        <f t="shared" si="16"/>
        <v>0.012051259019731031</v>
      </c>
      <c r="R129" s="68">
        <f t="shared" si="17"/>
        <v>-0.005311635578302609</v>
      </c>
    </row>
    <row r="130" spans="1:18" s="19" customFormat="1" ht="12.75" customHeight="1">
      <c r="A130" s="17"/>
      <c r="B130" s="17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2:18" ht="12.75" customHeight="1">
      <c r="B131" s="17"/>
      <c r="C131" s="101"/>
      <c r="D131" s="201" t="s">
        <v>38</v>
      </c>
      <c r="E131" s="202"/>
      <c r="F131" s="202"/>
      <c r="G131" s="202"/>
      <c r="H131" s="202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</row>
    <row r="132" spans="2:18" ht="12.75" customHeight="1">
      <c r="B132" s="17"/>
      <c r="C132" s="86"/>
      <c r="D132" s="204" t="s">
        <v>6</v>
      </c>
      <c r="E132" s="205"/>
      <c r="F132" s="205"/>
      <c r="G132" s="205"/>
      <c r="H132" s="205"/>
      <c r="I132" s="204" t="s">
        <v>7</v>
      </c>
      <c r="J132" s="205"/>
      <c r="K132" s="205"/>
      <c r="L132" s="205"/>
      <c r="M132" s="205"/>
      <c r="N132" s="204" t="s">
        <v>8</v>
      </c>
      <c r="O132" s="205"/>
      <c r="P132" s="205"/>
      <c r="Q132" s="205"/>
      <c r="R132" s="205"/>
    </row>
    <row r="133" spans="2:18" ht="12.75" customHeight="1">
      <c r="B133" s="17"/>
      <c r="C133" s="88"/>
      <c r="D133" s="79">
        <v>2016</v>
      </c>
      <c r="E133" s="80">
        <v>2017</v>
      </c>
      <c r="F133" s="80">
        <v>2018</v>
      </c>
      <c r="G133" s="114"/>
      <c r="H133" s="91"/>
      <c r="I133" s="79">
        <v>2016</v>
      </c>
      <c r="J133" s="80">
        <v>2017</v>
      </c>
      <c r="K133" s="80">
        <v>2018</v>
      </c>
      <c r="L133" s="114"/>
      <c r="M133" s="91"/>
      <c r="N133" s="79">
        <v>2016</v>
      </c>
      <c r="O133" s="80">
        <v>2017</v>
      </c>
      <c r="P133" s="80">
        <v>2018</v>
      </c>
      <c r="Q133" s="114"/>
      <c r="R133" s="91"/>
    </row>
    <row r="134" spans="2:18" ht="12.75" customHeight="1">
      <c r="B134" s="17"/>
      <c r="C134" s="92" t="s">
        <v>32</v>
      </c>
      <c r="D134" s="98">
        <f>D118/D116*100</f>
        <v>76.02657056900075</v>
      </c>
      <c r="E134" s="83">
        <f>E118/E116*100</f>
        <v>72.276015527517</v>
      </c>
      <c r="F134" s="83">
        <f>F118/F116*100</f>
        <v>68.28736735966748</v>
      </c>
      <c r="G134" s="115"/>
      <c r="H134" s="116"/>
      <c r="I134" s="98">
        <f>I118/I116*100</f>
        <v>70.8503394588568</v>
      </c>
      <c r="J134" s="83">
        <f>J118/J116*100</f>
        <v>73.18111380063912</v>
      </c>
      <c r="K134" s="83">
        <f>K118/K116*100</f>
        <v>68.63333728332644</v>
      </c>
      <c r="L134" s="115"/>
      <c r="M134" s="116"/>
      <c r="N134" s="98">
        <f>N118/N116*100</f>
        <v>40.93529643192204</v>
      </c>
      <c r="O134" s="83">
        <f>O118/O116*100</f>
        <v>47.89595270989514</v>
      </c>
      <c r="P134" s="83">
        <f>P118/P116*100</f>
        <v>42.16636756370411</v>
      </c>
      <c r="Q134" s="115"/>
      <c r="R134" s="116"/>
    </row>
    <row r="135" spans="2:18" ht="12.75" customHeight="1">
      <c r="B135" s="17"/>
      <c r="C135" s="94" t="s">
        <v>33</v>
      </c>
      <c r="D135" s="99">
        <f>D119/D116*100</f>
        <v>0</v>
      </c>
      <c r="E135" s="57">
        <f>E119/E116*100</f>
        <v>0</v>
      </c>
      <c r="F135" s="57">
        <f>F119/F116*100</f>
        <v>0</v>
      </c>
      <c r="G135" s="117"/>
      <c r="H135" s="118"/>
      <c r="I135" s="99">
        <f>I119/I116*100</f>
        <v>0</v>
      </c>
      <c r="J135" s="57">
        <f>J119/J116*100</f>
        <v>0</v>
      </c>
      <c r="K135" s="57">
        <f>K119/K116*100</f>
        <v>0</v>
      </c>
      <c r="L135" s="117"/>
      <c r="M135" s="118"/>
      <c r="N135" s="99">
        <f>N119/N116*100</f>
        <v>21.222346639227673</v>
      </c>
      <c r="O135" s="57">
        <f>O119/O116*100</f>
        <v>20.964977842200227</v>
      </c>
      <c r="P135" s="57">
        <f>P119/P116*100</f>
        <v>20.404702562528236</v>
      </c>
      <c r="Q135" s="117"/>
      <c r="R135" s="118"/>
    </row>
    <row r="136" spans="2:18" ht="12.75" customHeight="1">
      <c r="B136" s="17"/>
      <c r="C136" s="94" t="s">
        <v>41</v>
      </c>
      <c r="D136" s="99">
        <f>D120/D116*100</f>
        <v>3.243131181532434</v>
      </c>
      <c r="E136" s="57">
        <f>E120/E116*100</f>
        <v>2.944014908245675</v>
      </c>
      <c r="F136" s="57">
        <f>F120/F116*100</f>
        <v>3.1536945278322617</v>
      </c>
      <c r="G136" s="117"/>
      <c r="H136" s="118"/>
      <c r="I136" s="99">
        <f>I120/I116*100</f>
        <v>11.079698170306806</v>
      </c>
      <c r="J136" s="57">
        <f>J120/J116*100</f>
        <v>7.983915148713022</v>
      </c>
      <c r="K136" s="57">
        <f>K120/K116*100</f>
        <v>11.442589748803506</v>
      </c>
      <c r="L136" s="117"/>
      <c r="M136" s="118"/>
      <c r="N136" s="99">
        <f>N120/N116*100</f>
        <v>14.821596102048845</v>
      </c>
      <c r="O136" s="57">
        <f>O120/O116*100</f>
        <v>7.816758393163167</v>
      </c>
      <c r="P136" s="57">
        <f>P120/P116*100</f>
        <v>13.821377939781948</v>
      </c>
      <c r="Q136" s="117"/>
      <c r="R136" s="118"/>
    </row>
    <row r="137" spans="2:18" ht="12.75" customHeight="1">
      <c r="B137" s="17"/>
      <c r="C137" s="94" t="s">
        <v>42</v>
      </c>
      <c r="D137" s="99">
        <f>D122/D116*100</f>
        <v>20.709549991848895</v>
      </c>
      <c r="E137" s="57">
        <f>E122/E116*100</f>
        <v>24.74407030763546</v>
      </c>
      <c r="F137" s="57">
        <f>F122/F116*100</f>
        <v>28.55893469192936</v>
      </c>
      <c r="G137" s="117"/>
      <c r="H137" s="118"/>
      <c r="I137" s="99">
        <f>I122/I116*100</f>
        <v>10.245485495848847</v>
      </c>
      <c r="J137" s="57">
        <f>J122/J116*100</f>
        <v>10.944994896639532</v>
      </c>
      <c r="K137" s="57">
        <f>K122/K116*100</f>
        <v>12.42435531448305</v>
      </c>
      <c r="L137" s="117"/>
      <c r="M137" s="118"/>
      <c r="N137" s="99">
        <f>N122/N116*100</f>
        <v>18.04920860696668</v>
      </c>
      <c r="O137" s="57">
        <f>O122/O116*100</f>
        <v>18.092013377724427</v>
      </c>
      <c r="P137" s="57">
        <f>P122/P116*100</f>
        <v>18.95850967332508</v>
      </c>
      <c r="Q137" s="117"/>
      <c r="R137" s="118"/>
    </row>
    <row r="138" spans="1:18" ht="12.75" customHeight="1">
      <c r="A138" s="18"/>
      <c r="B138" s="17"/>
      <c r="C138" s="94" t="s">
        <v>39</v>
      </c>
      <c r="D138" s="99">
        <f>D123/D116*100</f>
        <v>0.020748257617911405</v>
      </c>
      <c r="E138" s="57">
        <f>E123/E116*100</f>
        <v>0.03589925660187695</v>
      </c>
      <c r="F138" s="57">
        <f>F123/F116*100</f>
        <v>0</v>
      </c>
      <c r="G138" s="117"/>
      <c r="H138" s="118"/>
      <c r="I138" s="99">
        <f>I123/I116*100</f>
        <v>7.824476874987557</v>
      </c>
      <c r="J138" s="57">
        <f>J123/J116*100</f>
        <v>7.88997615400832</v>
      </c>
      <c r="K138" s="57">
        <f>K123/K116*100</f>
        <v>7.478044950211843</v>
      </c>
      <c r="L138" s="117"/>
      <c r="M138" s="118"/>
      <c r="N138" s="99">
        <f>N123/N116*100</f>
        <v>4.937127379475229</v>
      </c>
      <c r="O138" s="57">
        <f>O123/O116*100</f>
        <v>5.200854604066164</v>
      </c>
      <c r="P138" s="57">
        <f>P123/P116*100</f>
        <v>4.649044175847038</v>
      </c>
      <c r="Q138" s="117"/>
      <c r="R138" s="118"/>
    </row>
    <row r="139" spans="1:18" ht="12.75" customHeight="1">
      <c r="A139" s="23"/>
      <c r="B139" s="17"/>
      <c r="C139" s="94" t="s">
        <v>40</v>
      </c>
      <c r="D139" s="99">
        <f>D124/D116*100</f>
        <v>0</v>
      </c>
      <c r="E139" s="57">
        <f>E124/E116*100</f>
        <v>0</v>
      </c>
      <c r="F139" s="57">
        <f>F124/F116*100</f>
        <v>0</v>
      </c>
      <c r="G139" s="117"/>
      <c r="H139" s="118"/>
      <c r="I139" s="99">
        <f>I124/I116*100</f>
        <v>0</v>
      </c>
      <c r="J139" s="57">
        <f>J124/J116*100</f>
        <v>0</v>
      </c>
      <c r="K139" s="57">
        <f>K124/K116*100</f>
        <v>0</v>
      </c>
      <c r="L139" s="117"/>
      <c r="M139" s="118"/>
      <c r="N139" s="99">
        <f>N124/N116*100</f>
        <v>0</v>
      </c>
      <c r="O139" s="57">
        <f>O124/O116*100</f>
        <v>0</v>
      </c>
      <c r="P139" s="57">
        <f>P124/P116*100</f>
        <v>0</v>
      </c>
      <c r="Q139" s="117"/>
      <c r="R139" s="118"/>
    </row>
    <row r="140" spans="1:18" ht="12.75" customHeight="1">
      <c r="A140" s="18"/>
      <c r="B140" s="17"/>
      <c r="C140" s="96" t="s">
        <v>43</v>
      </c>
      <c r="D140" s="100">
        <f>D125/D116*100</f>
        <v>0</v>
      </c>
      <c r="E140" s="58">
        <f>E125/E116*100</f>
        <v>0</v>
      </c>
      <c r="F140" s="59">
        <f>F125/F116*100</f>
        <v>0</v>
      </c>
      <c r="G140" s="119"/>
      <c r="H140" s="120"/>
      <c r="I140" s="100">
        <f>I125/I116*100</f>
        <v>0</v>
      </c>
      <c r="J140" s="58">
        <f>J125/J116*100</f>
        <v>0</v>
      </c>
      <c r="K140" s="59">
        <f>K125/K116*100</f>
        <v>0.021672703175133836</v>
      </c>
      <c r="L140" s="119"/>
      <c r="M140" s="120"/>
      <c r="N140" s="100">
        <f>N125/N116*100</f>
        <v>0.034424840359531514</v>
      </c>
      <c r="O140" s="58">
        <f>O125/O116*100</f>
        <v>0.029443072950875362</v>
      </c>
      <c r="P140" s="59">
        <f>P125/P116*100</f>
        <v>0</v>
      </c>
      <c r="Q140" s="119"/>
      <c r="R140" s="120"/>
    </row>
    <row r="141" spans="1:13" ht="15" customHeight="1">
      <c r="A141" s="18"/>
      <c r="B141" s="17"/>
      <c r="C141" s="27" t="s">
        <v>68</v>
      </c>
      <c r="D141" s="20"/>
      <c r="E141" s="20"/>
      <c r="F141" s="20"/>
      <c r="G141" s="30"/>
      <c r="H141" s="30"/>
      <c r="I141" s="36"/>
      <c r="J141" s="36"/>
      <c r="K141" s="36"/>
      <c r="L141" s="30"/>
      <c r="M141" s="30"/>
    </row>
    <row r="142" spans="1:13" ht="15" customHeight="1">
      <c r="A142" s="18"/>
      <c r="B142" s="17"/>
      <c r="C142" s="27" t="s">
        <v>69</v>
      </c>
      <c r="D142" s="20"/>
      <c r="E142" s="20"/>
      <c r="F142" s="20"/>
      <c r="G142" s="30"/>
      <c r="H142" s="30"/>
      <c r="I142" s="36"/>
      <c r="J142" s="36"/>
      <c r="K142" s="36"/>
      <c r="L142" s="30"/>
      <c r="M142" s="30"/>
    </row>
    <row r="143" spans="1:13" ht="15" customHeight="1">
      <c r="A143" s="18"/>
      <c r="B143" s="17"/>
      <c r="C143" s="103" t="s">
        <v>70</v>
      </c>
      <c r="D143" s="20"/>
      <c r="E143" s="20"/>
      <c r="F143" s="20"/>
      <c r="G143" s="30"/>
      <c r="H143" s="30"/>
      <c r="I143" s="36"/>
      <c r="J143" s="36"/>
      <c r="K143" s="36"/>
      <c r="L143" s="30"/>
      <c r="M143" s="30"/>
    </row>
    <row r="144" spans="2:18" ht="13.5" customHeight="1">
      <c r="B144" s="17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.75" customHeight="1">
      <c r="A145" s="18"/>
      <c r="B145" s="17"/>
      <c r="C145" s="104" t="s">
        <v>89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.75" customHeight="1">
      <c r="A146" s="18"/>
      <c r="B146" s="17"/>
      <c r="C146" s="105" t="s">
        <v>61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 customHeight="1">
      <c r="A147" s="18"/>
      <c r="B147" s="17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.75" customHeight="1">
      <c r="A148" s="18"/>
      <c r="B148" s="21"/>
      <c r="C148" s="87"/>
      <c r="D148" s="192" t="s">
        <v>9</v>
      </c>
      <c r="E148" s="193"/>
      <c r="F148" s="193"/>
      <c r="G148" s="193"/>
      <c r="H148" s="193"/>
      <c r="I148" s="192" t="s">
        <v>28</v>
      </c>
      <c r="J148" s="193"/>
      <c r="K148" s="193"/>
      <c r="L148" s="193"/>
      <c r="M148" s="193"/>
      <c r="N148" s="192" t="s">
        <v>10</v>
      </c>
      <c r="O148" s="193"/>
      <c r="P148" s="193"/>
      <c r="Q148" s="193"/>
      <c r="R148" s="193"/>
    </row>
    <row r="149" spans="1:18" ht="12.75" customHeight="1">
      <c r="A149" s="18"/>
      <c r="B149" s="17"/>
      <c r="C149" s="88"/>
      <c r="D149" s="79">
        <v>2016</v>
      </c>
      <c r="E149" s="80">
        <v>2017</v>
      </c>
      <c r="F149" s="80">
        <v>2018</v>
      </c>
      <c r="G149" s="81" t="s">
        <v>56</v>
      </c>
      <c r="H149" s="82" t="s">
        <v>67</v>
      </c>
      <c r="I149" s="79">
        <v>2016</v>
      </c>
      <c r="J149" s="80">
        <v>2017</v>
      </c>
      <c r="K149" s="80">
        <v>2018</v>
      </c>
      <c r="L149" s="81" t="s">
        <v>56</v>
      </c>
      <c r="M149" s="82" t="s">
        <v>67</v>
      </c>
      <c r="N149" s="97">
        <v>2016</v>
      </c>
      <c r="O149" s="89">
        <v>2017</v>
      </c>
      <c r="P149" s="89">
        <v>2018</v>
      </c>
      <c r="Q149" s="90" t="s">
        <v>56</v>
      </c>
      <c r="R149" s="91" t="s">
        <v>67</v>
      </c>
    </row>
    <row r="150" spans="1:18" ht="12.75" customHeight="1">
      <c r="A150" s="18"/>
      <c r="B150" s="17"/>
      <c r="C150" s="92" t="s">
        <v>30</v>
      </c>
      <c r="D150" s="136">
        <v>540767.954</v>
      </c>
      <c r="E150" s="137">
        <v>538042.323</v>
      </c>
      <c r="F150" s="137">
        <v>551685.8230000001</v>
      </c>
      <c r="G150" s="65">
        <f>E150/D150-1</f>
        <v>-0.005040296822026669</v>
      </c>
      <c r="H150" s="66">
        <f>F150/E150-1</f>
        <v>0.025357670608377347</v>
      </c>
      <c r="I150" s="136">
        <v>12284</v>
      </c>
      <c r="J150" s="137">
        <v>11522.9</v>
      </c>
      <c r="K150" s="137">
        <v>13256.54</v>
      </c>
      <c r="L150" s="65">
        <f>J150/I150-1</f>
        <v>-0.061958645392380385</v>
      </c>
      <c r="M150" s="66">
        <f>K150/J150-1</f>
        <v>0.15045170920514805</v>
      </c>
      <c r="N150" s="136">
        <v>279702.622</v>
      </c>
      <c r="O150" s="137">
        <v>285265.649</v>
      </c>
      <c r="P150" s="137">
        <v>280234</v>
      </c>
      <c r="Q150" s="65">
        <f>O150/N150-1</f>
        <v>0.019889077049839</v>
      </c>
      <c r="R150" s="66">
        <f>P150/O150-1</f>
        <v>-0.017638467925032097</v>
      </c>
    </row>
    <row r="151" spans="1:18" ht="12.75" customHeight="1">
      <c r="A151" s="18"/>
      <c r="B151" s="21"/>
      <c r="C151" s="93" t="s">
        <v>31</v>
      </c>
      <c r="D151" s="138"/>
      <c r="E151" s="139"/>
      <c r="F151" s="139"/>
      <c r="G151" s="34"/>
      <c r="H151" s="67"/>
      <c r="I151" s="138"/>
      <c r="J151" s="139"/>
      <c r="K151" s="139"/>
      <c r="L151" s="34"/>
      <c r="M151" s="67"/>
      <c r="N151" s="138"/>
      <c r="O151" s="139"/>
      <c r="P151" s="139"/>
      <c r="Q151" s="34"/>
      <c r="R151" s="67"/>
    </row>
    <row r="152" spans="1:18" ht="12.75" customHeight="1">
      <c r="A152" s="18"/>
      <c r="B152" s="17"/>
      <c r="C152" s="94" t="s">
        <v>32</v>
      </c>
      <c r="D152" s="138">
        <v>60607.854</v>
      </c>
      <c r="E152" s="139">
        <v>68922.949</v>
      </c>
      <c r="F152" s="139">
        <v>53956.439999999995</v>
      </c>
      <c r="G152" s="34">
        <f>E152/D152-1</f>
        <v>0.13719500776252525</v>
      </c>
      <c r="H152" s="67">
        <f>F152/E152-1</f>
        <v>-0.217148413077914</v>
      </c>
      <c r="I152" s="138">
        <v>4241</v>
      </c>
      <c r="J152" s="139">
        <v>4808</v>
      </c>
      <c r="K152" s="139">
        <v>4155.654</v>
      </c>
      <c r="L152" s="34">
        <f>J152/I152-1</f>
        <v>0.13369488328224466</v>
      </c>
      <c r="M152" s="67">
        <f>K152/J152-1</f>
        <v>-0.13567928452579026</v>
      </c>
      <c r="N152" s="138">
        <v>190121</v>
      </c>
      <c r="O152" s="139">
        <v>199722.444</v>
      </c>
      <c r="P152" s="139">
        <v>185046</v>
      </c>
      <c r="Q152" s="34">
        <f>O152/N152-1</f>
        <v>0.05050175414604374</v>
      </c>
      <c r="R152" s="67">
        <f>P152/O152-1</f>
        <v>-0.0734841999029413</v>
      </c>
    </row>
    <row r="153" spans="1:18" ht="12.75" customHeight="1">
      <c r="A153" s="18"/>
      <c r="B153" s="17"/>
      <c r="C153" s="95" t="s">
        <v>33</v>
      </c>
      <c r="D153" s="138">
        <v>384008.125</v>
      </c>
      <c r="E153" s="139">
        <v>379093.955</v>
      </c>
      <c r="F153" s="139">
        <v>393153.25399999996</v>
      </c>
      <c r="G153" s="34">
        <f aca="true" t="shared" si="22" ref="G153:G163">E153/D153-1</f>
        <v>-0.012797046937483403</v>
      </c>
      <c r="H153" s="67">
        <f aca="true" t="shared" si="23" ref="H153:H163">F153/E153-1</f>
        <v>0.03708658187387859</v>
      </c>
      <c r="I153" s="138">
        <v>0</v>
      </c>
      <c r="J153" s="139">
        <v>0</v>
      </c>
      <c r="K153" s="139">
        <v>0</v>
      </c>
      <c r="L153" s="34"/>
      <c r="M153" s="67"/>
      <c r="N153" s="138">
        <v>0</v>
      </c>
      <c r="O153" s="139">
        <v>0</v>
      </c>
      <c r="P153" s="139">
        <v>0</v>
      </c>
      <c r="Q153" s="34"/>
      <c r="R153" s="67"/>
    </row>
    <row r="154" spans="1:18" ht="12.75" customHeight="1">
      <c r="A154" s="18"/>
      <c r="B154" s="17"/>
      <c r="C154" s="94" t="s">
        <v>41</v>
      </c>
      <c r="D154" s="138">
        <v>64879.956</v>
      </c>
      <c r="E154" s="139">
        <v>54432.863999999994</v>
      </c>
      <c r="F154" s="139">
        <v>68706.552</v>
      </c>
      <c r="G154" s="34">
        <f t="shared" si="22"/>
        <v>-0.16102187245626376</v>
      </c>
      <c r="H154" s="67">
        <f t="shared" si="23"/>
        <v>0.2622255555026465</v>
      </c>
      <c r="I154" s="138">
        <v>6967</v>
      </c>
      <c r="J154" s="139">
        <v>5437.8</v>
      </c>
      <c r="K154" s="139">
        <v>7681.336999999999</v>
      </c>
      <c r="L154" s="34">
        <f aca="true" t="shared" si="24" ref="L154:L163">J154/I154-1</f>
        <v>-0.21949189034017513</v>
      </c>
      <c r="M154" s="67">
        <f aca="true" t="shared" si="25" ref="M154:M163">K154/J154-1</f>
        <v>0.41258174261649905</v>
      </c>
      <c r="N154" s="138">
        <v>43784.621999999996</v>
      </c>
      <c r="O154" s="139">
        <v>37556.721000000005</v>
      </c>
      <c r="P154" s="139">
        <v>49275</v>
      </c>
      <c r="Q154" s="34">
        <f aca="true" t="shared" si="26" ref="Q154:Q163">O154/N154-1</f>
        <v>-0.1422394602378888</v>
      </c>
      <c r="R154" s="67">
        <f aca="true" t="shared" si="27" ref="R154:R163">P154/O154-1</f>
        <v>0.3120154978385892</v>
      </c>
    </row>
    <row r="155" spans="1:18" ht="12.75" customHeight="1">
      <c r="A155" s="18"/>
      <c r="B155" s="17"/>
      <c r="C155" s="93" t="s">
        <v>66</v>
      </c>
      <c r="D155" s="138">
        <v>4786.979</v>
      </c>
      <c r="E155" s="139">
        <v>5070.791</v>
      </c>
      <c r="F155" s="139">
        <v>9082.043</v>
      </c>
      <c r="G155" s="34">
        <f t="shared" si="22"/>
        <v>0.05928833195215599</v>
      </c>
      <c r="H155" s="67">
        <f t="shared" si="23"/>
        <v>0.7910505481294732</v>
      </c>
      <c r="I155" s="138">
        <v>205</v>
      </c>
      <c r="J155" s="139">
        <v>200.3</v>
      </c>
      <c r="K155" s="139">
        <v>583.988</v>
      </c>
      <c r="L155" s="34">
        <f t="shared" si="24"/>
        <v>-0.022926829268292592</v>
      </c>
      <c r="M155" s="67">
        <f t="shared" si="25"/>
        <v>1.9155666500249628</v>
      </c>
      <c r="N155" s="138">
        <v>1825.204</v>
      </c>
      <c r="O155" s="139">
        <v>1825.96</v>
      </c>
      <c r="P155" s="139">
        <v>1632</v>
      </c>
      <c r="Q155" s="34">
        <f t="shared" si="26"/>
        <v>0.0004142002756952756</v>
      </c>
      <c r="R155" s="67">
        <f t="shared" si="27"/>
        <v>-0.10622357554382356</v>
      </c>
    </row>
    <row r="156" spans="1:18" ht="12.75" customHeight="1">
      <c r="A156" s="18"/>
      <c r="B156" s="17"/>
      <c r="C156" s="94" t="s">
        <v>42</v>
      </c>
      <c r="D156" s="138">
        <v>21472.915999999997</v>
      </c>
      <c r="E156" s="139">
        <v>24710.749</v>
      </c>
      <c r="F156" s="139">
        <v>26134.019999999997</v>
      </c>
      <c r="G156" s="34">
        <f t="shared" si="22"/>
        <v>0.15078683305052754</v>
      </c>
      <c r="H156" s="67">
        <f t="shared" si="23"/>
        <v>0.05759724239843944</v>
      </c>
      <c r="I156" s="138">
        <v>1010</v>
      </c>
      <c r="J156" s="139">
        <v>1198.4</v>
      </c>
      <c r="K156" s="139">
        <v>1350.356</v>
      </c>
      <c r="L156" s="34">
        <f t="shared" si="24"/>
        <v>0.1865346534653467</v>
      </c>
      <c r="M156" s="67">
        <f t="shared" si="25"/>
        <v>0.12679906542056063</v>
      </c>
      <c r="N156" s="138">
        <v>17523</v>
      </c>
      <c r="O156" s="139">
        <v>17565.332</v>
      </c>
      <c r="P156" s="139">
        <v>17318</v>
      </c>
      <c r="Q156" s="34">
        <f t="shared" si="26"/>
        <v>0.002415796381898039</v>
      </c>
      <c r="R156" s="67">
        <f t="shared" si="27"/>
        <v>-0.014080690305198762</v>
      </c>
    </row>
    <row r="157" spans="1:18" ht="12.75" customHeight="1">
      <c r="A157" s="18"/>
      <c r="B157" s="17"/>
      <c r="C157" s="94" t="s">
        <v>39</v>
      </c>
      <c r="D157" s="138">
        <v>8657.27</v>
      </c>
      <c r="E157" s="139">
        <v>9572.843</v>
      </c>
      <c r="F157" s="139">
        <v>9651.478000000001</v>
      </c>
      <c r="G157" s="34">
        <f t="shared" si="22"/>
        <v>0.10575770421853536</v>
      </c>
      <c r="H157" s="67">
        <f t="shared" si="23"/>
        <v>0.008214383125263902</v>
      </c>
      <c r="I157" s="138">
        <v>66</v>
      </c>
      <c r="J157" s="139">
        <v>78.7</v>
      </c>
      <c r="K157" s="139">
        <v>69.193</v>
      </c>
      <c r="L157" s="34">
        <f t="shared" si="24"/>
        <v>0.1924242424242424</v>
      </c>
      <c r="M157" s="67">
        <f t="shared" si="25"/>
        <v>-0.12080050825921229</v>
      </c>
      <c r="N157" s="138">
        <v>21757</v>
      </c>
      <c r="O157" s="139">
        <v>24016.821</v>
      </c>
      <c r="P157" s="139">
        <v>22887</v>
      </c>
      <c r="Q157" s="34">
        <f t="shared" si="26"/>
        <v>0.10386638782920432</v>
      </c>
      <c r="R157" s="67">
        <f t="shared" si="27"/>
        <v>-0.04704290380479581</v>
      </c>
    </row>
    <row r="158" spans="1:18" ht="12.75" customHeight="1">
      <c r="A158" s="18"/>
      <c r="B158" s="17"/>
      <c r="C158" s="94" t="s">
        <v>40</v>
      </c>
      <c r="D158" s="138">
        <v>87.93299999999999</v>
      </c>
      <c r="E158" s="139">
        <v>119.937</v>
      </c>
      <c r="F158" s="139">
        <v>84.084</v>
      </c>
      <c r="G158" s="34">
        <f t="shared" si="22"/>
        <v>0.3639589232711269</v>
      </c>
      <c r="H158" s="67">
        <f t="shared" si="23"/>
        <v>-0.2989319392681157</v>
      </c>
      <c r="I158" s="138">
        <v>0</v>
      </c>
      <c r="J158" s="139">
        <v>0</v>
      </c>
      <c r="K158" s="139">
        <v>0</v>
      </c>
      <c r="L158" s="34"/>
      <c r="M158" s="67"/>
      <c r="N158" s="138">
        <v>5867</v>
      </c>
      <c r="O158" s="139">
        <v>5821.46</v>
      </c>
      <c r="P158" s="139">
        <v>5708</v>
      </c>
      <c r="Q158" s="34">
        <f t="shared" si="26"/>
        <v>-0.007762058973921904</v>
      </c>
      <c r="R158" s="67">
        <f t="shared" si="27"/>
        <v>-0.01948995612784421</v>
      </c>
    </row>
    <row r="159" spans="1:18" ht="12.75" customHeight="1">
      <c r="A159" s="18"/>
      <c r="B159" s="17"/>
      <c r="C159" s="94" t="s">
        <v>43</v>
      </c>
      <c r="D159" s="138">
        <v>559.515</v>
      </c>
      <c r="E159" s="139">
        <v>673.71</v>
      </c>
      <c r="F159" s="139">
        <v>0</v>
      </c>
      <c r="G159" s="34">
        <f t="shared" si="22"/>
        <v>0.2040964049221201</v>
      </c>
      <c r="H159" s="67">
        <f t="shared" si="23"/>
        <v>-1</v>
      </c>
      <c r="I159" s="138">
        <v>0</v>
      </c>
      <c r="J159" s="139">
        <v>0</v>
      </c>
      <c r="K159" s="139">
        <v>0</v>
      </c>
      <c r="L159" s="34"/>
      <c r="M159" s="67"/>
      <c r="N159" s="138">
        <v>650</v>
      </c>
      <c r="O159" s="139">
        <v>582.871</v>
      </c>
      <c r="P159" s="139">
        <v>0</v>
      </c>
      <c r="Q159" s="34">
        <f t="shared" si="26"/>
        <v>-0.10327538461538466</v>
      </c>
      <c r="R159" s="67">
        <f t="shared" si="27"/>
        <v>-1</v>
      </c>
    </row>
    <row r="160" spans="1:18" ht="12.75" customHeight="1">
      <c r="A160" s="18"/>
      <c r="B160" s="17"/>
      <c r="C160" s="94" t="s">
        <v>34</v>
      </c>
      <c r="D160" s="138">
        <v>19903</v>
      </c>
      <c r="E160" s="139">
        <v>21134</v>
      </c>
      <c r="F160" s="139">
        <v>12826.095</v>
      </c>
      <c r="G160" s="34">
        <f t="shared" si="22"/>
        <v>0.06184997236597489</v>
      </c>
      <c r="H160" s="67">
        <f t="shared" si="23"/>
        <v>-0.39310613229866564</v>
      </c>
      <c r="I160" s="138">
        <v>12398</v>
      </c>
      <c r="J160" s="139">
        <v>12157.9</v>
      </c>
      <c r="K160" s="139">
        <v>12692.328999999998</v>
      </c>
      <c r="L160" s="34">
        <f t="shared" si="24"/>
        <v>-0.019366026778512735</v>
      </c>
      <c r="M160" s="67">
        <f t="shared" si="25"/>
        <v>0.0439573446072099</v>
      </c>
      <c r="N160" s="138">
        <v>43181</v>
      </c>
      <c r="O160" s="139">
        <v>42894.881</v>
      </c>
      <c r="P160" s="139">
        <v>47179</v>
      </c>
      <c r="Q160" s="34">
        <f t="shared" si="26"/>
        <v>-0.006626039230216985</v>
      </c>
      <c r="R160" s="67">
        <f t="shared" si="27"/>
        <v>0.09987483121820517</v>
      </c>
    </row>
    <row r="161" spans="1:18" ht="12.75" customHeight="1">
      <c r="A161" s="23"/>
      <c r="B161" s="17"/>
      <c r="C161" s="94" t="s">
        <v>35</v>
      </c>
      <c r="D161" s="138">
        <v>61404</v>
      </c>
      <c r="E161" s="139">
        <v>61248</v>
      </c>
      <c r="F161" s="139">
        <v>76094.985</v>
      </c>
      <c r="G161" s="34">
        <f t="shared" si="22"/>
        <v>-0.002540551104162625</v>
      </c>
      <c r="H161" s="67">
        <f t="shared" si="23"/>
        <v>0.24240767045454548</v>
      </c>
      <c r="I161" s="138">
        <v>6867</v>
      </c>
      <c r="J161" s="139">
        <v>5204.2</v>
      </c>
      <c r="K161" s="139">
        <v>7292.9529999999995</v>
      </c>
      <c r="L161" s="34">
        <f t="shared" si="24"/>
        <v>-0.2421435852628513</v>
      </c>
      <c r="M161" s="67">
        <f t="shared" si="25"/>
        <v>0.40135909457745655</v>
      </c>
      <c r="N161" s="138">
        <v>6154</v>
      </c>
      <c r="O161" s="139">
        <v>5134.231</v>
      </c>
      <c r="P161" s="139">
        <v>3270</v>
      </c>
      <c r="Q161" s="34">
        <f t="shared" si="26"/>
        <v>-0.1657083197920053</v>
      </c>
      <c r="R161" s="67">
        <f t="shared" si="27"/>
        <v>-0.36309838805460837</v>
      </c>
    </row>
    <row r="162" spans="1:18" ht="12.75" customHeight="1">
      <c r="A162" s="18"/>
      <c r="B162" s="17"/>
      <c r="C162" s="94" t="s">
        <v>36</v>
      </c>
      <c r="D162" s="138">
        <v>6723.585</v>
      </c>
      <c r="E162" s="139">
        <v>7104.325000000001</v>
      </c>
      <c r="F162" s="139">
        <v>7331.316999999998</v>
      </c>
      <c r="G162" s="34">
        <f t="shared" si="22"/>
        <v>0.05662752832008522</v>
      </c>
      <c r="H162" s="67">
        <f t="shared" si="23"/>
        <v>0.031951240969409156</v>
      </c>
      <c r="I162" s="142">
        <v>294</v>
      </c>
      <c r="J162" s="143">
        <v>286.2</v>
      </c>
      <c r="K162" s="143">
        <v>118.552</v>
      </c>
      <c r="L162" s="34">
        <f t="shared" si="24"/>
        <v>-0.026530612244897944</v>
      </c>
      <c r="M162" s="67">
        <f t="shared" si="25"/>
        <v>-0.5857721872816213</v>
      </c>
      <c r="N162" s="138">
        <v>2468</v>
      </c>
      <c r="O162" s="139">
        <v>2478.162</v>
      </c>
      <c r="P162" s="139">
        <v>2233</v>
      </c>
      <c r="Q162" s="34">
        <f t="shared" si="26"/>
        <v>0.00411750405186373</v>
      </c>
      <c r="R162" s="67">
        <f t="shared" si="27"/>
        <v>-0.09892896428885589</v>
      </c>
    </row>
    <row r="163" spans="1:18" ht="12.75" customHeight="1">
      <c r="A163" s="18"/>
      <c r="B163" s="17"/>
      <c r="C163" s="96" t="s">
        <v>37</v>
      </c>
      <c r="D163" s="140">
        <v>492543.369</v>
      </c>
      <c r="E163" s="141">
        <v>490823.99799999996</v>
      </c>
      <c r="F163" s="141">
        <v>481085.6160000001</v>
      </c>
      <c r="G163" s="35">
        <f t="shared" si="22"/>
        <v>-0.0034908012333834115</v>
      </c>
      <c r="H163" s="68">
        <f t="shared" si="23"/>
        <v>-0.019840883982204738</v>
      </c>
      <c r="I163" s="140">
        <v>17521</v>
      </c>
      <c r="J163" s="141">
        <v>18190.399999999998</v>
      </c>
      <c r="K163" s="141">
        <v>18537.363999999998</v>
      </c>
      <c r="L163" s="35">
        <f t="shared" si="24"/>
        <v>0.03820558187318057</v>
      </c>
      <c r="M163" s="68">
        <f t="shared" si="25"/>
        <v>0.019074017063945847</v>
      </c>
      <c r="N163" s="140">
        <v>314261.622</v>
      </c>
      <c r="O163" s="141">
        <v>320548.137</v>
      </c>
      <c r="P163" s="141">
        <v>321910</v>
      </c>
      <c r="Q163" s="35">
        <f t="shared" si="26"/>
        <v>0.020004081185579947</v>
      </c>
      <c r="R163" s="68">
        <f t="shared" si="27"/>
        <v>0.004248544423766321</v>
      </c>
    </row>
    <row r="164" spans="2:18" ht="12.75" customHeight="1">
      <c r="B164" s="17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2:18" ht="12.75" customHeight="1">
      <c r="B165" s="17"/>
      <c r="C165" s="101"/>
      <c r="D165" s="201" t="s">
        <v>38</v>
      </c>
      <c r="E165" s="202"/>
      <c r="F165" s="202"/>
      <c r="G165" s="202"/>
      <c r="H165" s="202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</row>
    <row r="166" spans="2:18" ht="12.75" customHeight="1">
      <c r="B166" s="17"/>
      <c r="C166" s="86"/>
      <c r="D166" s="204" t="s">
        <v>9</v>
      </c>
      <c r="E166" s="205"/>
      <c r="F166" s="205"/>
      <c r="G166" s="205"/>
      <c r="H166" s="205"/>
      <c r="I166" s="204" t="s">
        <v>28</v>
      </c>
      <c r="J166" s="205"/>
      <c r="K166" s="205"/>
      <c r="L166" s="205"/>
      <c r="M166" s="205"/>
      <c r="N166" s="204" t="s">
        <v>10</v>
      </c>
      <c r="O166" s="205"/>
      <c r="P166" s="205"/>
      <c r="Q166" s="205"/>
      <c r="R166" s="205"/>
    </row>
    <row r="167" spans="2:18" ht="12.75" customHeight="1">
      <c r="B167" s="17"/>
      <c r="C167" s="88"/>
      <c r="D167" s="79">
        <v>2016</v>
      </c>
      <c r="E167" s="80">
        <v>2017</v>
      </c>
      <c r="F167" s="80">
        <v>2018</v>
      </c>
      <c r="G167" s="114"/>
      <c r="H167" s="91"/>
      <c r="I167" s="79">
        <v>2016</v>
      </c>
      <c r="J167" s="80">
        <v>2017</v>
      </c>
      <c r="K167" s="80">
        <v>2018</v>
      </c>
      <c r="L167" s="114"/>
      <c r="M167" s="91"/>
      <c r="N167" s="79">
        <v>2016</v>
      </c>
      <c r="O167" s="80">
        <v>2017</v>
      </c>
      <c r="P167" s="80">
        <v>2018</v>
      </c>
      <c r="Q167" s="114"/>
      <c r="R167" s="91"/>
    </row>
    <row r="168" spans="2:18" ht="12.75" customHeight="1">
      <c r="B168" s="17"/>
      <c r="C168" s="92" t="s">
        <v>32</v>
      </c>
      <c r="D168" s="98">
        <f>D152/D150*100</f>
        <v>11.207737727742646</v>
      </c>
      <c r="E168" s="83">
        <f>E152/E150*100</f>
        <v>12.809949339245566</v>
      </c>
      <c r="F168" s="83">
        <f>F152/F150*100</f>
        <v>9.78028394976537</v>
      </c>
      <c r="G168" s="115"/>
      <c r="H168" s="116"/>
      <c r="I168" s="98">
        <f>I152/I150*100</f>
        <v>34.524584825789645</v>
      </c>
      <c r="J168" s="83">
        <f>J152/J150*100</f>
        <v>41.72560726900346</v>
      </c>
      <c r="K168" s="83">
        <f>K152/K150*100</f>
        <v>31.347953538404443</v>
      </c>
      <c r="L168" s="115"/>
      <c r="M168" s="116"/>
      <c r="N168" s="98">
        <f>N152/N150*100</f>
        <v>67.9725483588781</v>
      </c>
      <c r="O168" s="83">
        <f>O152/O150*100</f>
        <v>70.0127914805473</v>
      </c>
      <c r="P168" s="83">
        <f>P152/P150*100</f>
        <v>66.03267269496207</v>
      </c>
      <c r="Q168" s="115"/>
      <c r="R168" s="116"/>
    </row>
    <row r="169" spans="2:18" ht="12.75" customHeight="1">
      <c r="B169" s="17"/>
      <c r="C169" s="94" t="s">
        <v>33</v>
      </c>
      <c r="D169" s="99">
        <f>D153/D150*100</f>
        <v>71.0116274752479</v>
      </c>
      <c r="E169" s="57">
        <f>E153/E150*100</f>
        <v>70.45801766787778</v>
      </c>
      <c r="F169" s="57">
        <f>F153/F150*100</f>
        <v>71.26397627223419</v>
      </c>
      <c r="G169" s="117"/>
      <c r="H169" s="118"/>
      <c r="I169" s="99">
        <f>I153/I150*100</f>
        <v>0</v>
      </c>
      <c r="J169" s="57">
        <f>J153/J150*100</f>
        <v>0</v>
      </c>
      <c r="K169" s="57">
        <f>K153/K150*100</f>
        <v>0</v>
      </c>
      <c r="L169" s="117"/>
      <c r="M169" s="118"/>
      <c r="N169" s="99">
        <f>N153/N150*100</f>
        <v>0</v>
      </c>
      <c r="O169" s="57">
        <f>O153/O150*100</f>
        <v>0</v>
      </c>
      <c r="P169" s="57">
        <f>P153/P150*100</f>
        <v>0</v>
      </c>
      <c r="Q169" s="117"/>
      <c r="R169" s="118"/>
    </row>
    <row r="170" spans="1:18" ht="12.75" customHeight="1">
      <c r="A170" s="18"/>
      <c r="B170" s="17"/>
      <c r="C170" s="94" t="s">
        <v>41</v>
      </c>
      <c r="D170" s="99">
        <f>D154/D150*100</f>
        <v>11.99774423023595</v>
      </c>
      <c r="E170" s="57">
        <f>E154/E150*100</f>
        <v>10.116836849654296</v>
      </c>
      <c r="F170" s="57">
        <f>F154/F150*100</f>
        <v>12.453927423108711</v>
      </c>
      <c r="G170" s="117"/>
      <c r="H170" s="118"/>
      <c r="I170" s="99">
        <f>I154/I150*100</f>
        <v>56.71605340280039</v>
      </c>
      <c r="J170" s="57">
        <f>J154/J150*100</f>
        <v>47.1912452594399</v>
      </c>
      <c r="K170" s="57">
        <f>K154/K150*100</f>
        <v>57.9437545543558</v>
      </c>
      <c r="L170" s="117"/>
      <c r="M170" s="118"/>
      <c r="N170" s="99">
        <f>N154/N150*100</f>
        <v>15.653990544285994</v>
      </c>
      <c r="O170" s="57">
        <f>O154/O150*100</f>
        <v>13.165525232938233</v>
      </c>
      <c r="P170" s="57">
        <f>P154/P150*100</f>
        <v>17.583519487285628</v>
      </c>
      <c r="Q170" s="117"/>
      <c r="R170" s="118"/>
    </row>
    <row r="171" spans="1:18" ht="12.75" customHeight="1">
      <c r="A171" s="18"/>
      <c r="B171" s="17"/>
      <c r="C171" s="94" t="s">
        <v>42</v>
      </c>
      <c r="D171" s="99">
        <f>D156/D150*100</f>
        <v>3.9708188773331043</v>
      </c>
      <c r="E171" s="57">
        <f>E156/E150*100</f>
        <v>4.592714725900847</v>
      </c>
      <c r="F171" s="57">
        <f>F156/F150*100</f>
        <v>4.737120098154126</v>
      </c>
      <c r="G171" s="117"/>
      <c r="H171" s="118"/>
      <c r="I171" s="99">
        <f>I156/I150*100</f>
        <v>8.222077499185932</v>
      </c>
      <c r="J171" s="57">
        <f>J156/J150*100</f>
        <v>10.400159682024492</v>
      </c>
      <c r="K171" s="57">
        <f>K156/K150*100</f>
        <v>10.186338214948998</v>
      </c>
      <c r="L171" s="117"/>
      <c r="M171" s="118"/>
      <c r="N171" s="99">
        <f>N156/N150*100</f>
        <v>6.264867978248699</v>
      </c>
      <c r="O171" s="57">
        <f>O156/O150*100</f>
        <v>6.157534936847584</v>
      </c>
      <c r="P171" s="57">
        <f>P156/P150*100</f>
        <v>6.179835423253424</v>
      </c>
      <c r="Q171" s="117"/>
      <c r="R171" s="118"/>
    </row>
    <row r="172" spans="1:18" ht="12.75" customHeight="1">
      <c r="A172" s="23"/>
      <c r="B172" s="17"/>
      <c r="C172" s="94" t="s">
        <v>39</v>
      </c>
      <c r="D172" s="99">
        <f>D157/D150*100</f>
        <v>1.6009214185055056</v>
      </c>
      <c r="E172" s="57">
        <f>E157/E150*100</f>
        <v>1.7791988828358398</v>
      </c>
      <c r="F172" s="57">
        <f>F157/F150*100</f>
        <v>1.7494518796072087</v>
      </c>
      <c r="G172" s="117"/>
      <c r="H172" s="118"/>
      <c r="I172" s="99">
        <f>I157/I150*100</f>
        <v>0.5372842722240313</v>
      </c>
      <c r="J172" s="57">
        <f>J157/J150*100</f>
        <v>0.682987789532149</v>
      </c>
      <c r="K172" s="57">
        <f>K157/K150*100</f>
        <v>0.5219536922907485</v>
      </c>
      <c r="L172" s="117"/>
      <c r="M172" s="118"/>
      <c r="N172" s="99">
        <f>N157/N150*100</f>
        <v>7.778618535796208</v>
      </c>
      <c r="O172" s="57">
        <f>O157/O150*100</f>
        <v>8.419107272183341</v>
      </c>
      <c r="P172" s="57">
        <f>P157/P150*100</f>
        <v>8.167103206605908</v>
      </c>
      <c r="Q172" s="117"/>
      <c r="R172" s="118"/>
    </row>
    <row r="173" spans="1:18" ht="12.75" customHeight="1">
      <c r="A173" s="18"/>
      <c r="B173" s="17"/>
      <c r="C173" s="94" t="s">
        <v>40</v>
      </c>
      <c r="D173" s="99">
        <f>D158/D150*100</f>
        <v>0.016260763854361086</v>
      </c>
      <c r="E173" s="57">
        <f>E158/E150*100</f>
        <v>0.022291369075068096</v>
      </c>
      <c r="F173" s="57">
        <f>F158/F150*100</f>
        <v>0.01524128344331226</v>
      </c>
      <c r="G173" s="117"/>
      <c r="H173" s="118"/>
      <c r="I173" s="99">
        <f>I158/I150*100</f>
        <v>0</v>
      </c>
      <c r="J173" s="57">
        <f>J158/J150*100</f>
        <v>0</v>
      </c>
      <c r="K173" s="57">
        <f>K158/K150*100</f>
        <v>0</v>
      </c>
      <c r="L173" s="117"/>
      <c r="M173" s="118"/>
      <c r="N173" s="99">
        <f>N158/N150*100</f>
        <v>2.0975849128793653</v>
      </c>
      <c r="O173" s="57">
        <f>O158/O150*100</f>
        <v>2.0407153894649266</v>
      </c>
      <c r="P173" s="57">
        <f>P158/P150*100</f>
        <v>2.036869187892975</v>
      </c>
      <c r="Q173" s="117"/>
      <c r="R173" s="118"/>
    </row>
    <row r="174" spans="1:18" ht="12.75" customHeight="1">
      <c r="A174" s="18"/>
      <c r="B174" s="17"/>
      <c r="C174" s="96" t="s">
        <v>43</v>
      </c>
      <c r="D174" s="100">
        <f>D159/D150*100</f>
        <v>0.10346674499872453</v>
      </c>
      <c r="E174" s="58">
        <f>E159/E150*100</f>
        <v>0.12521505673448668</v>
      </c>
      <c r="F174" s="59">
        <f>F159/F150*100</f>
        <v>0</v>
      </c>
      <c r="G174" s="119"/>
      <c r="H174" s="120"/>
      <c r="I174" s="100">
        <f>I159/I150*100</f>
        <v>0</v>
      </c>
      <c r="J174" s="58">
        <f>J159/J150*100</f>
        <v>0</v>
      </c>
      <c r="K174" s="59">
        <f>K159/K150*100</f>
        <v>0</v>
      </c>
      <c r="L174" s="119"/>
      <c r="M174" s="120"/>
      <c r="N174" s="100">
        <f>N159/N150*100</f>
        <v>0.23238966991163926</v>
      </c>
      <c r="O174" s="58">
        <f>O159/O150*100</f>
        <v>0.20432568801860893</v>
      </c>
      <c r="P174" s="59">
        <f>P159/P150*100</f>
        <v>0</v>
      </c>
      <c r="Q174" s="119"/>
      <c r="R174" s="120"/>
    </row>
    <row r="175" spans="1:13" ht="15" customHeight="1">
      <c r="A175" s="18"/>
      <c r="B175" s="17"/>
      <c r="C175" s="27" t="s">
        <v>68</v>
      </c>
      <c r="D175" s="20"/>
      <c r="E175" s="20"/>
      <c r="F175" s="20"/>
      <c r="G175" s="30"/>
      <c r="H175" s="30"/>
      <c r="I175" s="36"/>
      <c r="J175" s="36"/>
      <c r="K175" s="36"/>
      <c r="L175" s="30"/>
      <c r="M175" s="30"/>
    </row>
    <row r="176" spans="1:13" ht="15" customHeight="1">
      <c r="A176" s="18"/>
      <c r="B176" s="17"/>
      <c r="C176" s="27" t="s">
        <v>69</v>
      </c>
      <c r="D176" s="20"/>
      <c r="E176" s="20"/>
      <c r="F176" s="20"/>
      <c r="G176" s="30"/>
      <c r="H176" s="30"/>
      <c r="I176" s="36"/>
      <c r="J176" s="36"/>
      <c r="K176" s="36"/>
      <c r="L176" s="30"/>
      <c r="M176" s="30"/>
    </row>
    <row r="177" spans="1:13" ht="15" customHeight="1">
      <c r="A177" s="18"/>
      <c r="B177" s="17"/>
      <c r="C177" s="103" t="s">
        <v>70</v>
      </c>
      <c r="D177" s="20"/>
      <c r="E177" s="20"/>
      <c r="F177" s="20"/>
      <c r="G177" s="30"/>
      <c r="H177" s="30"/>
      <c r="I177" s="36"/>
      <c r="J177" s="36"/>
      <c r="K177" s="36"/>
      <c r="L177" s="30"/>
      <c r="M177" s="30"/>
    </row>
    <row r="178" spans="1:18" ht="12.75" customHeight="1">
      <c r="A178" s="18"/>
      <c r="B178" s="17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5.75">
      <c r="A179" s="18"/>
      <c r="B179" s="17"/>
      <c r="C179" s="104" t="s">
        <v>90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 customHeight="1">
      <c r="A180" s="18"/>
      <c r="B180" s="17"/>
      <c r="C180" s="105" t="s">
        <v>61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 customHeight="1">
      <c r="A181" s="18"/>
      <c r="B181" s="21"/>
      <c r="C181" s="23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 customHeight="1">
      <c r="A182" s="18"/>
      <c r="B182" s="17"/>
      <c r="C182" s="87"/>
      <c r="D182" s="192" t="s">
        <v>11</v>
      </c>
      <c r="E182" s="193"/>
      <c r="F182" s="193"/>
      <c r="G182" s="193"/>
      <c r="H182" s="193"/>
      <c r="I182" s="192" t="s">
        <v>12</v>
      </c>
      <c r="J182" s="193"/>
      <c r="K182" s="193"/>
      <c r="L182" s="193"/>
      <c r="M182" s="193"/>
      <c r="N182" s="192" t="s">
        <v>13</v>
      </c>
      <c r="O182" s="193"/>
      <c r="P182" s="193"/>
      <c r="Q182" s="193"/>
      <c r="R182" s="193"/>
    </row>
    <row r="183" spans="1:18" ht="12.75" customHeight="1">
      <c r="A183" s="18"/>
      <c r="B183" s="17"/>
      <c r="C183" s="88"/>
      <c r="D183" s="79">
        <v>2016</v>
      </c>
      <c r="E183" s="80">
        <v>2017</v>
      </c>
      <c r="F183" s="80">
        <v>2018</v>
      </c>
      <c r="G183" s="81" t="s">
        <v>56</v>
      </c>
      <c r="H183" s="82" t="s">
        <v>67</v>
      </c>
      <c r="I183" s="79">
        <v>2016</v>
      </c>
      <c r="J183" s="80">
        <v>2017</v>
      </c>
      <c r="K183" s="80">
        <v>2018</v>
      </c>
      <c r="L183" s="81" t="s">
        <v>56</v>
      </c>
      <c r="M183" s="82" t="s">
        <v>67</v>
      </c>
      <c r="N183" s="97">
        <v>2016</v>
      </c>
      <c r="O183" s="89">
        <v>2017</v>
      </c>
      <c r="P183" s="89">
        <v>2018</v>
      </c>
      <c r="Q183" s="90" t="s">
        <v>56</v>
      </c>
      <c r="R183" s="91" t="s">
        <v>67</v>
      </c>
    </row>
    <row r="184" spans="1:18" ht="12.75" customHeight="1">
      <c r="A184" s="18"/>
      <c r="B184" s="21"/>
      <c r="C184" s="92" t="s">
        <v>30</v>
      </c>
      <c r="D184" s="136">
        <v>4667.638</v>
      </c>
      <c r="E184" s="137">
        <v>4778.280000000001</v>
      </c>
      <c r="F184" s="137">
        <v>4791.084999999999</v>
      </c>
      <c r="G184" s="65">
        <f>E184/D184-1</f>
        <v>0.023704066167941962</v>
      </c>
      <c r="H184" s="66">
        <f>F184/E184-1</f>
        <v>0.0026798345848293437</v>
      </c>
      <c r="I184" s="136">
        <v>5927</v>
      </c>
      <c r="J184" s="137">
        <v>7024.8589999999995</v>
      </c>
      <c r="K184" s="137">
        <v>6500</v>
      </c>
      <c r="L184" s="65">
        <f>J184/I184-1</f>
        <v>0.18523013328834148</v>
      </c>
      <c r="M184" s="66">
        <f>K184/J184-1</f>
        <v>-0.07471452451928207</v>
      </c>
      <c r="N184" s="136">
        <v>4051</v>
      </c>
      <c r="O184" s="137">
        <v>3996.1</v>
      </c>
      <c r="P184" s="137">
        <v>3183.0950000000003</v>
      </c>
      <c r="Q184" s="65">
        <f>O184/N184-1</f>
        <v>-0.013552209331029408</v>
      </c>
      <c r="R184" s="66">
        <f>P184/O184-1</f>
        <v>-0.20344961337303868</v>
      </c>
    </row>
    <row r="185" spans="1:18" ht="12.75" customHeight="1">
      <c r="A185" s="18"/>
      <c r="B185" s="17"/>
      <c r="C185" s="93" t="s">
        <v>31</v>
      </c>
      <c r="D185" s="138"/>
      <c r="E185" s="139"/>
      <c r="F185" s="139"/>
      <c r="G185" s="34"/>
      <c r="H185" s="67"/>
      <c r="I185" s="138"/>
      <c r="J185" s="139"/>
      <c r="K185" s="139"/>
      <c r="L185" s="34"/>
      <c r="M185" s="67"/>
      <c r="N185" s="138"/>
      <c r="O185" s="139"/>
      <c r="P185" s="139"/>
      <c r="Q185" s="34"/>
      <c r="R185" s="67"/>
    </row>
    <row r="186" spans="1:18" ht="12.75" customHeight="1">
      <c r="A186" s="18"/>
      <c r="B186" s="17"/>
      <c r="C186" s="94" t="s">
        <v>32</v>
      </c>
      <c r="D186" s="138">
        <v>4295</v>
      </c>
      <c r="E186" s="139">
        <v>4394.819</v>
      </c>
      <c r="F186" s="139">
        <v>4380.142999999999</v>
      </c>
      <c r="G186" s="34">
        <f>E186/D186-1</f>
        <v>0.023240745052386602</v>
      </c>
      <c r="H186" s="67">
        <f>F186/E186-1</f>
        <v>-0.003339386673262612</v>
      </c>
      <c r="I186" s="138">
        <v>3277</v>
      </c>
      <c r="J186" s="139">
        <v>2520.3830000000003</v>
      </c>
      <c r="K186" s="139">
        <v>3962</v>
      </c>
      <c r="L186" s="34">
        <f>J186/I186-1</f>
        <v>-0.23088709185230383</v>
      </c>
      <c r="M186" s="67">
        <f>K186/J186-1</f>
        <v>0.5719833057118697</v>
      </c>
      <c r="N186" s="138">
        <v>1566</v>
      </c>
      <c r="O186" s="139">
        <v>1165.3000000000002</v>
      </c>
      <c r="P186" s="139">
        <v>802.8350000000002</v>
      </c>
      <c r="Q186" s="34">
        <f>O186/N186-1</f>
        <v>-0.2558748403575989</v>
      </c>
      <c r="R186" s="67">
        <f>P186/O186-1</f>
        <v>-0.31104865699819784</v>
      </c>
    </row>
    <row r="187" spans="1:18" ht="12.75" customHeight="1">
      <c r="A187" s="18"/>
      <c r="B187" s="17"/>
      <c r="C187" s="95" t="s">
        <v>33</v>
      </c>
      <c r="D187" s="138">
        <v>0</v>
      </c>
      <c r="E187" s="139">
        <v>0</v>
      </c>
      <c r="F187" s="139">
        <v>0</v>
      </c>
      <c r="G187" s="34"/>
      <c r="H187" s="67"/>
      <c r="I187" s="138">
        <v>0</v>
      </c>
      <c r="J187" s="139">
        <v>0</v>
      </c>
      <c r="K187" s="139">
        <v>0</v>
      </c>
      <c r="L187" s="34"/>
      <c r="M187" s="67"/>
      <c r="N187" s="138">
        <v>0</v>
      </c>
      <c r="O187" s="139">
        <v>0</v>
      </c>
      <c r="P187" s="139">
        <v>0</v>
      </c>
      <c r="Q187" s="34"/>
      <c r="R187" s="67"/>
    </row>
    <row r="188" spans="1:18" ht="12.75" customHeight="1">
      <c r="A188" s="18"/>
      <c r="B188" s="17"/>
      <c r="C188" s="94" t="s">
        <v>41</v>
      </c>
      <c r="D188" s="138">
        <v>0</v>
      </c>
      <c r="E188" s="139">
        <v>0</v>
      </c>
      <c r="F188" s="139">
        <v>0</v>
      </c>
      <c r="G188" s="34"/>
      <c r="H188" s="67"/>
      <c r="I188" s="138">
        <v>2523</v>
      </c>
      <c r="J188" s="139">
        <v>4355.513</v>
      </c>
      <c r="K188" s="139">
        <v>2418</v>
      </c>
      <c r="L188" s="34">
        <f aca="true" t="shared" si="28" ref="L188:L197">J188/I188-1</f>
        <v>0.7263230281411017</v>
      </c>
      <c r="M188" s="67">
        <f aca="true" t="shared" si="29" ref="M188:M197">K188/J188-1</f>
        <v>-0.444841514650513</v>
      </c>
      <c r="N188" s="138">
        <v>1027</v>
      </c>
      <c r="O188" s="139">
        <v>1164.6</v>
      </c>
      <c r="P188" s="139">
        <v>940.6770000000001</v>
      </c>
      <c r="Q188" s="34">
        <f aca="true" t="shared" si="30" ref="Q188:Q197">O188/N188-1</f>
        <v>0.13398247322297951</v>
      </c>
      <c r="R188" s="67">
        <f aca="true" t="shared" si="31" ref="R188:R197">P188/O188-1</f>
        <v>-0.19227460072127756</v>
      </c>
    </row>
    <row r="189" spans="1:18" ht="12.75" customHeight="1">
      <c r="A189" s="18"/>
      <c r="B189" s="17"/>
      <c r="C189" s="93" t="s">
        <v>66</v>
      </c>
      <c r="D189" s="138">
        <v>0</v>
      </c>
      <c r="E189" s="139">
        <v>0</v>
      </c>
      <c r="F189" s="139">
        <v>0</v>
      </c>
      <c r="G189" s="34"/>
      <c r="H189" s="67"/>
      <c r="I189" s="138">
        <v>0</v>
      </c>
      <c r="J189" s="139">
        <v>0</v>
      </c>
      <c r="K189" s="139">
        <v>0</v>
      </c>
      <c r="L189" s="34"/>
      <c r="M189" s="67"/>
      <c r="N189" s="138">
        <v>577</v>
      </c>
      <c r="O189" s="139">
        <v>567.5</v>
      </c>
      <c r="P189" s="139">
        <v>513.6840000000001</v>
      </c>
      <c r="Q189" s="34">
        <f t="shared" si="30"/>
        <v>-0.016464471403812797</v>
      </c>
      <c r="R189" s="67">
        <f t="shared" si="31"/>
        <v>-0.09482995594713639</v>
      </c>
    </row>
    <row r="190" spans="1:18" ht="12.75" customHeight="1">
      <c r="A190" s="18"/>
      <c r="B190" s="17"/>
      <c r="C190" s="94" t="s">
        <v>42</v>
      </c>
      <c r="D190" s="138">
        <v>226.701</v>
      </c>
      <c r="E190" s="139">
        <v>211.448</v>
      </c>
      <c r="F190" s="139">
        <v>220.613</v>
      </c>
      <c r="G190" s="34">
        <f aca="true" t="shared" si="32" ref="G190:G191">E190/D190-1</f>
        <v>-0.06728245574567371</v>
      </c>
      <c r="H190" s="67">
        <f aca="true" t="shared" si="33" ref="H190:H191">F190/E190-1</f>
        <v>0.043343990011728506</v>
      </c>
      <c r="I190" s="138">
        <v>127</v>
      </c>
      <c r="J190" s="139">
        <v>148.523</v>
      </c>
      <c r="K190" s="139">
        <v>120</v>
      </c>
      <c r="L190" s="34">
        <f t="shared" si="28"/>
        <v>0.16947244094488179</v>
      </c>
      <c r="M190" s="67">
        <f t="shared" si="29"/>
        <v>-0.19204432983443642</v>
      </c>
      <c r="N190" s="138">
        <v>1130</v>
      </c>
      <c r="O190" s="139">
        <v>1356.2</v>
      </c>
      <c r="P190" s="139">
        <v>1136.357</v>
      </c>
      <c r="Q190" s="34">
        <f t="shared" si="30"/>
        <v>0.20017699115044252</v>
      </c>
      <c r="R190" s="67">
        <f t="shared" si="31"/>
        <v>-0.16210219731603015</v>
      </c>
    </row>
    <row r="191" spans="1:18" ht="12.75" customHeight="1">
      <c r="A191" s="18"/>
      <c r="B191" s="17"/>
      <c r="C191" s="94" t="s">
        <v>39</v>
      </c>
      <c r="D191" s="138">
        <v>145.937</v>
      </c>
      <c r="E191" s="139">
        <v>172.013</v>
      </c>
      <c r="F191" s="139">
        <v>190.329</v>
      </c>
      <c r="G191" s="34">
        <f t="shared" si="32"/>
        <v>0.17867984130138348</v>
      </c>
      <c r="H191" s="67">
        <f t="shared" si="33"/>
        <v>0.10648032416154596</v>
      </c>
      <c r="I191" s="138">
        <v>0</v>
      </c>
      <c r="J191" s="139">
        <v>0.44</v>
      </c>
      <c r="K191" s="139">
        <v>0</v>
      </c>
      <c r="L191" s="34"/>
      <c r="M191" s="67">
        <f t="shared" si="29"/>
        <v>-1</v>
      </c>
      <c r="N191" s="138">
        <v>66</v>
      </c>
      <c r="O191" s="139">
        <v>67</v>
      </c>
      <c r="P191" s="139">
        <v>80.01400000000001</v>
      </c>
      <c r="Q191" s="34">
        <f t="shared" si="30"/>
        <v>0.015151515151515138</v>
      </c>
      <c r="R191" s="67">
        <f t="shared" si="31"/>
        <v>0.19423880597014942</v>
      </c>
    </row>
    <row r="192" spans="1:18" ht="12.75" customHeight="1">
      <c r="A192" s="18"/>
      <c r="B192" s="17"/>
      <c r="C192" s="94" t="s">
        <v>40</v>
      </c>
      <c r="D192" s="138">
        <v>0</v>
      </c>
      <c r="E192" s="139">
        <v>0</v>
      </c>
      <c r="F192" s="139">
        <v>0</v>
      </c>
      <c r="G192" s="34"/>
      <c r="H192" s="67"/>
      <c r="I192" s="138">
        <v>0</v>
      </c>
      <c r="J192" s="139">
        <v>0</v>
      </c>
      <c r="K192" s="139">
        <v>0</v>
      </c>
      <c r="L192" s="34"/>
      <c r="M192" s="67"/>
      <c r="N192" s="138">
        <v>0</v>
      </c>
      <c r="O192" s="139">
        <v>0</v>
      </c>
      <c r="P192" s="139">
        <v>0</v>
      </c>
      <c r="Q192" s="34"/>
      <c r="R192" s="67"/>
    </row>
    <row r="193" spans="1:18" ht="12.75" customHeight="1">
      <c r="A193" s="23"/>
      <c r="B193" s="17"/>
      <c r="C193" s="94" t="s">
        <v>43</v>
      </c>
      <c r="D193" s="138">
        <v>0</v>
      </c>
      <c r="E193" s="139">
        <v>0</v>
      </c>
      <c r="F193" s="139">
        <v>0</v>
      </c>
      <c r="G193" s="34"/>
      <c r="H193" s="67"/>
      <c r="I193" s="138">
        <v>0</v>
      </c>
      <c r="J193" s="139">
        <v>0</v>
      </c>
      <c r="K193" s="139">
        <v>0</v>
      </c>
      <c r="L193" s="34"/>
      <c r="M193" s="67"/>
      <c r="N193" s="138">
        <v>262</v>
      </c>
      <c r="O193" s="139">
        <v>243</v>
      </c>
      <c r="P193" s="139">
        <v>223.212</v>
      </c>
      <c r="Q193" s="34">
        <f t="shared" si="30"/>
        <v>-0.0725190839694656</v>
      </c>
      <c r="R193" s="67">
        <f t="shared" si="31"/>
        <v>-0.08143209876543211</v>
      </c>
    </row>
    <row r="194" spans="1:18" ht="12.75" customHeight="1">
      <c r="A194" s="18"/>
      <c r="B194" s="17"/>
      <c r="C194" s="94" t="s">
        <v>34</v>
      </c>
      <c r="D194" s="138">
        <v>0</v>
      </c>
      <c r="E194" s="139">
        <v>0</v>
      </c>
      <c r="F194" s="139">
        <v>0</v>
      </c>
      <c r="G194" s="34"/>
      <c r="H194" s="67"/>
      <c r="I194" s="138">
        <v>4828</v>
      </c>
      <c r="J194" s="139">
        <v>4072.912</v>
      </c>
      <c r="K194" s="139">
        <v>5172</v>
      </c>
      <c r="L194" s="34">
        <f t="shared" si="28"/>
        <v>-0.15639768019884015</v>
      </c>
      <c r="M194" s="67">
        <f t="shared" si="29"/>
        <v>0.269853117376462</v>
      </c>
      <c r="N194" s="138">
        <v>11106</v>
      </c>
      <c r="O194" s="139">
        <v>11926.2</v>
      </c>
      <c r="P194" s="139">
        <v>12847.483</v>
      </c>
      <c r="Q194" s="34">
        <f t="shared" si="30"/>
        <v>0.07385197190707737</v>
      </c>
      <c r="R194" s="67">
        <f t="shared" si="31"/>
        <v>0.07724866260837482</v>
      </c>
    </row>
    <row r="195" spans="1:18" ht="12.75" customHeight="1">
      <c r="A195" s="18"/>
      <c r="B195" s="17"/>
      <c r="C195" s="94" t="s">
        <v>35</v>
      </c>
      <c r="D195" s="138">
        <v>0</v>
      </c>
      <c r="E195" s="139">
        <v>0</v>
      </c>
      <c r="F195" s="139">
        <v>0</v>
      </c>
      <c r="G195" s="34"/>
      <c r="H195" s="67"/>
      <c r="I195" s="138">
        <v>3795</v>
      </c>
      <c r="J195" s="139">
        <v>4137.077</v>
      </c>
      <c r="K195" s="139">
        <v>4264</v>
      </c>
      <c r="L195" s="34">
        <f t="shared" si="28"/>
        <v>0.09013886693017126</v>
      </c>
      <c r="M195" s="67">
        <f t="shared" si="29"/>
        <v>0.03067939030383049</v>
      </c>
      <c r="N195" s="138">
        <v>2831</v>
      </c>
      <c r="O195" s="139">
        <v>3249</v>
      </c>
      <c r="P195" s="139">
        <v>3215.07</v>
      </c>
      <c r="Q195" s="34">
        <f t="shared" si="30"/>
        <v>0.1476510067114094</v>
      </c>
      <c r="R195" s="67">
        <f t="shared" si="31"/>
        <v>-0.010443213296398857</v>
      </c>
    </row>
    <row r="196" spans="2:18" ht="12.75" customHeight="1">
      <c r="B196" s="17"/>
      <c r="C196" s="94" t="s">
        <v>36</v>
      </c>
      <c r="D196" s="138">
        <v>0</v>
      </c>
      <c r="E196" s="139">
        <v>0</v>
      </c>
      <c r="F196" s="139">
        <v>0</v>
      </c>
      <c r="G196" s="34"/>
      <c r="H196" s="67"/>
      <c r="I196" s="138">
        <v>0</v>
      </c>
      <c r="J196" s="139">
        <v>0</v>
      </c>
      <c r="K196" s="139">
        <v>0</v>
      </c>
      <c r="L196" s="34"/>
      <c r="M196" s="67"/>
      <c r="N196" s="138">
        <v>790</v>
      </c>
      <c r="O196" s="139">
        <v>799.1</v>
      </c>
      <c r="P196" s="139">
        <v>726.3199999999999</v>
      </c>
      <c r="Q196" s="34">
        <f t="shared" si="30"/>
        <v>0.011518987341772258</v>
      </c>
      <c r="R196" s="67">
        <f t="shared" si="31"/>
        <v>-0.09107746214491308</v>
      </c>
    </row>
    <row r="197" spans="2:18" ht="12.75" customHeight="1">
      <c r="B197" s="17"/>
      <c r="C197" s="96" t="s">
        <v>37</v>
      </c>
      <c r="D197" s="140">
        <v>4667.638</v>
      </c>
      <c r="E197" s="141">
        <v>4778.280000000001</v>
      </c>
      <c r="F197" s="141">
        <v>4791.084999999999</v>
      </c>
      <c r="G197" s="130">
        <f aca="true" t="shared" si="34" ref="G197">E197/D197-1</f>
        <v>0.023704066167941962</v>
      </c>
      <c r="H197" s="131">
        <f aca="true" t="shared" si="35" ref="H197">F197/E197-1</f>
        <v>0.0026798345848293437</v>
      </c>
      <c r="I197" s="140">
        <v>6960</v>
      </c>
      <c r="J197" s="141">
        <v>6960.693999999999</v>
      </c>
      <c r="K197" s="141">
        <v>7408</v>
      </c>
      <c r="L197" s="35">
        <f t="shared" si="28"/>
        <v>9.971264367791832E-05</v>
      </c>
      <c r="M197" s="68">
        <f t="shared" si="29"/>
        <v>0.0642616957447062</v>
      </c>
      <c r="N197" s="140">
        <v>11536</v>
      </c>
      <c r="O197" s="141">
        <v>11874.2</v>
      </c>
      <c r="P197" s="141">
        <v>12089.188000000002</v>
      </c>
      <c r="Q197" s="35">
        <f t="shared" si="30"/>
        <v>0.02931692094313454</v>
      </c>
      <c r="R197" s="68">
        <f t="shared" si="31"/>
        <v>0.018105472368664888</v>
      </c>
    </row>
    <row r="198" spans="1:18" ht="12.75" customHeight="1">
      <c r="A198" s="28"/>
      <c r="B198" s="17"/>
      <c r="C198" s="23"/>
      <c r="D198" s="36"/>
      <c r="E198" s="36"/>
      <c r="F198" s="36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2.75" customHeight="1">
      <c r="A199" s="28"/>
      <c r="B199" s="17"/>
      <c r="C199" s="101"/>
      <c r="D199" s="201" t="s">
        <v>38</v>
      </c>
      <c r="E199" s="202"/>
      <c r="F199" s="202"/>
      <c r="G199" s="202"/>
      <c r="H199" s="202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</row>
    <row r="200" spans="1:18" ht="12.75" customHeight="1">
      <c r="A200" s="28"/>
      <c r="B200" s="17"/>
      <c r="C200" s="86"/>
      <c r="D200" s="204" t="s">
        <v>11</v>
      </c>
      <c r="E200" s="205"/>
      <c r="F200" s="205"/>
      <c r="G200" s="205"/>
      <c r="H200" s="205"/>
      <c r="I200" s="204" t="s">
        <v>12</v>
      </c>
      <c r="J200" s="205"/>
      <c r="K200" s="205"/>
      <c r="L200" s="205"/>
      <c r="M200" s="205"/>
      <c r="N200" s="204" t="s">
        <v>13</v>
      </c>
      <c r="O200" s="205"/>
      <c r="P200" s="205"/>
      <c r="Q200" s="205"/>
      <c r="R200" s="205"/>
    </row>
    <row r="201" spans="1:18" ht="12.75" customHeight="1">
      <c r="A201" s="28"/>
      <c r="B201" s="17"/>
      <c r="C201" s="88"/>
      <c r="D201" s="79">
        <v>2016</v>
      </c>
      <c r="E201" s="80">
        <v>2017</v>
      </c>
      <c r="F201" s="80">
        <v>2018</v>
      </c>
      <c r="G201" s="114"/>
      <c r="H201" s="91"/>
      <c r="I201" s="79">
        <v>2016</v>
      </c>
      <c r="J201" s="80">
        <v>2017</v>
      </c>
      <c r="K201" s="80">
        <v>2018</v>
      </c>
      <c r="L201" s="114"/>
      <c r="M201" s="91"/>
      <c r="N201" s="79">
        <v>2016</v>
      </c>
      <c r="O201" s="80">
        <v>2017</v>
      </c>
      <c r="P201" s="80">
        <v>2018</v>
      </c>
      <c r="Q201" s="114"/>
      <c r="R201" s="91"/>
    </row>
    <row r="202" spans="1:18" ht="12.75" customHeight="1">
      <c r="A202" s="28"/>
      <c r="B202" s="17"/>
      <c r="C202" s="92" t="s">
        <v>32</v>
      </c>
      <c r="D202" s="98">
        <f>D186/D184*100</f>
        <v>92.0165616956585</v>
      </c>
      <c r="E202" s="83">
        <f>E186/E184*100</f>
        <v>91.97491566002829</v>
      </c>
      <c r="F202" s="83">
        <f>F186/F184*100</f>
        <v>91.42277793026005</v>
      </c>
      <c r="G202" s="115"/>
      <c r="H202" s="116"/>
      <c r="I202" s="98">
        <f>I186/I184*100</f>
        <v>55.28935380462291</v>
      </c>
      <c r="J202" s="83">
        <f>J186/J184*100</f>
        <v>35.87805819305413</v>
      </c>
      <c r="K202" s="83">
        <f>K186/K184*100</f>
        <v>60.95384615384616</v>
      </c>
      <c r="L202" s="115"/>
      <c r="M202" s="116"/>
      <c r="N202" s="98">
        <f>N186/N184*100</f>
        <v>38.65712169834609</v>
      </c>
      <c r="O202" s="83">
        <f>O186/O184*100</f>
        <v>29.1609319086109</v>
      </c>
      <c r="P202" s="83">
        <f>P186/P184*100</f>
        <v>25.221835980390157</v>
      </c>
      <c r="Q202" s="115"/>
      <c r="R202" s="116"/>
    </row>
    <row r="203" spans="2:18" ht="12.75" customHeight="1">
      <c r="B203" s="17"/>
      <c r="C203" s="94" t="s">
        <v>33</v>
      </c>
      <c r="D203" s="99">
        <f>D187/D184*100</f>
        <v>0</v>
      </c>
      <c r="E203" s="57">
        <f>E187/E184*100</f>
        <v>0</v>
      </c>
      <c r="F203" s="57">
        <f>F187/F184*100</f>
        <v>0</v>
      </c>
      <c r="G203" s="117"/>
      <c r="H203" s="118"/>
      <c r="I203" s="99">
        <f>I187/I184*100</f>
        <v>0</v>
      </c>
      <c r="J203" s="57">
        <f>J187/J184*100</f>
        <v>0</v>
      </c>
      <c r="K203" s="57">
        <f>K187/K184*100</f>
        <v>0</v>
      </c>
      <c r="L203" s="117"/>
      <c r="M203" s="118"/>
      <c r="N203" s="99">
        <f>N187/N184*100</f>
        <v>0</v>
      </c>
      <c r="O203" s="57">
        <f>O187/O184*100</f>
        <v>0</v>
      </c>
      <c r="P203" s="57">
        <f>P187/P184*100</f>
        <v>0</v>
      </c>
      <c r="Q203" s="117"/>
      <c r="R203" s="118"/>
    </row>
    <row r="204" spans="1:18" ht="12.75" customHeight="1">
      <c r="A204" s="23"/>
      <c r="B204" s="17"/>
      <c r="C204" s="94" t="s">
        <v>41</v>
      </c>
      <c r="D204" s="99">
        <f>D188/D184*100</f>
        <v>0</v>
      </c>
      <c r="E204" s="57">
        <f>E188/E184*100</f>
        <v>0</v>
      </c>
      <c r="F204" s="57">
        <f>F188/F184*100</f>
        <v>0</v>
      </c>
      <c r="G204" s="117"/>
      <c r="H204" s="118"/>
      <c r="I204" s="99">
        <f>I188/I184*100</f>
        <v>42.567909566391094</v>
      </c>
      <c r="J204" s="57">
        <f>J188/J184*100</f>
        <v>62.00142949488382</v>
      </c>
      <c r="K204" s="57">
        <f>K188/K184*100</f>
        <v>37.2</v>
      </c>
      <c r="L204" s="117"/>
      <c r="M204" s="118"/>
      <c r="N204" s="99">
        <f>N188/N184*100</f>
        <v>25.35176499629721</v>
      </c>
      <c r="O204" s="57">
        <f>O188/O184*100</f>
        <v>29.14341482945872</v>
      </c>
      <c r="P204" s="57">
        <f>P188/P184*100</f>
        <v>29.552275379779747</v>
      </c>
      <c r="Q204" s="117"/>
      <c r="R204" s="118"/>
    </row>
    <row r="205" spans="1:18" ht="12.75" customHeight="1">
      <c r="A205" s="23"/>
      <c r="B205" s="17"/>
      <c r="C205" s="94" t="s">
        <v>42</v>
      </c>
      <c r="D205" s="99">
        <f>D190/D184*100</f>
        <v>4.856867649119319</v>
      </c>
      <c r="E205" s="57">
        <f>E190/E184*100</f>
        <v>4.425190654377725</v>
      </c>
      <c r="F205" s="57">
        <f>F190/F184*100</f>
        <v>4.604656356545543</v>
      </c>
      <c r="G205" s="117"/>
      <c r="H205" s="118"/>
      <c r="I205" s="99">
        <f>I190/I184*100</f>
        <v>2.1427366289859964</v>
      </c>
      <c r="J205" s="57">
        <f>J190/J184*100</f>
        <v>2.114248841151118</v>
      </c>
      <c r="K205" s="57">
        <f>K190/K184*100</f>
        <v>1.8461538461538463</v>
      </c>
      <c r="L205" s="117"/>
      <c r="M205" s="118"/>
      <c r="N205" s="99">
        <f>N190/N184*100</f>
        <v>27.894347074796343</v>
      </c>
      <c r="O205" s="57">
        <f>O190/O184*100</f>
        <v>33.93808963739646</v>
      </c>
      <c r="P205" s="57">
        <f>P190/P184*100</f>
        <v>35.699751342639786</v>
      </c>
      <c r="Q205" s="117"/>
      <c r="R205" s="118"/>
    </row>
    <row r="206" spans="1:18" ht="12.75" customHeight="1">
      <c r="A206" s="23"/>
      <c r="B206" s="17"/>
      <c r="C206" s="94" t="s">
        <v>39</v>
      </c>
      <c r="D206" s="99">
        <f>D191/D184*100</f>
        <v>3.1265706552221917</v>
      </c>
      <c r="E206" s="57">
        <f>E191/E184*100</f>
        <v>3.599893685593979</v>
      </c>
      <c r="F206" s="57">
        <f>F191/F184*100</f>
        <v>3.972565713194402</v>
      </c>
      <c r="G206" s="117"/>
      <c r="H206" s="118"/>
      <c r="I206" s="99">
        <f>I191/I184*100</f>
        <v>0</v>
      </c>
      <c r="J206" s="57">
        <f>J191/J184*100</f>
        <v>0.0062634709109463975</v>
      </c>
      <c r="K206" s="57">
        <f>K191/K184*100</f>
        <v>0</v>
      </c>
      <c r="L206" s="117"/>
      <c r="M206" s="118"/>
      <c r="N206" s="99">
        <f>N191/N184*100</f>
        <v>1.629227351271291</v>
      </c>
      <c r="O206" s="57">
        <f>O191/O184*100</f>
        <v>1.6766347188508797</v>
      </c>
      <c r="P206" s="57">
        <f>P191/P184*100</f>
        <v>2.5137169955656367</v>
      </c>
      <c r="Q206" s="117"/>
      <c r="R206" s="118"/>
    </row>
    <row r="207" spans="1:18" ht="12.75" customHeight="1">
      <c r="A207" s="23"/>
      <c r="B207" s="17"/>
      <c r="C207" s="94" t="s">
        <v>40</v>
      </c>
      <c r="D207" s="99">
        <f>D192/D184*100</f>
        <v>0</v>
      </c>
      <c r="E207" s="57">
        <f>E192/E184*100</f>
        <v>0</v>
      </c>
      <c r="F207" s="57">
        <f>F192/F184*100</f>
        <v>0</v>
      </c>
      <c r="G207" s="117"/>
      <c r="H207" s="118"/>
      <c r="I207" s="99">
        <f>I192/I184*100</f>
        <v>0</v>
      </c>
      <c r="J207" s="57">
        <f>J192/J184*100</f>
        <v>0</v>
      </c>
      <c r="K207" s="57">
        <f>K192/K184*100</f>
        <v>0</v>
      </c>
      <c r="L207" s="117"/>
      <c r="M207" s="118"/>
      <c r="N207" s="99">
        <f>N192/N184*100</f>
        <v>0</v>
      </c>
      <c r="O207" s="57">
        <f>O192/O184*100</f>
        <v>0</v>
      </c>
      <c r="P207" s="57">
        <f>P192/P184*100</f>
        <v>0</v>
      </c>
      <c r="Q207" s="117"/>
      <c r="R207" s="118"/>
    </row>
    <row r="208" spans="1:18" ht="12.75" customHeight="1">
      <c r="A208" s="18"/>
      <c r="B208" s="17"/>
      <c r="C208" s="96" t="s">
        <v>43</v>
      </c>
      <c r="D208" s="100">
        <f>D193/D184*100</f>
        <v>0</v>
      </c>
      <c r="E208" s="58">
        <f>E193/E184*100</f>
        <v>0</v>
      </c>
      <c r="F208" s="59">
        <f>F193/F184*100</f>
        <v>0</v>
      </c>
      <c r="G208" s="119"/>
      <c r="H208" s="120"/>
      <c r="I208" s="100">
        <f>I193/I184*100</f>
        <v>0</v>
      </c>
      <c r="J208" s="58">
        <f>J193/J184*100</f>
        <v>0</v>
      </c>
      <c r="K208" s="59">
        <f>K193/K184*100</f>
        <v>0</v>
      </c>
      <c r="L208" s="119"/>
      <c r="M208" s="120"/>
      <c r="N208" s="100">
        <f>N193/N184*100</f>
        <v>6.467538879289064</v>
      </c>
      <c r="O208" s="58">
        <f>O193/O184*100</f>
        <v>6.080928905683041</v>
      </c>
      <c r="P208" s="59">
        <f>P193/P184*100</f>
        <v>7.012420301624676</v>
      </c>
      <c r="Q208" s="119"/>
      <c r="R208" s="120"/>
    </row>
    <row r="209" spans="1:13" ht="15" customHeight="1">
      <c r="A209" s="18"/>
      <c r="B209" s="17"/>
      <c r="C209" s="27" t="s">
        <v>68</v>
      </c>
      <c r="D209" s="20"/>
      <c r="E209" s="20"/>
      <c r="F209" s="20"/>
      <c r="G209" s="30"/>
      <c r="H209" s="30"/>
      <c r="I209" s="36"/>
      <c r="J209" s="36"/>
      <c r="K209" s="36"/>
      <c r="L209" s="30"/>
      <c r="M209" s="30"/>
    </row>
    <row r="210" spans="1:13" ht="15" customHeight="1">
      <c r="A210" s="18"/>
      <c r="B210" s="17"/>
      <c r="C210" s="27" t="s">
        <v>69</v>
      </c>
      <c r="D210" s="20"/>
      <c r="E210" s="20"/>
      <c r="F210" s="20"/>
      <c r="G210" s="30"/>
      <c r="H210" s="30"/>
      <c r="I210" s="36"/>
      <c r="J210" s="36"/>
      <c r="K210" s="36"/>
      <c r="L210" s="30"/>
      <c r="M210" s="30"/>
    </row>
    <row r="211" spans="1:13" ht="15" customHeight="1">
      <c r="A211" s="18"/>
      <c r="B211" s="17"/>
      <c r="C211" s="103" t="s">
        <v>70</v>
      </c>
      <c r="D211" s="20"/>
      <c r="E211" s="20"/>
      <c r="F211" s="20"/>
      <c r="G211" s="30"/>
      <c r="H211" s="30"/>
      <c r="I211" s="36"/>
      <c r="J211" s="36"/>
      <c r="K211" s="36"/>
      <c r="L211" s="30"/>
      <c r="M211" s="30"/>
    </row>
    <row r="212" spans="1:18" ht="12.75" customHeight="1">
      <c r="A212" s="18"/>
      <c r="B212" s="17"/>
      <c r="C212" s="27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5.75">
      <c r="A213" s="18"/>
      <c r="B213" s="17"/>
      <c r="C213" s="104" t="s">
        <v>91</v>
      </c>
      <c r="D213" s="36"/>
      <c r="E213" s="36"/>
      <c r="F213" s="36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ht="12.75" customHeight="1">
      <c r="A214" s="18"/>
      <c r="B214" s="21"/>
      <c r="C214" s="105" t="s">
        <v>61</v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2.75" customHeight="1">
      <c r="A215" s="18"/>
      <c r="B215" s="17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2.75" customHeight="1">
      <c r="A216" s="18"/>
      <c r="B216" s="17"/>
      <c r="C216" s="87"/>
      <c r="D216" s="192" t="s">
        <v>14</v>
      </c>
      <c r="E216" s="193"/>
      <c r="F216" s="193"/>
      <c r="G216" s="193"/>
      <c r="H216" s="193"/>
      <c r="I216" s="192" t="s">
        <v>15</v>
      </c>
      <c r="J216" s="193"/>
      <c r="K216" s="193"/>
      <c r="L216" s="193"/>
      <c r="M216" s="193"/>
      <c r="N216" s="192" t="s">
        <v>16</v>
      </c>
      <c r="O216" s="193"/>
      <c r="P216" s="193"/>
      <c r="Q216" s="193"/>
      <c r="R216" s="193"/>
    </row>
    <row r="217" spans="1:18" ht="12.75" customHeight="1">
      <c r="A217" s="18"/>
      <c r="B217" s="21"/>
      <c r="C217" s="88"/>
      <c r="D217" s="79">
        <v>2016</v>
      </c>
      <c r="E217" s="80">
        <v>2017</v>
      </c>
      <c r="F217" s="80">
        <v>2018</v>
      </c>
      <c r="G217" s="81" t="s">
        <v>56</v>
      </c>
      <c r="H217" s="82" t="s">
        <v>67</v>
      </c>
      <c r="I217" s="79">
        <v>2016</v>
      </c>
      <c r="J217" s="80">
        <v>2017</v>
      </c>
      <c r="K217" s="80">
        <v>2018</v>
      </c>
      <c r="L217" s="81" t="s">
        <v>56</v>
      </c>
      <c r="M217" s="82" t="s">
        <v>67</v>
      </c>
      <c r="N217" s="97">
        <v>2016</v>
      </c>
      <c r="O217" s="89">
        <v>2017</v>
      </c>
      <c r="P217" s="89">
        <v>2018</v>
      </c>
      <c r="Q217" s="90" t="s">
        <v>56</v>
      </c>
      <c r="R217" s="91" t="s">
        <v>67</v>
      </c>
    </row>
    <row r="218" spans="1:18" ht="12.75" customHeight="1">
      <c r="A218" s="18"/>
      <c r="B218" s="17"/>
      <c r="C218" s="92" t="s">
        <v>30</v>
      </c>
      <c r="D218" s="136">
        <v>2167.69</v>
      </c>
      <c r="E218" s="137">
        <v>2204.738</v>
      </c>
      <c r="F218" s="137">
        <v>2164.862</v>
      </c>
      <c r="G218" s="65">
        <f>E218/D218-1</f>
        <v>0.017091004710082958</v>
      </c>
      <c r="H218" s="66">
        <f>F218/E218-1</f>
        <v>-0.018086502795343407</v>
      </c>
      <c r="I218" s="136">
        <v>29548</v>
      </c>
      <c r="J218" s="137">
        <v>30676</v>
      </c>
      <c r="K218" s="137">
        <v>29749.879</v>
      </c>
      <c r="L218" s="65">
        <f>J218/I218-1</f>
        <v>0.038175172600514395</v>
      </c>
      <c r="M218" s="66">
        <f>K218/J218-1</f>
        <v>-0.030190409440605026</v>
      </c>
      <c r="N218" s="136">
        <v>807.16</v>
      </c>
      <c r="O218" s="137">
        <v>1594.4589999999998</v>
      </c>
      <c r="P218" s="137">
        <v>1888.3980000000001</v>
      </c>
      <c r="Q218" s="65">
        <f>O218/N218-1</f>
        <v>0.9753939739332969</v>
      </c>
      <c r="R218" s="66">
        <f>P218/O218-1</f>
        <v>0.18435030314357426</v>
      </c>
    </row>
    <row r="219" spans="1:18" ht="12.75" customHeight="1">
      <c r="A219" s="18"/>
      <c r="B219" s="17"/>
      <c r="C219" s="93" t="s">
        <v>31</v>
      </c>
      <c r="D219" s="138"/>
      <c r="E219" s="139"/>
      <c r="F219" s="139"/>
      <c r="G219" s="34"/>
      <c r="H219" s="67"/>
      <c r="I219" s="138"/>
      <c r="J219" s="139"/>
      <c r="K219" s="139"/>
      <c r="L219" s="34"/>
      <c r="M219" s="67"/>
      <c r="N219" s="138"/>
      <c r="O219" s="139"/>
      <c r="P219" s="139"/>
      <c r="Q219" s="34"/>
      <c r="R219" s="67"/>
    </row>
    <row r="220" spans="1:18" ht="12.75" customHeight="1">
      <c r="A220" s="18"/>
      <c r="B220" s="17"/>
      <c r="C220" s="94" t="s">
        <v>32</v>
      </c>
      <c r="D220" s="138">
        <v>449.564</v>
      </c>
      <c r="E220" s="139">
        <v>450.167</v>
      </c>
      <c r="F220" s="139">
        <v>463.132</v>
      </c>
      <c r="G220" s="34">
        <f>E220/D220-1</f>
        <v>0.0013412995702501984</v>
      </c>
      <c r="H220" s="67">
        <f>F220/E220-1</f>
        <v>0.028800422954148308</v>
      </c>
      <c r="I220" s="138">
        <v>13156</v>
      </c>
      <c r="J220" s="139">
        <v>14096</v>
      </c>
      <c r="K220" s="139">
        <v>13489.644</v>
      </c>
      <c r="L220" s="34">
        <f>J220/I220-1</f>
        <v>0.0714502888415931</v>
      </c>
      <c r="M220" s="67">
        <f>K220/J220-1</f>
        <v>-0.043016174801362106</v>
      </c>
      <c r="N220" s="138">
        <v>680</v>
      </c>
      <c r="O220" s="139">
        <v>1439.156</v>
      </c>
      <c r="P220" s="139">
        <v>1716.4900000000002</v>
      </c>
      <c r="Q220" s="34">
        <f>O220/N220-1</f>
        <v>1.1164058823529412</v>
      </c>
      <c r="R220" s="67">
        <f>P220/O220-1</f>
        <v>0.19270600268490723</v>
      </c>
    </row>
    <row r="221" spans="1:18" ht="12.75" customHeight="1">
      <c r="A221" s="18"/>
      <c r="B221" s="17"/>
      <c r="C221" s="95" t="s">
        <v>33</v>
      </c>
      <c r="D221" s="138">
        <v>0</v>
      </c>
      <c r="E221" s="139">
        <v>0</v>
      </c>
      <c r="F221" s="139">
        <v>0</v>
      </c>
      <c r="G221" s="34"/>
      <c r="H221" s="67"/>
      <c r="I221" s="138">
        <v>15162</v>
      </c>
      <c r="J221" s="139">
        <v>15206</v>
      </c>
      <c r="K221" s="139">
        <v>14854.662</v>
      </c>
      <c r="L221" s="34">
        <f aca="true" t="shared" si="36" ref="L221:L231">J221/I221-1</f>
        <v>0.002901991821659511</v>
      </c>
      <c r="M221" s="67">
        <f aca="true" t="shared" si="37" ref="M221:M231">K221/J221-1</f>
        <v>-0.023105221623043515</v>
      </c>
      <c r="N221" s="138">
        <v>0</v>
      </c>
      <c r="O221" s="139">
        <v>0</v>
      </c>
      <c r="P221" s="139">
        <v>0</v>
      </c>
      <c r="Q221" s="34"/>
      <c r="R221" s="67"/>
    </row>
    <row r="222" spans="1:18" ht="12.75" customHeight="1">
      <c r="A222" s="18"/>
      <c r="B222" s="17"/>
      <c r="C222" s="94" t="s">
        <v>41</v>
      </c>
      <c r="D222" s="138">
        <v>1516.352</v>
      </c>
      <c r="E222" s="139">
        <v>1411.286</v>
      </c>
      <c r="F222" s="139">
        <v>1326.3289999999997</v>
      </c>
      <c r="G222" s="34">
        <f aca="true" t="shared" si="38" ref="G222:G231">E222/D222-1</f>
        <v>-0.06928866120795174</v>
      </c>
      <c r="H222" s="67">
        <f aca="true" t="shared" si="39" ref="H222:H231">F222/E222-1</f>
        <v>-0.06019828723589715</v>
      </c>
      <c r="I222" s="138">
        <v>253</v>
      </c>
      <c r="J222" s="139">
        <v>214</v>
      </c>
      <c r="K222" s="139">
        <v>215.86200000000002</v>
      </c>
      <c r="L222" s="34">
        <f t="shared" si="36"/>
        <v>-0.1541501976284585</v>
      </c>
      <c r="M222" s="67">
        <f t="shared" si="37"/>
        <v>0.008700934579439323</v>
      </c>
      <c r="N222" s="138">
        <v>0</v>
      </c>
      <c r="O222" s="139">
        <v>0</v>
      </c>
      <c r="P222" s="139">
        <v>0</v>
      </c>
      <c r="Q222" s="34"/>
      <c r="R222" s="67"/>
    </row>
    <row r="223" spans="1:18" ht="12.75" customHeight="1">
      <c r="A223" s="18"/>
      <c r="B223" s="17"/>
      <c r="C223" s="93" t="s">
        <v>66</v>
      </c>
      <c r="D223" s="138">
        <v>1404.667</v>
      </c>
      <c r="E223" s="139">
        <v>1329.398</v>
      </c>
      <c r="F223" s="139">
        <v>1237.554</v>
      </c>
      <c r="G223" s="34">
        <f t="shared" si="38"/>
        <v>-0.05358494219626431</v>
      </c>
      <c r="H223" s="67">
        <f t="shared" si="39"/>
        <v>-0.06908691001490885</v>
      </c>
      <c r="I223" s="138">
        <v>0</v>
      </c>
      <c r="J223" s="139">
        <v>0</v>
      </c>
      <c r="K223" s="139">
        <v>0</v>
      </c>
      <c r="L223" s="34"/>
      <c r="M223" s="67"/>
      <c r="N223" s="138">
        <v>0</v>
      </c>
      <c r="O223" s="139">
        <v>0</v>
      </c>
      <c r="P223" s="139">
        <v>0</v>
      </c>
      <c r="Q223" s="34"/>
      <c r="R223" s="67"/>
    </row>
    <row r="224" spans="1:18" ht="12.75" customHeight="1">
      <c r="A224" s="18"/>
      <c r="B224" s="17"/>
      <c r="C224" s="94" t="s">
        <v>42</v>
      </c>
      <c r="D224" s="138">
        <v>101.486</v>
      </c>
      <c r="E224" s="139">
        <v>234.823</v>
      </c>
      <c r="F224" s="139">
        <v>263.70799999999997</v>
      </c>
      <c r="G224" s="34">
        <f t="shared" si="38"/>
        <v>1.3138462448022388</v>
      </c>
      <c r="H224" s="67">
        <f t="shared" si="39"/>
        <v>0.12300754185067042</v>
      </c>
      <c r="I224" s="138">
        <v>665</v>
      </c>
      <c r="J224" s="139">
        <v>737</v>
      </c>
      <c r="K224" s="139">
        <v>589.406</v>
      </c>
      <c r="L224" s="34">
        <f t="shared" si="36"/>
        <v>0.1082706766917294</v>
      </c>
      <c r="M224" s="67">
        <f t="shared" si="37"/>
        <v>-0.20026322930800544</v>
      </c>
      <c r="N224" s="138">
        <v>0</v>
      </c>
      <c r="O224" s="139">
        <v>0.058</v>
      </c>
      <c r="P224" s="139">
        <v>0</v>
      </c>
      <c r="Q224" s="34"/>
      <c r="R224" s="67">
        <f aca="true" t="shared" si="40" ref="R224:R231">P224/O224-1</f>
        <v>-1</v>
      </c>
    </row>
    <row r="225" spans="1:18" ht="12.75" customHeight="1">
      <c r="A225" s="18"/>
      <c r="B225" s="17"/>
      <c r="C225" s="94" t="s">
        <v>39</v>
      </c>
      <c r="D225" s="138">
        <v>100.288</v>
      </c>
      <c r="E225" s="139">
        <v>108.462</v>
      </c>
      <c r="F225" s="139">
        <v>111.69300000000001</v>
      </c>
      <c r="G225" s="34">
        <f t="shared" si="38"/>
        <v>0.08150526483726872</v>
      </c>
      <c r="H225" s="67">
        <f t="shared" si="39"/>
        <v>0.02978923493942598</v>
      </c>
      <c r="I225" s="138">
        <v>241</v>
      </c>
      <c r="J225" s="150">
        <v>346</v>
      </c>
      <c r="K225" s="150">
        <v>594.258</v>
      </c>
      <c r="L225" s="34">
        <f t="shared" si="36"/>
        <v>0.43568464730290457</v>
      </c>
      <c r="M225" s="67">
        <f t="shared" si="37"/>
        <v>0.7175086705202314</v>
      </c>
      <c r="N225" s="138">
        <v>127.16</v>
      </c>
      <c r="O225" s="139">
        <v>155.245</v>
      </c>
      <c r="P225" s="139">
        <v>0</v>
      </c>
      <c r="Q225" s="34">
        <f aca="true" t="shared" si="41" ref="Q225:Q228">O225/N225-1</f>
        <v>0.2208634790814723</v>
      </c>
      <c r="R225" s="67">
        <f t="shared" si="40"/>
        <v>-1</v>
      </c>
    </row>
    <row r="226" spans="1:18" ht="12.75" customHeight="1">
      <c r="A226" s="18"/>
      <c r="B226" s="17"/>
      <c r="C226" s="94" t="s">
        <v>40</v>
      </c>
      <c r="D226" s="138">
        <v>0</v>
      </c>
      <c r="E226" s="139">
        <v>0</v>
      </c>
      <c r="F226" s="139">
        <v>0</v>
      </c>
      <c r="G226" s="34"/>
      <c r="H226" s="67"/>
      <c r="I226" s="138">
        <v>0</v>
      </c>
      <c r="J226" s="150">
        <v>1</v>
      </c>
      <c r="K226" s="150">
        <v>6.047</v>
      </c>
      <c r="L226" s="34"/>
      <c r="M226" s="67">
        <f t="shared" si="37"/>
        <v>5.047</v>
      </c>
      <c r="N226" s="138">
        <v>0</v>
      </c>
      <c r="O226" s="139">
        <v>0</v>
      </c>
      <c r="P226" s="139">
        <v>0</v>
      </c>
      <c r="Q226" s="34"/>
      <c r="R226" s="67"/>
    </row>
    <row r="227" spans="1:18" ht="12.75" customHeight="1">
      <c r="A227" s="23"/>
      <c r="B227" s="17"/>
      <c r="C227" s="94" t="s">
        <v>43</v>
      </c>
      <c r="D227" s="138">
        <v>0</v>
      </c>
      <c r="E227" s="139">
        <v>0</v>
      </c>
      <c r="F227" s="139">
        <v>0</v>
      </c>
      <c r="G227" s="34"/>
      <c r="H227" s="67"/>
      <c r="I227" s="138">
        <v>71</v>
      </c>
      <c r="J227" s="139">
        <v>76</v>
      </c>
      <c r="K227" s="139">
        <v>0</v>
      </c>
      <c r="L227" s="34">
        <f t="shared" si="36"/>
        <v>0.07042253521126751</v>
      </c>
      <c r="M227" s="67">
        <f t="shared" si="37"/>
        <v>-1</v>
      </c>
      <c r="N227" s="138">
        <v>0</v>
      </c>
      <c r="O227" s="139">
        <v>0</v>
      </c>
      <c r="P227" s="139">
        <v>0</v>
      </c>
      <c r="Q227" s="34"/>
      <c r="R227" s="67"/>
    </row>
    <row r="228" spans="1:18" ht="12.75" customHeight="1">
      <c r="A228" s="18"/>
      <c r="B228" s="17"/>
      <c r="C228" s="94" t="s">
        <v>34</v>
      </c>
      <c r="D228" s="138">
        <v>7718.393</v>
      </c>
      <c r="E228" s="139">
        <v>7566.69</v>
      </c>
      <c r="F228" s="139">
        <v>7553.012000000001</v>
      </c>
      <c r="G228" s="34">
        <f t="shared" si="38"/>
        <v>-0.01965473901108694</v>
      </c>
      <c r="H228" s="67">
        <f t="shared" si="39"/>
        <v>-0.0018076596239570142</v>
      </c>
      <c r="I228" s="138">
        <v>17951</v>
      </c>
      <c r="J228" s="139">
        <v>19803</v>
      </c>
      <c r="K228" s="139">
        <v>18613.295</v>
      </c>
      <c r="L228" s="34">
        <f t="shared" si="36"/>
        <v>0.10316973984736233</v>
      </c>
      <c r="M228" s="67">
        <f t="shared" si="37"/>
        <v>-0.060077008534060616</v>
      </c>
      <c r="N228" s="138">
        <v>1525</v>
      </c>
      <c r="O228" s="139">
        <v>897.066</v>
      </c>
      <c r="P228" s="139">
        <v>631.2929999999999</v>
      </c>
      <c r="Q228" s="34">
        <f t="shared" si="41"/>
        <v>-0.41176</v>
      </c>
      <c r="R228" s="67">
        <f t="shared" si="40"/>
        <v>-0.29626917083024007</v>
      </c>
    </row>
    <row r="229" spans="1:18" ht="12.75" customHeight="1">
      <c r="A229" s="18"/>
      <c r="B229" s="17"/>
      <c r="C229" s="94" t="s">
        <v>35</v>
      </c>
      <c r="D229" s="138">
        <v>1419.691</v>
      </c>
      <c r="E229" s="139">
        <v>1388.648</v>
      </c>
      <c r="F229" s="139">
        <v>1391.674</v>
      </c>
      <c r="G229" s="34">
        <f t="shared" si="38"/>
        <v>-0.021866025776031583</v>
      </c>
      <c r="H229" s="67">
        <f t="shared" si="39"/>
        <v>0.002179097942747177</v>
      </c>
      <c r="I229" s="138">
        <v>5240</v>
      </c>
      <c r="J229" s="139">
        <v>6925</v>
      </c>
      <c r="K229" s="139">
        <v>4265.07</v>
      </c>
      <c r="L229" s="34">
        <f t="shared" si="36"/>
        <v>0.32156488549618323</v>
      </c>
      <c r="M229" s="67">
        <f t="shared" si="37"/>
        <v>-0.3841054151624549</v>
      </c>
      <c r="N229" s="138" t="s">
        <v>51</v>
      </c>
      <c r="O229" s="139">
        <v>35.699</v>
      </c>
      <c r="P229" s="139">
        <v>10.550999999999998</v>
      </c>
      <c r="Q229" s="128" t="s">
        <v>78</v>
      </c>
      <c r="R229" s="67">
        <f t="shared" si="40"/>
        <v>-0.704445502675145</v>
      </c>
    </row>
    <row r="230" spans="2:18" ht="12.75" customHeight="1">
      <c r="B230" s="17"/>
      <c r="C230" s="94" t="s">
        <v>36</v>
      </c>
      <c r="D230" s="138">
        <v>1942.514</v>
      </c>
      <c r="E230" s="139">
        <v>1833.679</v>
      </c>
      <c r="F230" s="139">
        <v>1717.5</v>
      </c>
      <c r="G230" s="34">
        <f t="shared" si="38"/>
        <v>-0.05602791022355558</v>
      </c>
      <c r="H230" s="67">
        <f t="shared" si="39"/>
        <v>-0.06335841769470019</v>
      </c>
      <c r="I230" s="138">
        <v>0</v>
      </c>
      <c r="J230" s="139">
        <v>0</v>
      </c>
      <c r="K230" s="139">
        <v>0</v>
      </c>
      <c r="L230" s="34"/>
      <c r="M230" s="67"/>
      <c r="N230" s="138">
        <v>0</v>
      </c>
      <c r="O230" s="139">
        <v>0</v>
      </c>
      <c r="P230" s="139">
        <v>0</v>
      </c>
      <c r="Q230" s="34"/>
      <c r="R230" s="67"/>
    </row>
    <row r="231" spans="2:18" ht="12.75" customHeight="1">
      <c r="B231" s="17"/>
      <c r="C231" s="96" t="s">
        <v>37</v>
      </c>
      <c r="D231" s="140">
        <v>6523.878</v>
      </c>
      <c r="E231" s="141">
        <v>6549.101000000001</v>
      </c>
      <c r="F231" s="141">
        <v>6608.700000000001</v>
      </c>
      <c r="G231" s="35">
        <f t="shared" si="38"/>
        <v>0.003866258688467239</v>
      </c>
      <c r="H231" s="68">
        <f t="shared" si="39"/>
        <v>0.009100333007538097</v>
      </c>
      <c r="I231" s="140">
        <v>42259</v>
      </c>
      <c r="J231" s="141">
        <v>43554</v>
      </c>
      <c r="K231" s="141">
        <v>44098.104</v>
      </c>
      <c r="L231" s="35">
        <f t="shared" si="36"/>
        <v>0.030644359781348385</v>
      </c>
      <c r="M231" s="68">
        <f t="shared" si="37"/>
        <v>0.012492629838820823</v>
      </c>
      <c r="N231" s="140">
        <v>2332.16</v>
      </c>
      <c r="O231" s="141">
        <v>2455.8259999999996</v>
      </c>
      <c r="P231" s="141">
        <v>2509.14</v>
      </c>
      <c r="Q231" s="130">
        <f aca="true" t="shared" si="42" ref="Q231">O231/N231-1</f>
        <v>0.05302637897914364</v>
      </c>
      <c r="R231" s="68">
        <f t="shared" si="40"/>
        <v>0.02170919275225547</v>
      </c>
    </row>
    <row r="232" spans="2:18" ht="12.75" customHeight="1">
      <c r="B232" s="17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2:18" ht="12.75" customHeight="1">
      <c r="B233" s="17"/>
      <c r="C233" s="101"/>
      <c r="D233" s="201" t="s">
        <v>38</v>
      </c>
      <c r="E233" s="202"/>
      <c r="F233" s="202"/>
      <c r="G233" s="202"/>
      <c r="H233" s="202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</row>
    <row r="234" spans="2:18" ht="12.75" customHeight="1">
      <c r="B234" s="17"/>
      <c r="C234" s="86"/>
      <c r="D234" s="204" t="s">
        <v>14</v>
      </c>
      <c r="E234" s="205"/>
      <c r="F234" s="205"/>
      <c r="G234" s="205"/>
      <c r="H234" s="205"/>
      <c r="I234" s="204" t="s">
        <v>15</v>
      </c>
      <c r="J234" s="205"/>
      <c r="K234" s="205"/>
      <c r="L234" s="205"/>
      <c r="M234" s="205"/>
      <c r="N234" s="204" t="s">
        <v>16</v>
      </c>
      <c r="O234" s="205"/>
      <c r="P234" s="205"/>
      <c r="Q234" s="205"/>
      <c r="R234" s="205"/>
    </row>
    <row r="235" spans="2:18" ht="12.75" customHeight="1">
      <c r="B235" s="17"/>
      <c r="C235" s="88"/>
      <c r="D235" s="79">
        <v>2016</v>
      </c>
      <c r="E235" s="80">
        <v>2017</v>
      </c>
      <c r="F235" s="80">
        <v>2018</v>
      </c>
      <c r="G235" s="114"/>
      <c r="H235" s="91"/>
      <c r="I235" s="79">
        <v>2016</v>
      </c>
      <c r="J235" s="80">
        <v>2017</v>
      </c>
      <c r="K235" s="80">
        <v>2018</v>
      </c>
      <c r="L235" s="114"/>
      <c r="M235" s="91"/>
      <c r="N235" s="79">
        <v>2016</v>
      </c>
      <c r="O235" s="80">
        <v>2017</v>
      </c>
      <c r="P235" s="80">
        <v>2018</v>
      </c>
      <c r="Q235" s="114"/>
      <c r="R235" s="91"/>
    </row>
    <row r="236" spans="1:18" ht="12.75" customHeight="1">
      <c r="A236" s="18"/>
      <c r="B236" s="17"/>
      <c r="C236" s="92" t="s">
        <v>32</v>
      </c>
      <c r="D236" s="98">
        <f>D220/D218*100</f>
        <v>20.739312355548993</v>
      </c>
      <c r="E236" s="83">
        <f>E220/E218*100</f>
        <v>20.418163065180533</v>
      </c>
      <c r="F236" s="83">
        <f>F220/F218*100</f>
        <v>21.3931419185149</v>
      </c>
      <c r="G236" s="115"/>
      <c r="H236" s="116"/>
      <c r="I236" s="98">
        <f>I220/I218*100</f>
        <v>44.524164072018415</v>
      </c>
      <c r="J236" s="83">
        <f>J220/J218*100</f>
        <v>45.951232233668016</v>
      </c>
      <c r="K236" s="83">
        <f>K220/K218*100</f>
        <v>45.34352559887723</v>
      </c>
      <c r="L236" s="115"/>
      <c r="M236" s="116"/>
      <c r="N236" s="98">
        <f>N220/N218*100</f>
        <v>84.24599831508004</v>
      </c>
      <c r="O236" s="83">
        <f>O220/O218*100</f>
        <v>90.25983107750028</v>
      </c>
      <c r="P236" s="83">
        <f>P220/P218*100</f>
        <v>90.89662242811103</v>
      </c>
      <c r="Q236" s="115"/>
      <c r="R236" s="116"/>
    </row>
    <row r="237" spans="1:18" ht="12.75" customHeight="1">
      <c r="A237" s="18"/>
      <c r="B237" s="17"/>
      <c r="C237" s="94" t="s">
        <v>33</v>
      </c>
      <c r="D237" s="99">
        <f>D221/D218*100</f>
        <v>0</v>
      </c>
      <c r="E237" s="57">
        <f>E221/E218*100</f>
        <v>0</v>
      </c>
      <c r="F237" s="57">
        <f>F221/F218*100</f>
        <v>0</v>
      </c>
      <c r="G237" s="117"/>
      <c r="H237" s="118"/>
      <c r="I237" s="99">
        <f>I221/I218*100</f>
        <v>51.31311763909571</v>
      </c>
      <c r="J237" s="57">
        <f>J221/J218*100</f>
        <v>49.56969617942366</v>
      </c>
      <c r="K237" s="57">
        <f>K221/K218*100</f>
        <v>49.931840058912506</v>
      </c>
      <c r="L237" s="117"/>
      <c r="M237" s="118"/>
      <c r="N237" s="99">
        <f>N221/N218*100</f>
        <v>0</v>
      </c>
      <c r="O237" s="57">
        <f>O221/O218*100</f>
        <v>0</v>
      </c>
      <c r="P237" s="57">
        <f>P221/P218*100</f>
        <v>0</v>
      </c>
      <c r="Q237" s="117"/>
      <c r="R237" s="118"/>
    </row>
    <row r="238" spans="1:18" ht="12.75" customHeight="1">
      <c r="A238" s="23"/>
      <c r="B238" s="17"/>
      <c r="C238" s="94" t="s">
        <v>41</v>
      </c>
      <c r="D238" s="99">
        <f>D222/D218*100</f>
        <v>69.95243784858536</v>
      </c>
      <c r="E238" s="57">
        <f>E222/E218*100</f>
        <v>64.01150612907294</v>
      </c>
      <c r="F238" s="57">
        <f>F222/F218*100</f>
        <v>61.266214659410146</v>
      </c>
      <c r="G238" s="117"/>
      <c r="H238" s="118"/>
      <c r="I238" s="99">
        <f>I222/I218*100</f>
        <v>0.8562339244618924</v>
      </c>
      <c r="J238" s="57">
        <f>J222/J218*100</f>
        <v>0.6976137697222584</v>
      </c>
      <c r="K238" s="57">
        <f>K222/K218*100</f>
        <v>0.7255895057589983</v>
      </c>
      <c r="L238" s="117"/>
      <c r="M238" s="118"/>
      <c r="N238" s="99">
        <f>N222/N218*100</f>
        <v>0</v>
      </c>
      <c r="O238" s="57">
        <f>O222/O218*100</f>
        <v>0</v>
      </c>
      <c r="P238" s="57">
        <f>P222/P218*100</f>
        <v>0</v>
      </c>
      <c r="Q238" s="117"/>
      <c r="R238" s="118"/>
    </row>
    <row r="239" spans="1:18" ht="12.75" customHeight="1">
      <c r="A239" s="18"/>
      <c r="B239" s="17"/>
      <c r="C239" s="94" t="s">
        <v>42</v>
      </c>
      <c r="D239" s="99">
        <f>D224/D218*100</f>
        <v>4.681758000452095</v>
      </c>
      <c r="E239" s="57">
        <f>E224/E218*100</f>
        <v>10.650834702354658</v>
      </c>
      <c r="F239" s="57">
        <f>F224/F218*100</f>
        <v>12.18128453453384</v>
      </c>
      <c r="G239" s="117"/>
      <c r="H239" s="118"/>
      <c r="I239" s="99">
        <f>I224/I218*100</f>
        <v>2.2505753350480573</v>
      </c>
      <c r="J239" s="57">
        <f>J224/J218*100</f>
        <v>2.4025296648846</v>
      </c>
      <c r="K239" s="57">
        <f>K224/K218*100</f>
        <v>1.9812046966644803</v>
      </c>
      <c r="L239" s="117"/>
      <c r="M239" s="118"/>
      <c r="N239" s="99">
        <f>N224/N218*100</f>
        <v>0</v>
      </c>
      <c r="O239" s="57">
        <f>O224/O218*100</f>
        <v>0.0036375974546852576</v>
      </c>
      <c r="P239" s="57">
        <f>P224/P218*100</f>
        <v>0</v>
      </c>
      <c r="Q239" s="117"/>
      <c r="R239" s="118"/>
    </row>
    <row r="240" spans="1:18" ht="12.75" customHeight="1">
      <c r="A240" s="18"/>
      <c r="B240" s="17"/>
      <c r="C240" s="94" t="s">
        <v>39</v>
      </c>
      <c r="D240" s="99">
        <f>D225/D218*100</f>
        <v>4.62649179541355</v>
      </c>
      <c r="E240" s="57">
        <f>E225/E218*100</f>
        <v>4.919496103391877</v>
      </c>
      <c r="F240" s="57">
        <f>F225/F218*100</f>
        <v>5.159358887541099</v>
      </c>
      <c r="G240" s="117"/>
      <c r="H240" s="118"/>
      <c r="I240" s="99">
        <f>I225/I218*100</f>
        <v>0.8156220387166645</v>
      </c>
      <c r="J240" s="57">
        <f>J225/J218*100</f>
        <v>1.1279175902986047</v>
      </c>
      <c r="K240" s="57">
        <f>K225/K218*100</f>
        <v>1.9975140066956238</v>
      </c>
      <c r="L240" s="117"/>
      <c r="M240" s="118"/>
      <c r="N240" s="99">
        <f>N225/N218*100</f>
        <v>15.754001684919967</v>
      </c>
      <c r="O240" s="57">
        <f>O225/O218*100</f>
        <v>9.736531325045048</v>
      </c>
      <c r="P240" s="57">
        <f>P225/P218*100</f>
        <v>0</v>
      </c>
      <c r="Q240" s="117"/>
      <c r="R240" s="118"/>
    </row>
    <row r="241" spans="1:18" ht="12.75" customHeight="1">
      <c r="A241" s="18"/>
      <c r="B241" s="17"/>
      <c r="C241" s="94" t="s">
        <v>40</v>
      </c>
      <c r="D241" s="99">
        <f>D226/D218*100</f>
        <v>0</v>
      </c>
      <c r="E241" s="57">
        <f>E226/E218*100</f>
        <v>0</v>
      </c>
      <c r="F241" s="57">
        <f>F226/F218*100</f>
        <v>0</v>
      </c>
      <c r="G241" s="117"/>
      <c r="H241" s="118"/>
      <c r="I241" s="99">
        <f>I226/I218*100</f>
        <v>0</v>
      </c>
      <c r="J241" s="57">
        <f>J226/J218*100</f>
        <v>0.003259877428608684</v>
      </c>
      <c r="K241" s="57">
        <f>K226/K218*100</f>
        <v>0.020326133091163157</v>
      </c>
      <c r="L241" s="117"/>
      <c r="M241" s="118"/>
      <c r="N241" s="99">
        <f>N226/N218*100</f>
        <v>0</v>
      </c>
      <c r="O241" s="57">
        <f>O226/O218*100</f>
        <v>0</v>
      </c>
      <c r="P241" s="57">
        <f>P226/P218*100</f>
        <v>0</v>
      </c>
      <c r="Q241" s="117"/>
      <c r="R241" s="118"/>
    </row>
    <row r="242" spans="1:18" ht="12.75" customHeight="1">
      <c r="A242" s="18"/>
      <c r="B242" s="17"/>
      <c r="C242" s="96" t="s">
        <v>43</v>
      </c>
      <c r="D242" s="100">
        <f>D227/D218*100</f>
        <v>0</v>
      </c>
      <c r="E242" s="58">
        <f>E227/E218*100</f>
        <v>0</v>
      </c>
      <c r="F242" s="59">
        <f>F227/F218*100</f>
        <v>0</v>
      </c>
      <c r="G242" s="119"/>
      <c r="H242" s="120"/>
      <c r="I242" s="100">
        <f>I227/I218*100</f>
        <v>0.24028699065926626</v>
      </c>
      <c r="J242" s="58">
        <f>J227/J218*100</f>
        <v>0.24775068457426</v>
      </c>
      <c r="K242" s="59">
        <f>K227/K218*100</f>
        <v>0</v>
      </c>
      <c r="L242" s="119"/>
      <c r="M242" s="120"/>
      <c r="N242" s="100">
        <f>N227/N218*100</f>
        <v>0</v>
      </c>
      <c r="O242" s="58">
        <f>O227/O218*100</f>
        <v>0</v>
      </c>
      <c r="P242" s="59">
        <f>P227/P218*100</f>
        <v>0</v>
      </c>
      <c r="Q242" s="119"/>
      <c r="R242" s="120"/>
    </row>
    <row r="243" spans="1:13" ht="15" customHeight="1">
      <c r="A243" s="18"/>
      <c r="B243" s="17"/>
      <c r="C243" s="27" t="s">
        <v>68</v>
      </c>
      <c r="D243" s="20"/>
      <c r="E243" s="20"/>
      <c r="F243" s="20"/>
      <c r="G243" s="30"/>
      <c r="H243" s="30"/>
      <c r="I243" s="36"/>
      <c r="J243" s="36"/>
      <c r="K243" s="36"/>
      <c r="L243" s="30"/>
      <c r="M243" s="30"/>
    </row>
    <row r="244" spans="1:13" ht="15" customHeight="1">
      <c r="A244" s="18"/>
      <c r="B244" s="17"/>
      <c r="C244" s="27" t="s">
        <v>69</v>
      </c>
      <c r="D244" s="20"/>
      <c r="E244" s="20"/>
      <c r="F244" s="20"/>
      <c r="G244" s="30"/>
      <c r="H244" s="30"/>
      <c r="I244" s="36"/>
      <c r="J244" s="36"/>
      <c r="K244" s="36"/>
      <c r="L244" s="30"/>
      <c r="M244" s="30"/>
    </row>
    <row r="245" spans="1:13" ht="15" customHeight="1">
      <c r="A245" s="18"/>
      <c r="B245" s="17"/>
      <c r="C245" s="103" t="s">
        <v>70</v>
      </c>
      <c r="D245" s="20"/>
      <c r="E245" s="20"/>
      <c r="F245" s="20"/>
      <c r="G245" s="30"/>
      <c r="H245" s="30"/>
      <c r="I245" s="36"/>
      <c r="J245" s="36"/>
      <c r="K245" s="36"/>
      <c r="L245" s="30"/>
      <c r="M245" s="30"/>
    </row>
    <row r="246" spans="1:18" ht="12.75" customHeight="1">
      <c r="A246" s="18"/>
      <c r="B246" s="17"/>
      <c r="C246" s="23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5.75">
      <c r="A247" s="18"/>
      <c r="B247" s="21"/>
      <c r="C247" s="104" t="s">
        <v>92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12.75" customHeight="1">
      <c r="A248" s="18"/>
      <c r="B248" s="29"/>
      <c r="C248" s="105" t="s">
        <v>61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12.75" customHeight="1">
      <c r="A249" s="18"/>
      <c r="B249" s="17"/>
      <c r="C249" s="23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ht="12.75" customHeight="1">
      <c r="A250" s="18"/>
      <c r="B250" s="21"/>
      <c r="C250" s="87"/>
      <c r="D250" s="192" t="s">
        <v>17</v>
      </c>
      <c r="E250" s="193"/>
      <c r="F250" s="193"/>
      <c r="G250" s="193"/>
      <c r="H250" s="193"/>
      <c r="I250" s="192" t="s">
        <v>18</v>
      </c>
      <c r="J250" s="193"/>
      <c r="K250" s="193"/>
      <c r="L250" s="193"/>
      <c r="M250" s="193"/>
      <c r="N250" s="192" t="s">
        <v>19</v>
      </c>
      <c r="O250" s="193"/>
      <c r="P250" s="193"/>
      <c r="Q250" s="193"/>
      <c r="R250" s="193"/>
    </row>
    <row r="251" spans="1:18" ht="12.75" customHeight="1">
      <c r="A251" s="18"/>
      <c r="B251" s="17"/>
      <c r="C251" s="88"/>
      <c r="D251" s="79">
        <v>2016</v>
      </c>
      <c r="E251" s="80">
        <v>2017</v>
      </c>
      <c r="F251" s="80">
        <v>2018</v>
      </c>
      <c r="G251" s="81" t="s">
        <v>56</v>
      </c>
      <c r="H251" s="82" t="s">
        <v>67</v>
      </c>
      <c r="I251" s="79">
        <v>2016</v>
      </c>
      <c r="J251" s="80">
        <v>2017</v>
      </c>
      <c r="K251" s="80">
        <v>2018</v>
      </c>
      <c r="L251" s="81" t="s">
        <v>56</v>
      </c>
      <c r="M251" s="82" t="s">
        <v>67</v>
      </c>
      <c r="N251" s="97">
        <v>2016</v>
      </c>
      <c r="O251" s="89">
        <v>2017</v>
      </c>
      <c r="P251" s="89">
        <v>2018</v>
      </c>
      <c r="Q251" s="90" t="s">
        <v>56</v>
      </c>
      <c r="R251" s="91" t="s">
        <v>67</v>
      </c>
    </row>
    <row r="252" spans="1:18" ht="12.75" customHeight="1">
      <c r="A252" s="18"/>
      <c r="B252" s="17"/>
      <c r="C252" s="92" t="s">
        <v>30</v>
      </c>
      <c r="D252" s="136">
        <v>111032.253</v>
      </c>
      <c r="E252" s="137">
        <v>113465.03399999999</v>
      </c>
      <c r="F252" s="137">
        <v>112551.371</v>
      </c>
      <c r="G252" s="65">
        <f>E252/D252-1</f>
        <v>0.021910579442173228</v>
      </c>
      <c r="H252" s="66">
        <f>F252/E252-1</f>
        <v>-0.00805237497218736</v>
      </c>
      <c r="I252" s="136">
        <v>64860.87</v>
      </c>
      <c r="J252" s="137">
        <v>67690.162</v>
      </c>
      <c r="K252" s="137">
        <v>65587.79199999999</v>
      </c>
      <c r="L252" s="65">
        <f>J252/I252-1</f>
        <v>0.04362093817119628</v>
      </c>
      <c r="M252" s="66">
        <f>K252/J252-1</f>
        <v>-0.03105872312729896</v>
      </c>
      <c r="N252" s="136">
        <v>152003</v>
      </c>
      <c r="O252" s="151">
        <v>154869.344</v>
      </c>
      <c r="P252" s="151">
        <v>154096.49999999997</v>
      </c>
      <c r="Q252" s="65">
        <f>O252/N252-1</f>
        <v>0.018857154135115906</v>
      </c>
      <c r="R252" s="66">
        <f>P252/O252-1</f>
        <v>-0.004990296853068843</v>
      </c>
    </row>
    <row r="253" spans="1:18" ht="12.75" customHeight="1">
      <c r="A253" s="18"/>
      <c r="B253" s="17"/>
      <c r="C253" s="93" t="s">
        <v>31</v>
      </c>
      <c r="D253" s="138"/>
      <c r="E253" s="139"/>
      <c r="F253" s="139"/>
      <c r="G253" s="34"/>
      <c r="H253" s="67"/>
      <c r="I253" s="138"/>
      <c r="J253" s="139"/>
      <c r="K253" s="139"/>
      <c r="L253" s="34"/>
      <c r="M253" s="67"/>
      <c r="N253" s="142"/>
      <c r="O253" s="143"/>
      <c r="P253" s="143"/>
      <c r="Q253" s="34"/>
      <c r="R253" s="67"/>
    </row>
    <row r="254" spans="1:18" ht="12.75" customHeight="1">
      <c r="A254" s="18"/>
      <c r="B254" s="17"/>
      <c r="C254" s="94" t="s">
        <v>32</v>
      </c>
      <c r="D254" s="138">
        <v>97271.8</v>
      </c>
      <c r="E254" s="139">
        <v>97231.60699999999</v>
      </c>
      <c r="F254" s="139">
        <v>94450</v>
      </c>
      <c r="G254" s="34">
        <f>E254/D254-1</f>
        <v>-0.0004132030043652035</v>
      </c>
      <c r="H254" s="67">
        <f>F254/E254-1</f>
        <v>-0.028608053346274476</v>
      </c>
      <c r="I254" s="138">
        <v>18065.01</v>
      </c>
      <c r="J254" s="139">
        <v>20135.846</v>
      </c>
      <c r="K254" s="139">
        <v>16350.754</v>
      </c>
      <c r="L254" s="34">
        <f>J254/I254-1</f>
        <v>0.11463243031694992</v>
      </c>
      <c r="M254" s="67">
        <f>K254/J254-1</f>
        <v>-0.18797779839992823</v>
      </c>
      <c r="N254" s="142">
        <v>136945</v>
      </c>
      <c r="O254" s="143">
        <v>137068.099</v>
      </c>
      <c r="P254" s="143">
        <v>138957.387</v>
      </c>
      <c r="Q254" s="34">
        <f>O254/N254-1</f>
        <v>0.0008988937164553512</v>
      </c>
      <c r="R254" s="67">
        <f>P254/O254-1</f>
        <v>0.013783571916321735</v>
      </c>
    </row>
    <row r="255" spans="1:18" ht="12.75" customHeight="1">
      <c r="A255" s="18"/>
      <c r="B255" s="17"/>
      <c r="C255" s="95" t="s">
        <v>33</v>
      </c>
      <c r="D255" s="138">
        <v>3750</v>
      </c>
      <c r="E255" s="139">
        <v>3277.664</v>
      </c>
      <c r="F255" s="139">
        <v>3313.371</v>
      </c>
      <c r="G255" s="34">
        <f aca="true" t="shared" si="43" ref="G255:G265">E255/D255-1</f>
        <v>-0.1259562666666666</v>
      </c>
      <c r="H255" s="67">
        <f aca="true" t="shared" si="44" ref="H255:H265">F255/E255-1</f>
        <v>0.010894039169359715</v>
      </c>
      <c r="I255" s="138">
        <v>0</v>
      </c>
      <c r="J255" s="139">
        <v>0</v>
      </c>
      <c r="K255" s="139">
        <v>0</v>
      </c>
      <c r="L255" s="34"/>
      <c r="M255" s="67"/>
      <c r="N255" s="142">
        <v>0</v>
      </c>
      <c r="O255" s="143">
        <v>0</v>
      </c>
      <c r="P255" s="143">
        <v>0</v>
      </c>
      <c r="Q255" s="34"/>
      <c r="R255" s="67"/>
    </row>
    <row r="256" spans="1:18" ht="12.75" customHeight="1">
      <c r="A256" s="18"/>
      <c r="B256" s="17"/>
      <c r="C256" s="94" t="s">
        <v>41</v>
      </c>
      <c r="D256" s="138">
        <v>100.079</v>
      </c>
      <c r="E256" s="139">
        <v>60.757</v>
      </c>
      <c r="F256" s="139">
        <v>86</v>
      </c>
      <c r="G256" s="34">
        <f t="shared" si="43"/>
        <v>-0.3929096014148822</v>
      </c>
      <c r="H256" s="67">
        <f t="shared" si="44"/>
        <v>0.4154747601099462</v>
      </c>
      <c r="I256" s="138">
        <v>40772.188</v>
      </c>
      <c r="J256" s="139">
        <v>40098.554</v>
      </c>
      <c r="K256" s="139">
        <v>37217.295000000006</v>
      </c>
      <c r="L256" s="34">
        <f aca="true" t="shared" si="45" ref="L256:L265">J256/I256-1</f>
        <v>-0.01652189968318618</v>
      </c>
      <c r="M256" s="67">
        <f aca="true" t="shared" si="46" ref="M256:M265">K256/J256-1</f>
        <v>-0.07185443644676048</v>
      </c>
      <c r="N256" s="142">
        <v>2591</v>
      </c>
      <c r="O256" s="143">
        <v>2999.86</v>
      </c>
      <c r="P256" s="143">
        <v>2353.336</v>
      </c>
      <c r="Q256" s="34">
        <f aca="true" t="shared" si="47" ref="Q256:Q265">O256/N256-1</f>
        <v>0.1578000771902741</v>
      </c>
      <c r="R256" s="67">
        <f aca="true" t="shared" si="48" ref="R256:R265">P256/O256-1</f>
        <v>-0.2155180575093505</v>
      </c>
    </row>
    <row r="257" spans="1:18" ht="12.75" customHeight="1">
      <c r="A257" s="18"/>
      <c r="B257" s="17"/>
      <c r="C257" s="93" t="s">
        <v>66</v>
      </c>
      <c r="D257" s="138">
        <v>0</v>
      </c>
      <c r="E257" s="139">
        <v>0</v>
      </c>
      <c r="F257" s="139">
        <v>0</v>
      </c>
      <c r="G257" s="34"/>
      <c r="H257" s="67"/>
      <c r="I257" s="138">
        <v>2883.861</v>
      </c>
      <c r="J257" s="139">
        <v>3683.851</v>
      </c>
      <c r="K257" s="139">
        <v>13397.582</v>
      </c>
      <c r="L257" s="34">
        <f t="shared" si="45"/>
        <v>0.2774024129457002</v>
      </c>
      <c r="M257" s="67">
        <f t="shared" si="46"/>
        <v>2.636841446627456</v>
      </c>
      <c r="N257" s="142">
        <v>474</v>
      </c>
      <c r="O257" s="143">
        <v>448.193</v>
      </c>
      <c r="P257" s="143">
        <v>402.36</v>
      </c>
      <c r="Q257" s="34">
        <f t="shared" si="47"/>
        <v>-0.05444514767932496</v>
      </c>
      <c r="R257" s="67">
        <f t="shared" si="48"/>
        <v>-0.10226174884480566</v>
      </c>
    </row>
    <row r="258" spans="1:18" ht="12.75" customHeight="1">
      <c r="A258" s="18"/>
      <c r="B258" s="17"/>
      <c r="C258" s="94" t="s">
        <v>42</v>
      </c>
      <c r="D258" s="138">
        <v>8170.462</v>
      </c>
      <c r="E258" s="139">
        <v>10568.796999999999</v>
      </c>
      <c r="F258" s="139">
        <v>12279</v>
      </c>
      <c r="G258" s="34">
        <f t="shared" si="43"/>
        <v>0.293537256522336</v>
      </c>
      <c r="H258" s="67">
        <f t="shared" si="44"/>
        <v>0.16181624076988155</v>
      </c>
      <c r="I258" s="138">
        <v>4968.262</v>
      </c>
      <c r="J258" s="139">
        <v>6239.497</v>
      </c>
      <c r="K258" s="139">
        <v>5857.059</v>
      </c>
      <c r="L258" s="34">
        <f t="shared" si="45"/>
        <v>0.2558711678248853</v>
      </c>
      <c r="M258" s="67">
        <f t="shared" si="46"/>
        <v>-0.06129308179810011</v>
      </c>
      <c r="N258" s="142">
        <v>12279</v>
      </c>
      <c r="O258" s="143">
        <v>14574.192</v>
      </c>
      <c r="P258" s="143">
        <v>12487.345</v>
      </c>
      <c r="Q258" s="34">
        <f t="shared" si="47"/>
        <v>0.18692010750061083</v>
      </c>
      <c r="R258" s="67">
        <f t="shared" si="48"/>
        <v>-0.143187835044303</v>
      </c>
    </row>
    <row r="259" spans="1:18" ht="12.75" customHeight="1">
      <c r="A259" s="23"/>
      <c r="B259" s="17"/>
      <c r="C259" s="94" t="s">
        <v>39</v>
      </c>
      <c r="D259" s="138">
        <v>1601.8110000000001</v>
      </c>
      <c r="E259" s="139">
        <v>2204.344</v>
      </c>
      <c r="F259" s="139">
        <v>2423</v>
      </c>
      <c r="G259" s="34">
        <f t="shared" si="43"/>
        <v>0.37615736188601523</v>
      </c>
      <c r="H259" s="67">
        <f t="shared" si="44"/>
        <v>0.09919322936891883</v>
      </c>
      <c r="I259" s="138">
        <v>1040.698</v>
      </c>
      <c r="J259" s="139">
        <v>1204.311</v>
      </c>
      <c r="K259" s="139">
        <v>0</v>
      </c>
      <c r="L259" s="34">
        <f t="shared" si="45"/>
        <v>0.15721467707250314</v>
      </c>
      <c r="M259" s="67">
        <f t="shared" si="46"/>
        <v>-1</v>
      </c>
      <c r="N259" s="142">
        <v>124</v>
      </c>
      <c r="O259" s="143">
        <v>165.463</v>
      </c>
      <c r="P259" s="143">
        <v>298.43199999999996</v>
      </c>
      <c r="Q259" s="34">
        <f t="shared" si="47"/>
        <v>0.3343790322580644</v>
      </c>
      <c r="R259" s="67">
        <f t="shared" si="48"/>
        <v>0.8036177272260261</v>
      </c>
    </row>
    <row r="260" spans="1:18" ht="12.75" customHeight="1">
      <c r="A260" s="18"/>
      <c r="B260" s="17"/>
      <c r="C260" s="94" t="s">
        <v>40</v>
      </c>
      <c r="D260" s="138">
        <v>0</v>
      </c>
      <c r="E260" s="139">
        <v>0</v>
      </c>
      <c r="F260" s="139">
        <v>0</v>
      </c>
      <c r="G260" s="34"/>
      <c r="H260" s="67"/>
      <c r="I260" s="138">
        <v>0.02</v>
      </c>
      <c r="J260" s="139">
        <v>0.086</v>
      </c>
      <c r="K260" s="139">
        <v>0</v>
      </c>
      <c r="L260" s="34">
        <f t="shared" si="45"/>
        <v>3.3</v>
      </c>
      <c r="M260" s="67">
        <f t="shared" si="46"/>
        <v>-1</v>
      </c>
      <c r="N260" s="142">
        <v>0</v>
      </c>
      <c r="O260" s="143">
        <v>0</v>
      </c>
      <c r="P260" s="143">
        <v>0</v>
      </c>
      <c r="Q260" s="34"/>
      <c r="R260" s="67"/>
    </row>
    <row r="261" spans="1:18" ht="12.75" customHeight="1">
      <c r="A261" s="18"/>
      <c r="B261" s="17"/>
      <c r="C261" s="94" t="s">
        <v>43</v>
      </c>
      <c r="D261" s="138">
        <v>138.101</v>
      </c>
      <c r="E261" s="139">
        <v>121.865</v>
      </c>
      <c r="F261" s="139">
        <v>0</v>
      </c>
      <c r="G261" s="34">
        <f t="shared" si="43"/>
        <v>-0.11756612913737052</v>
      </c>
      <c r="H261" s="67">
        <f t="shared" si="44"/>
        <v>-1</v>
      </c>
      <c r="I261" s="138">
        <v>14.692</v>
      </c>
      <c r="J261" s="139">
        <v>11.868</v>
      </c>
      <c r="K261" s="139">
        <v>6162.686</v>
      </c>
      <c r="L261" s="34">
        <f t="shared" si="45"/>
        <v>-0.19221344949632446</v>
      </c>
      <c r="M261" s="67">
        <f t="shared" si="46"/>
        <v>518.2691270643747</v>
      </c>
      <c r="N261" s="142">
        <v>64</v>
      </c>
      <c r="O261" s="143">
        <v>61.73</v>
      </c>
      <c r="P261" s="143">
        <v>0</v>
      </c>
      <c r="Q261" s="34">
        <f t="shared" si="47"/>
        <v>-0.03546875000000005</v>
      </c>
      <c r="R261" s="67">
        <f t="shared" si="48"/>
        <v>-1</v>
      </c>
    </row>
    <row r="262" spans="2:18" ht="12.75" customHeight="1">
      <c r="B262" s="17"/>
      <c r="C262" s="94" t="s">
        <v>34</v>
      </c>
      <c r="D262" s="138">
        <v>24257.626</v>
      </c>
      <c r="E262" s="139">
        <v>22457.715</v>
      </c>
      <c r="F262" s="139">
        <v>24018</v>
      </c>
      <c r="G262" s="34">
        <f t="shared" si="43"/>
        <v>-0.07419980009585436</v>
      </c>
      <c r="H262" s="67">
        <f t="shared" si="44"/>
        <v>0.06947656963319737</v>
      </c>
      <c r="I262" s="138">
        <v>26366.16</v>
      </c>
      <c r="J262" s="139">
        <v>29362.427</v>
      </c>
      <c r="K262" s="139">
        <v>28076.136</v>
      </c>
      <c r="L262" s="34">
        <f t="shared" si="45"/>
        <v>0.1136406287453311</v>
      </c>
      <c r="M262" s="67">
        <f t="shared" si="46"/>
        <v>-0.04380738009157081</v>
      </c>
      <c r="N262" s="142">
        <v>14017</v>
      </c>
      <c r="O262" s="143">
        <v>13271</v>
      </c>
      <c r="P262" s="143">
        <v>13815.803</v>
      </c>
      <c r="Q262" s="34">
        <f t="shared" si="47"/>
        <v>-0.05322108867803377</v>
      </c>
      <c r="R262" s="67">
        <f t="shared" si="48"/>
        <v>0.04105214377213473</v>
      </c>
    </row>
    <row r="263" spans="2:18" ht="12.75" customHeight="1">
      <c r="B263" s="17"/>
      <c r="C263" s="94" t="s">
        <v>35</v>
      </c>
      <c r="D263" s="138">
        <v>19343.254</v>
      </c>
      <c r="E263" s="139">
        <v>18951.503</v>
      </c>
      <c r="F263" s="139">
        <v>18157</v>
      </c>
      <c r="G263" s="34">
        <f t="shared" si="43"/>
        <v>-0.02025259038629179</v>
      </c>
      <c r="H263" s="67">
        <f t="shared" si="44"/>
        <v>-0.041922954606819385</v>
      </c>
      <c r="I263" s="138">
        <v>19206.889</v>
      </c>
      <c r="J263" s="139">
        <v>22816.512</v>
      </c>
      <c r="K263" s="139">
        <v>19129.329999999998</v>
      </c>
      <c r="L263" s="34">
        <f t="shared" si="45"/>
        <v>0.18793376688957797</v>
      </c>
      <c r="M263" s="67">
        <f t="shared" si="46"/>
        <v>-0.16160147528246216</v>
      </c>
      <c r="N263" s="142">
        <v>12018</v>
      </c>
      <c r="O263" s="143">
        <v>10984</v>
      </c>
      <c r="P263" s="143">
        <v>8121.301000000001</v>
      </c>
      <c r="Q263" s="34">
        <f t="shared" si="47"/>
        <v>-0.08603761025128975</v>
      </c>
      <c r="R263" s="67">
        <f t="shared" si="48"/>
        <v>-0.26062445375091026</v>
      </c>
    </row>
    <row r="264" spans="2:18" ht="12.75" customHeight="1">
      <c r="B264" s="17"/>
      <c r="C264" s="94" t="s">
        <v>36</v>
      </c>
      <c r="D264" s="138">
        <v>0</v>
      </c>
      <c r="E264" s="139">
        <v>0</v>
      </c>
      <c r="F264" s="139">
        <v>0</v>
      </c>
      <c r="G264" s="34"/>
      <c r="H264" s="67"/>
      <c r="I264" s="138">
        <v>4253.498</v>
      </c>
      <c r="J264" s="139">
        <v>5610.607</v>
      </c>
      <c r="K264" s="139">
        <v>5116.052000000001</v>
      </c>
      <c r="L264" s="34">
        <f t="shared" si="45"/>
        <v>0.3190571618935758</v>
      </c>
      <c r="M264" s="67">
        <f t="shared" si="46"/>
        <v>-0.08814643406675948</v>
      </c>
      <c r="N264" s="142">
        <v>744</v>
      </c>
      <c r="O264" s="143">
        <v>734.88</v>
      </c>
      <c r="P264" s="143">
        <v>660.599</v>
      </c>
      <c r="Q264" s="34">
        <f t="shared" si="47"/>
        <v>-0.012258064516128986</v>
      </c>
      <c r="R264" s="67">
        <f t="shared" si="48"/>
        <v>-0.1010790877422163</v>
      </c>
    </row>
    <row r="265" spans="2:18" ht="12.75" customHeight="1">
      <c r="B265" s="17"/>
      <c r="C265" s="96" t="s">
        <v>37</v>
      </c>
      <c r="D265" s="140">
        <v>115946.62499999999</v>
      </c>
      <c r="E265" s="141">
        <v>116971.24599999998</v>
      </c>
      <c r="F265" s="141">
        <v>118412.37099999998</v>
      </c>
      <c r="G265" s="35">
        <f t="shared" si="43"/>
        <v>0.008837005820566235</v>
      </c>
      <c r="H265" s="68">
        <f t="shared" si="44"/>
        <v>0.012320335546395667</v>
      </c>
      <c r="I265" s="140">
        <v>67766.64300000001</v>
      </c>
      <c r="J265" s="141">
        <v>68625.46999999999</v>
      </c>
      <c r="K265" s="141">
        <v>69418.54599999999</v>
      </c>
      <c r="L265" s="35">
        <f t="shared" si="45"/>
        <v>0.012673300048225533</v>
      </c>
      <c r="M265" s="68">
        <f t="shared" si="46"/>
        <v>0.011556583874762438</v>
      </c>
      <c r="N265" s="144">
        <v>153258</v>
      </c>
      <c r="O265" s="145">
        <v>156421.464</v>
      </c>
      <c r="P265" s="145">
        <v>159130.40299999996</v>
      </c>
      <c r="Q265" s="35">
        <f t="shared" si="47"/>
        <v>0.020641428179931864</v>
      </c>
      <c r="R265" s="68">
        <f t="shared" si="48"/>
        <v>0.01731820512816551</v>
      </c>
    </row>
    <row r="266" spans="2:18" ht="12.75" customHeight="1">
      <c r="B266" s="17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2:18" ht="12.75" customHeight="1">
      <c r="B267" s="17"/>
      <c r="C267" s="101"/>
      <c r="D267" s="201" t="s">
        <v>38</v>
      </c>
      <c r="E267" s="202"/>
      <c r="F267" s="202"/>
      <c r="G267" s="202"/>
      <c r="H267" s="202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</row>
    <row r="268" spans="2:18" ht="12.75" customHeight="1">
      <c r="B268" s="17"/>
      <c r="C268" s="86"/>
      <c r="D268" s="204" t="s">
        <v>17</v>
      </c>
      <c r="E268" s="205"/>
      <c r="F268" s="205"/>
      <c r="G268" s="205"/>
      <c r="H268" s="205"/>
      <c r="I268" s="204" t="s">
        <v>18</v>
      </c>
      <c r="J268" s="205"/>
      <c r="K268" s="205"/>
      <c r="L268" s="205"/>
      <c r="M268" s="205"/>
      <c r="N268" s="204" t="s">
        <v>19</v>
      </c>
      <c r="O268" s="205"/>
      <c r="P268" s="205"/>
      <c r="Q268" s="205"/>
      <c r="R268" s="205"/>
    </row>
    <row r="269" spans="2:18" ht="12.75" customHeight="1">
      <c r="B269" s="17"/>
      <c r="C269" s="88"/>
      <c r="D269" s="79">
        <v>2016</v>
      </c>
      <c r="E269" s="80">
        <v>2017</v>
      </c>
      <c r="F269" s="80">
        <v>2018</v>
      </c>
      <c r="G269" s="114"/>
      <c r="H269" s="91"/>
      <c r="I269" s="79">
        <v>2016</v>
      </c>
      <c r="J269" s="80">
        <v>2017</v>
      </c>
      <c r="K269" s="80">
        <v>2018</v>
      </c>
      <c r="L269" s="114"/>
      <c r="M269" s="91"/>
      <c r="N269" s="79">
        <v>2016</v>
      </c>
      <c r="O269" s="80">
        <v>2017</v>
      </c>
      <c r="P269" s="80">
        <v>2018</v>
      </c>
      <c r="Q269" s="114"/>
      <c r="R269" s="91"/>
    </row>
    <row r="270" spans="1:18" ht="12.75" customHeight="1">
      <c r="A270" s="23"/>
      <c r="B270" s="17"/>
      <c r="C270" s="92" t="s">
        <v>32</v>
      </c>
      <c r="D270" s="98">
        <f>D254/D252*100</f>
        <v>87.60679655847387</v>
      </c>
      <c r="E270" s="83">
        <f>E254/E252*100</f>
        <v>85.69301358513673</v>
      </c>
      <c r="F270" s="83">
        <f>F254/F252*100</f>
        <v>83.91723633468668</v>
      </c>
      <c r="G270" s="115"/>
      <c r="H270" s="116"/>
      <c r="I270" s="98">
        <f>I254/I252*100</f>
        <v>27.851939081298166</v>
      </c>
      <c r="J270" s="83">
        <f>J254/J252*100</f>
        <v>29.74707905116256</v>
      </c>
      <c r="K270" s="83">
        <f>K254/K252*100</f>
        <v>24.929569210074952</v>
      </c>
      <c r="L270" s="115"/>
      <c r="M270" s="116"/>
      <c r="N270" s="98">
        <f>N254/N252*100</f>
        <v>90.09361657335711</v>
      </c>
      <c r="O270" s="83">
        <f>O254/O252*100</f>
        <v>88.50563672562595</v>
      </c>
      <c r="P270" s="83">
        <f>P254/P252*100</f>
        <v>90.1755633645151</v>
      </c>
      <c r="Q270" s="115"/>
      <c r="R270" s="116"/>
    </row>
    <row r="271" spans="1:18" ht="12.75" customHeight="1">
      <c r="A271" s="23"/>
      <c r="B271" s="17"/>
      <c r="C271" s="94" t="s">
        <v>33</v>
      </c>
      <c r="D271" s="99">
        <f>D255/D252*100</f>
        <v>3.37739701634263</v>
      </c>
      <c r="E271" s="57">
        <f>E255/E252*100</f>
        <v>2.8886996147200734</v>
      </c>
      <c r="F271" s="57">
        <f>F255/F252*100</f>
        <v>2.9438744020274976</v>
      </c>
      <c r="G271" s="117"/>
      <c r="H271" s="118"/>
      <c r="I271" s="99">
        <f>I255/I252*100</f>
        <v>0</v>
      </c>
      <c r="J271" s="57">
        <f>J255/J252*100</f>
        <v>0</v>
      </c>
      <c r="K271" s="57">
        <f>K255/K252*100</f>
        <v>0</v>
      </c>
      <c r="L271" s="117"/>
      <c r="M271" s="118"/>
      <c r="N271" s="99">
        <f>N255/N252*100</f>
        <v>0</v>
      </c>
      <c r="O271" s="57">
        <f>O255/O252*100</f>
        <v>0</v>
      </c>
      <c r="P271" s="57">
        <f>P255/P252*100</f>
        <v>0</v>
      </c>
      <c r="Q271" s="117"/>
      <c r="R271" s="118"/>
    </row>
    <row r="272" spans="1:18" ht="12.75" customHeight="1">
      <c r="A272" s="23"/>
      <c r="B272" s="17"/>
      <c r="C272" s="94" t="s">
        <v>41</v>
      </c>
      <c r="D272" s="99">
        <f>D256/D252*100</f>
        <v>0.09013507093294774</v>
      </c>
      <c r="E272" s="57">
        <f>E256/E252*100</f>
        <v>0.053546892692950675</v>
      </c>
      <c r="F272" s="57">
        <f>F256/F252*100</f>
        <v>0.07640955346514616</v>
      </c>
      <c r="G272" s="117"/>
      <c r="H272" s="118"/>
      <c r="I272" s="99">
        <f>I256/I252*100</f>
        <v>62.86099461817272</v>
      </c>
      <c r="J272" s="57">
        <f>J256/J252*100</f>
        <v>59.23837794922103</v>
      </c>
      <c r="K272" s="57">
        <f>K256/K252*100</f>
        <v>56.74424136735692</v>
      </c>
      <c r="L272" s="117"/>
      <c r="M272" s="118"/>
      <c r="N272" s="99">
        <f>N256/N252*100</f>
        <v>1.7045716202969678</v>
      </c>
      <c r="O272" s="57">
        <f>O256/O252*100</f>
        <v>1.937026349126913</v>
      </c>
      <c r="P272" s="57">
        <f>P256/P252*100</f>
        <v>1.5271832909897372</v>
      </c>
      <c r="Q272" s="117"/>
      <c r="R272" s="118"/>
    </row>
    <row r="273" spans="1:18" ht="12.75" customHeight="1">
      <c r="A273" s="23"/>
      <c r="B273" s="17"/>
      <c r="C273" s="94" t="s">
        <v>42</v>
      </c>
      <c r="D273" s="99">
        <f>D258/D252*100</f>
        <v>7.3586383949175564</v>
      </c>
      <c r="E273" s="57">
        <f>E258/E252*100</f>
        <v>9.314584967206725</v>
      </c>
      <c r="F273" s="57">
        <f>F258/F252*100</f>
        <v>10.909684965099181</v>
      </c>
      <c r="G273" s="117"/>
      <c r="H273" s="118"/>
      <c r="I273" s="99">
        <f>I258/I252*100</f>
        <v>7.659875669259446</v>
      </c>
      <c r="J273" s="57">
        <f>J258/J252*100</f>
        <v>9.21773093112113</v>
      </c>
      <c r="K273" s="57">
        <f>K258/K252*100</f>
        <v>8.930105468407904</v>
      </c>
      <c r="L273" s="117"/>
      <c r="M273" s="118"/>
      <c r="N273" s="99">
        <f>N258/N252*100</f>
        <v>8.078130036907167</v>
      </c>
      <c r="O273" s="57">
        <f>O258/O252*100</f>
        <v>9.410637136811271</v>
      </c>
      <c r="P273" s="57">
        <f>P258/P252*100</f>
        <v>8.103587686936434</v>
      </c>
      <c r="Q273" s="117"/>
      <c r="R273" s="118"/>
    </row>
    <row r="274" spans="1:18" ht="12.75" customHeight="1">
      <c r="A274" s="23"/>
      <c r="B274" s="17"/>
      <c r="C274" s="94" t="s">
        <v>39</v>
      </c>
      <c r="D274" s="99">
        <f>D259/D252*100</f>
        <v>1.4426537845719478</v>
      </c>
      <c r="E274" s="57">
        <f>E259/E252*100</f>
        <v>1.9427518084558104</v>
      </c>
      <c r="F274" s="57">
        <f>F259/F252*100</f>
        <v>2.1527947447215015</v>
      </c>
      <c r="G274" s="117"/>
      <c r="H274" s="118"/>
      <c r="I274" s="99">
        <f>I259/I252*100</f>
        <v>1.6045082343175476</v>
      </c>
      <c r="J274" s="57">
        <f>J259/J252*100</f>
        <v>1.7791521905354577</v>
      </c>
      <c r="K274" s="57">
        <f>K259/K252*100</f>
        <v>0</v>
      </c>
      <c r="L274" s="117"/>
      <c r="M274" s="118"/>
      <c r="N274" s="99">
        <f>N259/N252*100</f>
        <v>0.0815773372893956</v>
      </c>
      <c r="O274" s="57">
        <f>O259/O252*100</f>
        <v>0.10684038281972705</v>
      </c>
      <c r="P274" s="57">
        <f>P259/P252*100</f>
        <v>0.19366565755873758</v>
      </c>
      <c r="Q274" s="117"/>
      <c r="R274" s="118"/>
    </row>
    <row r="275" spans="1:18" ht="12.75" customHeight="1">
      <c r="A275" s="23"/>
      <c r="B275" s="17"/>
      <c r="C275" s="94" t="s">
        <v>40</v>
      </c>
      <c r="D275" s="99">
        <f>D260/D252*100</f>
        <v>0</v>
      </c>
      <c r="E275" s="57">
        <f>E260/E252*100</f>
        <v>0</v>
      </c>
      <c r="F275" s="57">
        <f>F260/F252*100</f>
        <v>0</v>
      </c>
      <c r="G275" s="117"/>
      <c r="H275" s="118"/>
      <c r="I275" s="99">
        <f>I260/I252*100</f>
        <v>3.0835232398208654E-05</v>
      </c>
      <c r="J275" s="57">
        <f>J260/J252*100</f>
        <v>0.0001270494817252764</v>
      </c>
      <c r="K275" s="57">
        <f>K260/K252*100</f>
        <v>0</v>
      </c>
      <c r="L275" s="117"/>
      <c r="M275" s="118"/>
      <c r="N275" s="99">
        <f>N260/N252*100</f>
        <v>0</v>
      </c>
      <c r="O275" s="57">
        <f>O260/O252*100</f>
        <v>0</v>
      </c>
      <c r="P275" s="57">
        <f>P260/P252*100</f>
        <v>0</v>
      </c>
      <c r="Q275" s="117"/>
      <c r="R275" s="118"/>
    </row>
    <row r="276" spans="1:18" ht="12.75" customHeight="1">
      <c r="A276" s="18"/>
      <c r="B276" s="17"/>
      <c r="C276" s="96" t="s">
        <v>43</v>
      </c>
      <c r="D276" s="100">
        <f>D261/D252*100</f>
        <v>0.12437917476104893</v>
      </c>
      <c r="E276" s="58">
        <f>E261/E252*100</f>
        <v>0.10740313178771886</v>
      </c>
      <c r="F276" s="59">
        <f>F261/F252*100</f>
        <v>0</v>
      </c>
      <c r="G276" s="119"/>
      <c r="H276" s="120"/>
      <c r="I276" s="100">
        <f>I261/I252*100</f>
        <v>0.02265156171972408</v>
      </c>
      <c r="J276" s="58">
        <f>J261/J252*100</f>
        <v>0.017532828478088146</v>
      </c>
      <c r="K276" s="59">
        <f>K261/K252*100</f>
        <v>9.396087003508216</v>
      </c>
      <c r="L276" s="119"/>
      <c r="M276" s="120"/>
      <c r="N276" s="100">
        <f>N261/N252*100</f>
        <v>0.042104432149365476</v>
      </c>
      <c r="O276" s="58">
        <f>O261/O252*100</f>
        <v>0.039859405616130196</v>
      </c>
      <c r="P276" s="59">
        <f>P261/P252*100</f>
        <v>0</v>
      </c>
      <c r="Q276" s="119"/>
      <c r="R276" s="120"/>
    </row>
    <row r="277" spans="1:13" ht="15" customHeight="1">
      <c r="A277" s="18"/>
      <c r="B277" s="17"/>
      <c r="C277" s="27" t="s">
        <v>68</v>
      </c>
      <c r="D277" s="20"/>
      <c r="E277" s="20"/>
      <c r="F277" s="20"/>
      <c r="G277" s="30"/>
      <c r="H277" s="30"/>
      <c r="I277" s="36"/>
      <c r="J277" s="36"/>
      <c r="K277" s="36"/>
      <c r="L277" s="30"/>
      <c r="M277" s="30"/>
    </row>
    <row r="278" spans="1:13" ht="15" customHeight="1">
      <c r="A278" s="18"/>
      <c r="B278" s="17"/>
      <c r="C278" s="27" t="s">
        <v>69</v>
      </c>
      <c r="D278" s="20"/>
      <c r="E278" s="20"/>
      <c r="F278" s="20"/>
      <c r="G278" s="30"/>
      <c r="H278" s="30"/>
      <c r="I278" s="36"/>
      <c r="J278" s="36"/>
      <c r="K278" s="36"/>
      <c r="L278" s="30"/>
      <c r="M278" s="30"/>
    </row>
    <row r="279" spans="1:13" ht="15" customHeight="1">
      <c r="A279" s="18"/>
      <c r="B279" s="17"/>
      <c r="C279" s="103" t="s">
        <v>70</v>
      </c>
      <c r="D279" s="20"/>
      <c r="E279" s="20"/>
      <c r="F279" s="20"/>
      <c r="G279" s="30"/>
      <c r="H279" s="30"/>
      <c r="I279" s="36"/>
      <c r="J279" s="36"/>
      <c r="K279" s="36"/>
      <c r="L279" s="30"/>
      <c r="M279" s="30"/>
    </row>
    <row r="280" spans="1:18" ht="12.75" customHeight="1">
      <c r="A280" s="18"/>
      <c r="B280" s="21"/>
      <c r="C280" s="27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15.75">
      <c r="A281" s="18"/>
      <c r="B281" s="17"/>
      <c r="C281" s="104" t="s">
        <v>93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12.75" customHeight="1">
      <c r="A282" s="18"/>
      <c r="B282" s="17"/>
      <c r="C282" s="105" t="s">
        <v>61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ht="12.75" customHeight="1">
      <c r="A283" s="18"/>
      <c r="B283" s="2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ht="12.75" customHeight="1">
      <c r="A284" s="18"/>
      <c r="B284" s="17"/>
      <c r="C284" s="87"/>
      <c r="D284" s="192" t="s">
        <v>20</v>
      </c>
      <c r="E284" s="193"/>
      <c r="F284" s="193"/>
      <c r="G284" s="193"/>
      <c r="H284" s="193"/>
      <c r="I284" s="192" t="s">
        <v>21</v>
      </c>
      <c r="J284" s="193"/>
      <c r="K284" s="193"/>
      <c r="L284" s="193"/>
      <c r="M284" s="193"/>
      <c r="N284" s="192" t="s">
        <v>22</v>
      </c>
      <c r="O284" s="193"/>
      <c r="P284" s="193"/>
      <c r="Q284" s="193"/>
      <c r="R284" s="193"/>
    </row>
    <row r="285" spans="1:18" ht="12.75" customHeight="1">
      <c r="A285" s="18"/>
      <c r="B285" s="17"/>
      <c r="C285" s="88"/>
      <c r="D285" s="79">
        <v>2016</v>
      </c>
      <c r="E285" s="80">
        <v>2017</v>
      </c>
      <c r="F285" s="80">
        <v>2018</v>
      </c>
      <c r="G285" s="81" t="s">
        <v>56</v>
      </c>
      <c r="H285" s="82" t="s">
        <v>67</v>
      </c>
      <c r="I285" s="79">
        <v>2016</v>
      </c>
      <c r="J285" s="80">
        <v>2017</v>
      </c>
      <c r="K285" s="80">
        <v>2018</v>
      </c>
      <c r="L285" s="81" t="s">
        <v>56</v>
      </c>
      <c r="M285" s="82" t="s">
        <v>67</v>
      </c>
      <c r="N285" s="97">
        <v>2016</v>
      </c>
      <c r="O285" s="89">
        <v>2017</v>
      </c>
      <c r="P285" s="89">
        <v>2018</v>
      </c>
      <c r="Q285" s="90" t="s">
        <v>56</v>
      </c>
      <c r="R285" s="91" t="s">
        <v>67</v>
      </c>
    </row>
    <row r="286" spans="1:18" ht="12.75" customHeight="1">
      <c r="A286" s="18"/>
      <c r="B286" s="17"/>
      <c r="C286" s="92" t="s">
        <v>30</v>
      </c>
      <c r="D286" s="136">
        <v>58862.051999999996</v>
      </c>
      <c r="E286" s="137">
        <v>57668.978</v>
      </c>
      <c r="F286" s="137">
        <v>58085</v>
      </c>
      <c r="G286" s="65">
        <f>E286/D286-1</f>
        <v>-0.020268984166572968</v>
      </c>
      <c r="H286" s="66">
        <f>F286/E286-1</f>
        <v>0.007213965192863325</v>
      </c>
      <c r="I286" s="136">
        <v>60256</v>
      </c>
      <c r="J286" s="137">
        <v>59355.43</v>
      </c>
      <c r="K286" s="137">
        <v>58722</v>
      </c>
      <c r="L286" s="65">
        <f>J286/I286-1</f>
        <v>-0.014945731545406238</v>
      </c>
      <c r="M286" s="66">
        <f>K286/J286-1</f>
        <v>-0.01067181216613211</v>
      </c>
      <c r="N286" s="136">
        <v>15546</v>
      </c>
      <c r="O286" s="137">
        <v>15396.876</v>
      </c>
      <c r="P286" s="137">
        <v>15284.254</v>
      </c>
      <c r="Q286" s="65">
        <f>O286/N286-1</f>
        <v>-0.009592435353145468</v>
      </c>
      <c r="R286" s="66">
        <f>P286/O286-1</f>
        <v>-0.007314600702116425</v>
      </c>
    </row>
    <row r="287" spans="1:18" ht="12.75" customHeight="1">
      <c r="A287" s="18"/>
      <c r="B287" s="17"/>
      <c r="C287" s="93" t="s">
        <v>31</v>
      </c>
      <c r="D287" s="138"/>
      <c r="E287" s="139"/>
      <c r="F287" s="139"/>
      <c r="G287" s="34"/>
      <c r="H287" s="67"/>
      <c r="I287" s="138"/>
      <c r="J287" s="139"/>
      <c r="K287" s="139"/>
      <c r="L287" s="34"/>
      <c r="M287" s="67"/>
      <c r="N287" s="138"/>
      <c r="O287" s="139"/>
      <c r="P287" s="139"/>
      <c r="Q287" s="34"/>
      <c r="R287" s="67"/>
    </row>
    <row r="288" spans="1:18" ht="12.75" customHeight="1">
      <c r="A288" s="18"/>
      <c r="B288" s="17"/>
      <c r="C288" s="94" t="s">
        <v>32</v>
      </c>
      <c r="D288" s="138">
        <v>28702</v>
      </c>
      <c r="E288" s="139">
        <v>36882.017</v>
      </c>
      <c r="F288" s="139">
        <v>30887</v>
      </c>
      <c r="G288" s="34">
        <f>E288/D288-1</f>
        <v>0.28499815343878465</v>
      </c>
      <c r="H288" s="67">
        <f>F288/E288-1</f>
        <v>-0.16254580111494443</v>
      </c>
      <c r="I288" s="138">
        <v>23304</v>
      </c>
      <c r="J288" s="139">
        <v>24923.065</v>
      </c>
      <c r="K288" s="139">
        <v>22611</v>
      </c>
      <c r="L288" s="34">
        <f>J288/I288-1</f>
        <v>0.06947584105732907</v>
      </c>
      <c r="M288" s="67">
        <f>K288/J288-1</f>
        <v>-0.09276808450325025</v>
      </c>
      <c r="N288" s="138">
        <v>5121</v>
      </c>
      <c r="O288" s="139">
        <v>5054.639999999999</v>
      </c>
      <c r="P288" s="139">
        <v>4703.068</v>
      </c>
      <c r="Q288" s="34">
        <f>O288/N288-1</f>
        <v>-0.012958406561218605</v>
      </c>
      <c r="R288" s="67">
        <f>P288/O288-1</f>
        <v>-0.06955431049491145</v>
      </c>
    </row>
    <row r="289" spans="1:18" ht="12.75" customHeight="1">
      <c r="A289" s="18"/>
      <c r="B289" s="17"/>
      <c r="C289" s="95" t="s">
        <v>33</v>
      </c>
      <c r="D289" s="138">
        <v>0</v>
      </c>
      <c r="E289" s="139">
        <v>0</v>
      </c>
      <c r="F289" s="139">
        <v>0</v>
      </c>
      <c r="G289" s="34"/>
      <c r="H289" s="67"/>
      <c r="I289" s="138">
        <v>10366</v>
      </c>
      <c r="J289" s="139">
        <v>10557.906</v>
      </c>
      <c r="K289" s="139">
        <v>10443</v>
      </c>
      <c r="L289" s="34">
        <f aca="true" t="shared" si="49" ref="L289:L299">J289/I289-1</f>
        <v>0.018513023345552826</v>
      </c>
      <c r="M289" s="67">
        <f aca="true" t="shared" si="50" ref="M289:M299">K289/J289-1</f>
        <v>-0.01088340813036226</v>
      </c>
      <c r="N289" s="138">
        <v>5431</v>
      </c>
      <c r="O289" s="139">
        <v>5967.827</v>
      </c>
      <c r="P289" s="139">
        <v>5489.905999999999</v>
      </c>
      <c r="Q289" s="34">
        <f aca="true" t="shared" si="51" ref="Q289:Q299">O289/N289-1</f>
        <v>0.0988449640950102</v>
      </c>
      <c r="R289" s="67">
        <f aca="true" t="shared" si="52" ref="R289:R299">P289/O289-1</f>
        <v>-0.08008291795321831</v>
      </c>
    </row>
    <row r="290" spans="1:18" ht="12.75" customHeight="1">
      <c r="A290" s="18"/>
      <c r="B290" s="17"/>
      <c r="C290" s="94" t="s">
        <v>41</v>
      </c>
      <c r="D290" s="138">
        <v>16794.113</v>
      </c>
      <c r="E290" s="139">
        <v>7489.938</v>
      </c>
      <c r="F290" s="139">
        <v>13489</v>
      </c>
      <c r="G290" s="34">
        <f aca="true" t="shared" si="53" ref="G290:G299">E290/D290-1</f>
        <v>-0.5540140762420737</v>
      </c>
      <c r="H290" s="67">
        <f aca="true" t="shared" si="54" ref="H290:H299">F290/E290-1</f>
        <v>0.8009494871653142</v>
      </c>
      <c r="I290" s="138">
        <v>18239</v>
      </c>
      <c r="J290" s="139">
        <v>14687.530999999999</v>
      </c>
      <c r="K290" s="139">
        <v>17653</v>
      </c>
      <c r="L290" s="34">
        <f t="shared" si="49"/>
        <v>-0.19471840561434295</v>
      </c>
      <c r="M290" s="67">
        <f t="shared" si="50"/>
        <v>0.20190384619443535</v>
      </c>
      <c r="N290" s="138">
        <v>4721</v>
      </c>
      <c r="O290" s="139">
        <v>4085.0150000000003</v>
      </c>
      <c r="P290" s="139">
        <v>4831.147</v>
      </c>
      <c r="Q290" s="34">
        <f t="shared" si="51"/>
        <v>-0.1347140436348231</v>
      </c>
      <c r="R290" s="67">
        <f t="shared" si="52"/>
        <v>0.18265098169774152</v>
      </c>
    </row>
    <row r="291" spans="1:18" ht="12.75" customHeight="1">
      <c r="A291" s="18"/>
      <c r="B291" s="17"/>
      <c r="C291" s="93" t="s">
        <v>66</v>
      </c>
      <c r="D291" s="138">
        <v>1186</v>
      </c>
      <c r="E291" s="139">
        <v>1699.948</v>
      </c>
      <c r="F291" s="139">
        <v>3120</v>
      </c>
      <c r="G291" s="34">
        <f t="shared" si="53"/>
        <v>0.43334569983136606</v>
      </c>
      <c r="H291" s="67">
        <f t="shared" si="54"/>
        <v>0.8353502577725906</v>
      </c>
      <c r="I291" s="138">
        <v>507</v>
      </c>
      <c r="J291" s="139">
        <v>357.788</v>
      </c>
      <c r="K291" s="139">
        <v>0</v>
      </c>
      <c r="L291" s="34">
        <f t="shared" si="49"/>
        <v>-0.2943037475345167</v>
      </c>
      <c r="M291" s="67">
        <f t="shared" si="50"/>
        <v>-1</v>
      </c>
      <c r="N291" s="138">
        <v>278</v>
      </c>
      <c r="O291" s="139">
        <v>271.498</v>
      </c>
      <c r="P291" s="139">
        <v>187.91899999999998</v>
      </c>
      <c r="Q291" s="34">
        <f t="shared" si="51"/>
        <v>-0.023388489208633123</v>
      </c>
      <c r="R291" s="67">
        <f t="shared" si="52"/>
        <v>-0.30784388835276877</v>
      </c>
    </row>
    <row r="292" spans="1:18" ht="12.75" customHeight="1">
      <c r="A292" s="18"/>
      <c r="B292" s="17"/>
      <c r="C292" s="94" t="s">
        <v>42</v>
      </c>
      <c r="D292" s="138">
        <v>12343.336</v>
      </c>
      <c r="E292" s="139">
        <v>12112.464</v>
      </c>
      <c r="F292" s="139">
        <v>12530</v>
      </c>
      <c r="G292" s="34">
        <f t="shared" si="53"/>
        <v>-0.018704181754430005</v>
      </c>
      <c r="H292" s="67">
        <f t="shared" si="54"/>
        <v>0.03447159884231654</v>
      </c>
      <c r="I292" s="138">
        <v>6527</v>
      </c>
      <c r="J292" s="139">
        <v>7331.254</v>
      </c>
      <c r="K292" s="139">
        <v>6261</v>
      </c>
      <c r="L292" s="34">
        <f t="shared" si="49"/>
        <v>0.12321954956335213</v>
      </c>
      <c r="M292" s="67">
        <f t="shared" si="50"/>
        <v>-0.14598512069013025</v>
      </c>
      <c r="N292" s="138">
        <v>6</v>
      </c>
      <c r="O292" s="139">
        <v>5.716</v>
      </c>
      <c r="P292" s="139">
        <v>6.02</v>
      </c>
      <c r="Q292" s="34">
        <f t="shared" si="51"/>
        <v>-0.04733333333333334</v>
      </c>
      <c r="R292" s="67">
        <f t="shared" si="52"/>
        <v>0.05318404478656391</v>
      </c>
    </row>
    <row r="293" spans="1:18" ht="12.75" customHeight="1">
      <c r="A293" s="23"/>
      <c r="B293" s="17"/>
      <c r="C293" s="94" t="s">
        <v>39</v>
      </c>
      <c r="D293" s="138">
        <v>870.6030000000001</v>
      </c>
      <c r="E293" s="139">
        <v>991.546</v>
      </c>
      <c r="F293" s="139">
        <v>974</v>
      </c>
      <c r="G293" s="34">
        <f t="shared" si="53"/>
        <v>0.1389186575281729</v>
      </c>
      <c r="H293" s="67">
        <f t="shared" si="54"/>
        <v>-0.017695598590483974</v>
      </c>
      <c r="I293" s="138">
        <v>1820</v>
      </c>
      <c r="J293" s="139">
        <v>1855.674</v>
      </c>
      <c r="K293" s="139">
        <v>1754</v>
      </c>
      <c r="L293" s="34">
        <f t="shared" si="49"/>
        <v>0.019601098901098846</v>
      </c>
      <c r="M293" s="67">
        <f t="shared" si="50"/>
        <v>-0.05479087382805381</v>
      </c>
      <c r="N293" s="138">
        <v>267</v>
      </c>
      <c r="O293" s="139">
        <v>283.678</v>
      </c>
      <c r="P293" s="139">
        <v>254.113</v>
      </c>
      <c r="Q293" s="34">
        <f t="shared" si="51"/>
        <v>0.0624644194756554</v>
      </c>
      <c r="R293" s="67">
        <f t="shared" si="52"/>
        <v>-0.10422027792074107</v>
      </c>
    </row>
    <row r="294" spans="1:18" ht="12.75" customHeight="1">
      <c r="A294" s="18"/>
      <c r="B294" s="17"/>
      <c r="C294" s="94" t="s">
        <v>40</v>
      </c>
      <c r="D294" s="138">
        <v>152</v>
      </c>
      <c r="E294" s="139">
        <v>193.007</v>
      </c>
      <c r="F294" s="139">
        <v>205</v>
      </c>
      <c r="G294" s="34">
        <f t="shared" si="53"/>
        <v>0.26978289473684214</v>
      </c>
      <c r="H294" s="67">
        <f t="shared" si="54"/>
        <v>0.06213764267617239</v>
      </c>
      <c r="I294" s="138">
        <v>0</v>
      </c>
      <c r="J294" s="139">
        <v>0</v>
      </c>
      <c r="K294" s="139">
        <v>0</v>
      </c>
      <c r="L294" s="34"/>
      <c r="M294" s="67"/>
      <c r="N294" s="138">
        <v>0</v>
      </c>
      <c r="O294" s="139">
        <v>0</v>
      </c>
      <c r="P294" s="139">
        <v>0</v>
      </c>
      <c r="Q294" s="34"/>
      <c r="R294" s="67"/>
    </row>
    <row r="295" spans="1:18" ht="12.75" customHeight="1">
      <c r="A295" s="18"/>
      <c r="B295" s="17"/>
      <c r="C295" s="94" t="s">
        <v>43</v>
      </c>
      <c r="D295" s="138">
        <v>0</v>
      </c>
      <c r="E295" s="139">
        <v>0</v>
      </c>
      <c r="F295" s="139">
        <v>0</v>
      </c>
      <c r="G295" s="34"/>
      <c r="H295" s="67"/>
      <c r="I295" s="138">
        <v>0</v>
      </c>
      <c r="J295" s="139">
        <v>0</v>
      </c>
      <c r="K295" s="139">
        <v>0</v>
      </c>
      <c r="L295" s="34"/>
      <c r="M295" s="67"/>
      <c r="N295" s="138">
        <v>0</v>
      </c>
      <c r="O295" s="139">
        <v>0</v>
      </c>
      <c r="P295" s="139">
        <v>0</v>
      </c>
      <c r="Q295" s="34"/>
      <c r="R295" s="67"/>
    </row>
    <row r="296" spans="2:18" ht="12.75" customHeight="1">
      <c r="B296" s="17"/>
      <c r="C296" s="94" t="s">
        <v>34</v>
      </c>
      <c r="D296" s="138">
        <v>4616</v>
      </c>
      <c r="E296" s="139">
        <v>5505.732</v>
      </c>
      <c r="F296" s="139">
        <v>5668</v>
      </c>
      <c r="G296" s="34">
        <f t="shared" si="53"/>
        <v>0.19274956672443677</v>
      </c>
      <c r="H296" s="67">
        <f t="shared" si="54"/>
        <v>0.029472556964269314</v>
      </c>
      <c r="I296" s="138">
        <v>4177</v>
      </c>
      <c r="J296" s="139">
        <v>4841.754</v>
      </c>
      <c r="K296" s="139">
        <v>3695</v>
      </c>
      <c r="L296" s="34">
        <f t="shared" si="49"/>
        <v>0.15914627723246344</v>
      </c>
      <c r="M296" s="67">
        <f t="shared" si="50"/>
        <v>-0.23684681212634928</v>
      </c>
      <c r="N296" s="138">
        <v>8359</v>
      </c>
      <c r="O296" s="139">
        <v>9132.532</v>
      </c>
      <c r="P296" s="139">
        <v>8930.238000000001</v>
      </c>
      <c r="Q296" s="34">
        <f t="shared" si="51"/>
        <v>0.09253882043306616</v>
      </c>
      <c r="R296" s="67">
        <f t="shared" si="52"/>
        <v>-0.022150921562607007</v>
      </c>
    </row>
    <row r="297" spans="2:18" ht="12.75" customHeight="1">
      <c r="B297" s="17"/>
      <c r="C297" s="94" t="s">
        <v>35</v>
      </c>
      <c r="D297" s="138">
        <v>9701</v>
      </c>
      <c r="E297" s="139">
        <v>8189.704</v>
      </c>
      <c r="F297" s="139">
        <v>8326</v>
      </c>
      <c r="G297" s="34">
        <f t="shared" si="53"/>
        <v>-0.15578765075765388</v>
      </c>
      <c r="H297" s="67">
        <f t="shared" si="54"/>
        <v>0.01664235972386785</v>
      </c>
      <c r="I297" s="138">
        <v>9194</v>
      </c>
      <c r="J297" s="139">
        <v>7735.38</v>
      </c>
      <c r="K297" s="139">
        <v>6239</v>
      </c>
      <c r="L297" s="34">
        <f t="shared" si="49"/>
        <v>-0.15864911899064604</v>
      </c>
      <c r="M297" s="67">
        <f t="shared" si="50"/>
        <v>-0.1934462172511241</v>
      </c>
      <c r="N297" s="138">
        <v>9535</v>
      </c>
      <c r="O297" s="139">
        <v>9648.192</v>
      </c>
      <c r="P297" s="139">
        <v>9432.404</v>
      </c>
      <c r="Q297" s="34">
        <f t="shared" si="51"/>
        <v>0.011871211326691</v>
      </c>
      <c r="R297" s="67">
        <f t="shared" si="52"/>
        <v>-0.02236564114810302</v>
      </c>
    </row>
    <row r="298" spans="2:18" ht="12.75" customHeight="1">
      <c r="B298" s="17"/>
      <c r="C298" s="94" t="s">
        <v>36</v>
      </c>
      <c r="D298" s="138">
        <v>1520</v>
      </c>
      <c r="E298" s="139">
        <v>2223.899</v>
      </c>
      <c r="F298" s="139">
        <v>1565</v>
      </c>
      <c r="G298" s="34">
        <f t="shared" si="53"/>
        <v>0.4630914473684209</v>
      </c>
      <c r="H298" s="67">
        <f t="shared" si="54"/>
        <v>-0.2962809911781066</v>
      </c>
      <c r="I298" s="138">
        <v>660</v>
      </c>
      <c r="J298" s="139">
        <v>466.424</v>
      </c>
      <c r="K298" s="139">
        <v>0</v>
      </c>
      <c r="L298" s="34">
        <f t="shared" si="49"/>
        <v>-0.2932969696969697</v>
      </c>
      <c r="M298" s="67">
        <f t="shared" si="50"/>
        <v>-1</v>
      </c>
      <c r="N298" s="138">
        <v>373</v>
      </c>
      <c r="O298" s="139">
        <v>365.3</v>
      </c>
      <c r="P298" s="139">
        <v>252.43500000000003</v>
      </c>
      <c r="Q298" s="34">
        <f t="shared" si="51"/>
        <v>-0.02064343163538873</v>
      </c>
      <c r="R298" s="67">
        <f t="shared" si="52"/>
        <v>-0.30896523405420195</v>
      </c>
    </row>
    <row r="299" spans="2:18" ht="12.75" customHeight="1">
      <c r="B299" s="17"/>
      <c r="C299" s="96" t="s">
        <v>37</v>
      </c>
      <c r="D299" s="140">
        <v>52257.051999999996</v>
      </c>
      <c r="E299" s="141">
        <v>52761.10700000001</v>
      </c>
      <c r="F299" s="141">
        <v>53862</v>
      </c>
      <c r="G299" s="35">
        <f t="shared" si="53"/>
        <v>0.009645683801681182</v>
      </c>
      <c r="H299" s="68">
        <f t="shared" si="54"/>
        <v>0.020865616030383727</v>
      </c>
      <c r="I299" s="140">
        <v>54579</v>
      </c>
      <c r="J299" s="141">
        <v>55995.380000000005</v>
      </c>
      <c r="K299" s="141">
        <v>56178</v>
      </c>
      <c r="L299" s="35">
        <f t="shared" si="49"/>
        <v>0.02595100679748641</v>
      </c>
      <c r="M299" s="68">
        <f t="shared" si="50"/>
        <v>0.0032613404891617126</v>
      </c>
      <c r="N299" s="140">
        <v>13997</v>
      </c>
      <c r="O299" s="141">
        <v>14515.916000000001</v>
      </c>
      <c r="P299" s="141">
        <v>14529.653000000002</v>
      </c>
      <c r="Q299" s="35">
        <f t="shared" si="51"/>
        <v>0.037073372865614074</v>
      </c>
      <c r="R299" s="68">
        <f t="shared" si="52"/>
        <v>0.0009463405547400772</v>
      </c>
    </row>
    <row r="300" spans="2:18" ht="12.75" customHeight="1">
      <c r="B300" s="17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2:18" ht="12.75" customHeight="1">
      <c r="B301" s="17"/>
      <c r="C301" s="101"/>
      <c r="D301" s="201" t="s">
        <v>38</v>
      </c>
      <c r="E301" s="202"/>
      <c r="F301" s="202"/>
      <c r="G301" s="202"/>
      <c r="H301" s="202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</row>
    <row r="302" spans="2:18" ht="12.75" customHeight="1">
      <c r="B302" s="17"/>
      <c r="C302" s="86"/>
      <c r="D302" s="204" t="s">
        <v>20</v>
      </c>
      <c r="E302" s="205"/>
      <c r="F302" s="205"/>
      <c r="G302" s="205"/>
      <c r="H302" s="205"/>
      <c r="I302" s="204" t="s">
        <v>21</v>
      </c>
      <c r="J302" s="205"/>
      <c r="K302" s="205"/>
      <c r="L302" s="205"/>
      <c r="M302" s="205"/>
      <c r="N302" s="204" t="s">
        <v>22</v>
      </c>
      <c r="O302" s="205"/>
      <c r="P302" s="205"/>
      <c r="Q302" s="205"/>
      <c r="R302" s="205"/>
    </row>
    <row r="303" spans="1:18" ht="12.75" customHeight="1">
      <c r="A303" s="18"/>
      <c r="B303" s="17"/>
      <c r="C303" s="88"/>
      <c r="D303" s="79">
        <v>2016</v>
      </c>
      <c r="E303" s="80">
        <v>2017</v>
      </c>
      <c r="F303" s="80">
        <v>2018</v>
      </c>
      <c r="G303" s="114"/>
      <c r="H303" s="91"/>
      <c r="I303" s="79">
        <v>2016</v>
      </c>
      <c r="J303" s="80">
        <v>2017</v>
      </c>
      <c r="K303" s="80">
        <v>2018</v>
      </c>
      <c r="L303" s="114"/>
      <c r="M303" s="91"/>
      <c r="N303" s="79">
        <v>2016</v>
      </c>
      <c r="O303" s="80">
        <v>2017</v>
      </c>
      <c r="P303" s="80">
        <v>2018</v>
      </c>
      <c r="Q303" s="114"/>
      <c r="R303" s="91"/>
    </row>
    <row r="304" spans="1:18" ht="12.75" customHeight="1">
      <c r="A304" s="23"/>
      <c r="B304" s="17"/>
      <c r="C304" s="92" t="s">
        <v>32</v>
      </c>
      <c r="D304" s="98">
        <f>D288/D286*100</f>
        <v>48.7614668955136</v>
      </c>
      <c r="E304" s="83">
        <f>E288/E286*100</f>
        <v>63.95469155010862</v>
      </c>
      <c r="F304" s="83">
        <f>F288/F286*100</f>
        <v>53.17551863648102</v>
      </c>
      <c r="G304" s="115"/>
      <c r="H304" s="116"/>
      <c r="I304" s="98">
        <f>I288/I286*100</f>
        <v>38.67498672331386</v>
      </c>
      <c r="J304" s="83">
        <f>J288/J286*100</f>
        <v>41.98952816953731</v>
      </c>
      <c r="K304" s="83">
        <f>K288/K286*100</f>
        <v>38.50515990599776</v>
      </c>
      <c r="L304" s="115"/>
      <c r="M304" s="116"/>
      <c r="N304" s="98">
        <f>N288/N286*100</f>
        <v>32.94094944037052</v>
      </c>
      <c r="O304" s="83">
        <f>O288/O286*100</f>
        <v>32.82899725892447</v>
      </c>
      <c r="P304" s="83">
        <f>P288/P286*100</f>
        <v>30.770674185341335</v>
      </c>
      <c r="Q304" s="115"/>
      <c r="R304" s="116"/>
    </row>
    <row r="305" spans="1:18" ht="12.75" customHeight="1">
      <c r="A305" s="23"/>
      <c r="B305" s="17"/>
      <c r="C305" s="94" t="s">
        <v>33</v>
      </c>
      <c r="D305" s="99">
        <f>D289/D286*100</f>
        <v>0</v>
      </c>
      <c r="E305" s="57">
        <f>E289/E286*100</f>
        <v>0</v>
      </c>
      <c r="F305" s="57">
        <f>F289/F286*100</f>
        <v>0</v>
      </c>
      <c r="G305" s="117"/>
      <c r="H305" s="118"/>
      <c r="I305" s="99">
        <f>I289/I286*100</f>
        <v>17.203266064790228</v>
      </c>
      <c r="J305" s="57">
        <f>J289/J286*100</f>
        <v>17.787599213753484</v>
      </c>
      <c r="K305" s="57">
        <f>K289/K286*100</f>
        <v>17.783794829876367</v>
      </c>
      <c r="L305" s="117"/>
      <c r="M305" s="118"/>
      <c r="N305" s="99">
        <f>N289/N286*100</f>
        <v>34.93503151936189</v>
      </c>
      <c r="O305" s="57">
        <f>O289/O286*100</f>
        <v>38.75998611666419</v>
      </c>
      <c r="P305" s="57">
        <f>P289/P286*100</f>
        <v>35.918704308368596</v>
      </c>
      <c r="Q305" s="117"/>
      <c r="R305" s="118"/>
    </row>
    <row r="306" spans="1:18" ht="12.75" customHeight="1">
      <c r="A306" s="23"/>
      <c r="B306" s="17"/>
      <c r="C306" s="94" t="s">
        <v>41</v>
      </c>
      <c r="D306" s="99">
        <f>D290/D286*100</f>
        <v>28.53130740328251</v>
      </c>
      <c r="E306" s="57">
        <f>E290/E286*100</f>
        <v>12.98781122842163</v>
      </c>
      <c r="F306" s="57">
        <f>F290/F286*100</f>
        <v>23.222863045536712</v>
      </c>
      <c r="G306" s="117"/>
      <c r="H306" s="118"/>
      <c r="I306" s="99">
        <f>I290/I286*100</f>
        <v>30.269184811471057</v>
      </c>
      <c r="J306" s="57">
        <f>J290/J286*100</f>
        <v>24.7450502843632</v>
      </c>
      <c r="K306" s="57">
        <f>K290/K286*100</f>
        <v>30.061986989543954</v>
      </c>
      <c r="L306" s="117"/>
      <c r="M306" s="118"/>
      <c r="N306" s="99">
        <f>N290/N286*100</f>
        <v>30.367940306188085</v>
      </c>
      <c r="O306" s="57">
        <f>O290/O286*100</f>
        <v>26.53145352342904</v>
      </c>
      <c r="P306" s="57">
        <f>P290/P286*100</f>
        <v>31.6086542398471</v>
      </c>
      <c r="Q306" s="117"/>
      <c r="R306" s="118"/>
    </row>
    <row r="307" spans="1:18" ht="12.75" customHeight="1">
      <c r="A307" s="23"/>
      <c r="B307" s="17"/>
      <c r="C307" s="94" t="s">
        <v>42</v>
      </c>
      <c r="D307" s="99">
        <f>D292/D286*100</f>
        <v>20.96993832291134</v>
      </c>
      <c r="E307" s="57">
        <f>E292/E286*100</f>
        <v>21.003430995430506</v>
      </c>
      <c r="F307" s="57">
        <f>F292/F286*100</f>
        <v>21.57183438064905</v>
      </c>
      <c r="G307" s="117"/>
      <c r="H307" s="118"/>
      <c r="I307" s="99">
        <f>I292/I286*100</f>
        <v>10.83211630377058</v>
      </c>
      <c r="J307" s="57">
        <f>J292/J286*100</f>
        <v>12.351446194560465</v>
      </c>
      <c r="K307" s="57">
        <f>K292/K286*100</f>
        <v>10.66210278941453</v>
      </c>
      <c r="L307" s="117"/>
      <c r="M307" s="118"/>
      <c r="N307" s="99">
        <f>N292/N286*100</f>
        <v>0.0385951370127364</v>
      </c>
      <c r="O307" s="57">
        <f>O292/O286*100</f>
        <v>0.037124414069451495</v>
      </c>
      <c r="P307" s="57">
        <f>P292/P286*100</f>
        <v>0.039386940311251034</v>
      </c>
      <c r="Q307" s="117"/>
      <c r="R307" s="118"/>
    </row>
    <row r="308" spans="1:18" ht="12.75" customHeight="1">
      <c r="A308" s="18"/>
      <c r="B308" s="17"/>
      <c r="C308" s="94" t="s">
        <v>39</v>
      </c>
      <c r="D308" s="99">
        <f>D293/D286*100</f>
        <v>1.4790564895698848</v>
      </c>
      <c r="E308" s="57">
        <f>E293/E286*100</f>
        <v>1.7193750164950037</v>
      </c>
      <c r="F308" s="57">
        <f>F293/F286*100</f>
        <v>1.6768528880089524</v>
      </c>
      <c r="G308" s="117"/>
      <c r="H308" s="118"/>
      <c r="I308" s="99">
        <f>I293/I286*100</f>
        <v>3.020446096654275</v>
      </c>
      <c r="J308" s="57">
        <f>J293/J286*100</f>
        <v>3.12637613778554</v>
      </c>
      <c r="K308" s="57">
        <f>K293/K286*100</f>
        <v>2.9869554851673987</v>
      </c>
      <c r="L308" s="117"/>
      <c r="M308" s="118"/>
      <c r="N308" s="99">
        <f>N293/N286*100</f>
        <v>1.7174835970667695</v>
      </c>
      <c r="O308" s="57">
        <f>O293/O286*100</f>
        <v>1.8424386869128517</v>
      </c>
      <c r="P308" s="57">
        <f>P293/P286*100</f>
        <v>1.6625803261317167</v>
      </c>
      <c r="Q308" s="117"/>
      <c r="R308" s="118"/>
    </row>
    <row r="309" spans="2:18" ht="12.75" customHeight="1">
      <c r="B309" s="17"/>
      <c r="C309" s="94" t="s">
        <v>40</v>
      </c>
      <c r="D309" s="99">
        <f>D294/D286*100</f>
        <v>0.25823088872266975</v>
      </c>
      <c r="E309" s="57">
        <f>E294/E286*100</f>
        <v>0.3346808053369699</v>
      </c>
      <c r="F309" s="57">
        <f>F294/F286*100</f>
        <v>0.35293104932426617</v>
      </c>
      <c r="G309" s="117"/>
      <c r="H309" s="118"/>
      <c r="I309" s="99">
        <f>I294/I286*100</f>
        <v>0</v>
      </c>
      <c r="J309" s="57">
        <f>J294/J286*100</f>
        <v>0</v>
      </c>
      <c r="K309" s="57">
        <f>K294/K286*100</f>
        <v>0</v>
      </c>
      <c r="L309" s="117"/>
      <c r="M309" s="118"/>
      <c r="N309" s="99">
        <f>N294/N286*100</f>
        <v>0</v>
      </c>
      <c r="O309" s="57">
        <f>O294/O286*100</f>
        <v>0</v>
      </c>
      <c r="P309" s="57">
        <f>P294/P286*100</f>
        <v>0</v>
      </c>
      <c r="Q309" s="117"/>
      <c r="R309" s="118"/>
    </row>
    <row r="310" spans="2:18" ht="12.75" customHeight="1">
      <c r="B310" s="17"/>
      <c r="C310" s="96" t="s">
        <v>43</v>
      </c>
      <c r="D310" s="100">
        <f>D295/D286*100</f>
        <v>0</v>
      </c>
      <c r="E310" s="58">
        <f>E295/E286*100</f>
        <v>0</v>
      </c>
      <c r="F310" s="59">
        <f>F295/F286*100</f>
        <v>0</v>
      </c>
      <c r="G310" s="119"/>
      <c r="H310" s="120"/>
      <c r="I310" s="100">
        <f>I295/I286*100</f>
        <v>0</v>
      </c>
      <c r="J310" s="58">
        <f>J295/J286*100</f>
        <v>0</v>
      </c>
      <c r="K310" s="59">
        <f>K295/K286*100</f>
        <v>0</v>
      </c>
      <c r="L310" s="119"/>
      <c r="M310" s="120"/>
      <c r="N310" s="100">
        <f>N295/N286*100</f>
        <v>0</v>
      </c>
      <c r="O310" s="58">
        <f>O295/O286*100</f>
        <v>0</v>
      </c>
      <c r="P310" s="59">
        <f>P295/P286*100</f>
        <v>0</v>
      </c>
      <c r="Q310" s="119"/>
      <c r="R310" s="120"/>
    </row>
    <row r="311" spans="1:13" ht="15" customHeight="1">
      <c r="A311" s="18"/>
      <c r="B311" s="17"/>
      <c r="C311" s="27" t="s">
        <v>68</v>
      </c>
      <c r="D311" s="20"/>
      <c r="E311" s="20"/>
      <c r="F311" s="20"/>
      <c r="G311" s="30"/>
      <c r="H311" s="30"/>
      <c r="I311" s="36"/>
      <c r="J311" s="36"/>
      <c r="K311" s="36"/>
      <c r="L311" s="30"/>
      <c r="M311" s="30"/>
    </row>
    <row r="312" spans="1:13" ht="15" customHeight="1">
      <c r="A312" s="18"/>
      <c r="B312" s="17"/>
      <c r="C312" s="27" t="s">
        <v>69</v>
      </c>
      <c r="D312" s="20"/>
      <c r="E312" s="20"/>
      <c r="F312" s="20"/>
      <c r="G312" s="30"/>
      <c r="H312" s="30"/>
      <c r="I312" s="36"/>
      <c r="J312" s="36"/>
      <c r="K312" s="36"/>
      <c r="L312" s="30"/>
      <c r="M312" s="30"/>
    </row>
    <row r="313" spans="1:13" ht="15" customHeight="1">
      <c r="A313" s="18"/>
      <c r="B313" s="17"/>
      <c r="C313" s="103" t="s">
        <v>70</v>
      </c>
      <c r="D313" s="20"/>
      <c r="E313" s="20"/>
      <c r="F313" s="20"/>
      <c r="G313" s="30"/>
      <c r="H313" s="30"/>
      <c r="I313" s="36"/>
      <c r="J313" s="36"/>
      <c r="K313" s="36"/>
      <c r="L313" s="30"/>
      <c r="M313" s="30"/>
    </row>
    <row r="314" spans="1:18" ht="12.75" customHeight="1">
      <c r="A314" s="18"/>
      <c r="B314" s="21"/>
      <c r="C314" s="27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15.75">
      <c r="A315" s="18"/>
      <c r="B315" s="17"/>
      <c r="C315" s="104" t="s">
        <v>94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12.75" customHeight="1">
      <c r="A316" s="18"/>
      <c r="B316" s="21"/>
      <c r="C316" s="105" t="s">
        <v>61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12.75" customHeight="1">
      <c r="A317" s="18"/>
      <c r="B317" s="17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18"/>
      <c r="B318" s="17"/>
      <c r="C318" s="87"/>
      <c r="D318" s="192" t="s">
        <v>23</v>
      </c>
      <c r="E318" s="193"/>
      <c r="F318" s="193"/>
      <c r="G318" s="193"/>
      <c r="H318" s="193"/>
      <c r="I318" s="192" t="s">
        <v>24</v>
      </c>
      <c r="J318" s="193"/>
      <c r="K318" s="193"/>
      <c r="L318" s="193"/>
      <c r="M318" s="193"/>
      <c r="N318" s="192" t="s">
        <v>25</v>
      </c>
      <c r="O318" s="193"/>
      <c r="P318" s="193"/>
      <c r="Q318" s="193"/>
      <c r="R318" s="193"/>
    </row>
    <row r="319" spans="1:18" ht="12.75" customHeight="1">
      <c r="A319" s="18"/>
      <c r="B319" s="17"/>
      <c r="C319" s="88"/>
      <c r="D319" s="79">
        <v>2016</v>
      </c>
      <c r="E319" s="80">
        <v>2017</v>
      </c>
      <c r="F319" s="80">
        <v>2018</v>
      </c>
      <c r="G319" s="81" t="s">
        <v>56</v>
      </c>
      <c r="H319" s="82" t="s">
        <v>67</v>
      </c>
      <c r="I319" s="79">
        <v>2016</v>
      </c>
      <c r="J319" s="80">
        <v>2017</v>
      </c>
      <c r="K319" s="80">
        <v>2018</v>
      </c>
      <c r="L319" s="81" t="s">
        <v>56</v>
      </c>
      <c r="M319" s="82" t="s">
        <v>67</v>
      </c>
      <c r="N319" s="97">
        <v>2016</v>
      </c>
      <c r="O319" s="89">
        <v>2017</v>
      </c>
      <c r="P319" s="89">
        <v>2018</v>
      </c>
      <c r="Q319" s="90" t="s">
        <v>56</v>
      </c>
      <c r="R319" s="91" t="s">
        <v>67</v>
      </c>
    </row>
    <row r="320" spans="1:18" ht="12.75" customHeight="1">
      <c r="A320" s="18"/>
      <c r="B320" s="17"/>
      <c r="C320" s="92" t="s">
        <v>30</v>
      </c>
      <c r="D320" s="152">
        <v>24997</v>
      </c>
      <c r="E320" s="153">
        <v>25692</v>
      </c>
      <c r="F320" s="154">
        <v>23717</v>
      </c>
      <c r="G320" s="65">
        <f>E320/D320-1</f>
        <v>0.02780333640036803</v>
      </c>
      <c r="H320" s="66">
        <f>F320/E320-1</f>
        <v>-0.07687217810991753</v>
      </c>
      <c r="I320" s="161">
        <v>66200</v>
      </c>
      <c r="J320" s="162">
        <v>65038</v>
      </c>
      <c r="K320" s="154">
        <v>67423.674</v>
      </c>
      <c r="L320" s="65">
        <f>J320/I320-1</f>
        <v>-0.017552870090634443</v>
      </c>
      <c r="M320" s="66">
        <f>K320/J320-1</f>
        <v>0.036681232510224815</v>
      </c>
      <c r="N320" s="136">
        <v>152531</v>
      </c>
      <c r="O320" s="137">
        <v>160526</v>
      </c>
      <c r="P320" s="137">
        <v>158287.08799999996</v>
      </c>
      <c r="Q320" s="65">
        <f>O320/N320-1</f>
        <v>0.052415574538946075</v>
      </c>
      <c r="R320" s="66">
        <f>P320/O320-1</f>
        <v>-0.013947348093144019</v>
      </c>
    </row>
    <row r="321" spans="1:18" ht="12.75" customHeight="1">
      <c r="A321" s="18"/>
      <c r="B321" s="17"/>
      <c r="C321" s="93" t="s">
        <v>31</v>
      </c>
      <c r="D321" s="155"/>
      <c r="E321" s="156"/>
      <c r="F321" s="157"/>
      <c r="G321" s="34"/>
      <c r="H321" s="67"/>
      <c r="I321" s="155"/>
      <c r="J321" s="156"/>
      <c r="K321" s="157"/>
      <c r="L321" s="34"/>
      <c r="M321" s="67"/>
      <c r="N321" s="138"/>
      <c r="O321" s="139"/>
      <c r="P321" s="139"/>
      <c r="Q321" s="34"/>
      <c r="R321" s="67"/>
    </row>
    <row r="322" spans="1:18" ht="12.75" customHeight="1">
      <c r="A322" s="18"/>
      <c r="B322" s="17"/>
      <c r="C322" s="94" t="s">
        <v>32</v>
      </c>
      <c r="D322" s="155">
        <v>6065</v>
      </c>
      <c r="E322" s="157">
        <v>6417</v>
      </c>
      <c r="F322" s="157">
        <v>5426</v>
      </c>
      <c r="G322" s="34">
        <f>E322/D322-1</f>
        <v>0.058037922506183115</v>
      </c>
      <c r="H322" s="67">
        <f>F322/E322-1</f>
        <v>-0.15443353592021192</v>
      </c>
      <c r="I322" s="163">
        <v>24950</v>
      </c>
      <c r="J322" s="157">
        <v>23681</v>
      </c>
      <c r="K322" s="157">
        <v>26425</v>
      </c>
      <c r="L322" s="34">
        <f>J322/I322-1</f>
        <v>-0.05086172344689377</v>
      </c>
      <c r="M322" s="67">
        <f>K322/J322-1</f>
        <v>0.11587348507242101</v>
      </c>
      <c r="N322" s="138">
        <v>14621</v>
      </c>
      <c r="O322" s="139">
        <v>15003</v>
      </c>
      <c r="P322" s="139">
        <v>14869.986</v>
      </c>
      <c r="Q322" s="34">
        <f>O322/N322-1</f>
        <v>0.02612680391218114</v>
      </c>
      <c r="R322" s="67">
        <f>P322/O322-1</f>
        <v>-0.008865826834632995</v>
      </c>
    </row>
    <row r="323" spans="1:18" ht="12.75" customHeight="1">
      <c r="A323" s="18"/>
      <c r="B323" s="17"/>
      <c r="C323" s="95" t="s">
        <v>33</v>
      </c>
      <c r="D323" s="155">
        <v>13732</v>
      </c>
      <c r="E323" s="157">
        <v>14016</v>
      </c>
      <c r="F323" s="157">
        <v>13807</v>
      </c>
      <c r="G323" s="34">
        <f aca="true" t="shared" si="55" ref="G323:G333">E323/D323-1</f>
        <v>0.020681619574715926</v>
      </c>
      <c r="H323" s="67">
        <f aca="true" t="shared" si="56" ref="H323:H333">F323/E323-1</f>
        <v>-0.014911529680365243</v>
      </c>
      <c r="I323" s="163">
        <v>22280</v>
      </c>
      <c r="J323" s="157">
        <v>21574</v>
      </c>
      <c r="K323" s="157">
        <v>21890</v>
      </c>
      <c r="L323" s="34">
        <f aca="true" t="shared" si="57" ref="L323:L333">J323/I323-1</f>
        <v>-0.03168761220825855</v>
      </c>
      <c r="M323" s="67">
        <f aca="true" t="shared" si="58" ref="M323:M333">K323/J323-1</f>
        <v>0.014647260591452715</v>
      </c>
      <c r="N323" s="138">
        <v>60524</v>
      </c>
      <c r="O323" s="139">
        <v>63008</v>
      </c>
      <c r="P323" s="139">
        <v>65801.155</v>
      </c>
      <c r="Q323" s="34">
        <f aca="true" t="shared" si="59" ref="Q323:Q333">O323/N323-1</f>
        <v>0.041041570286167506</v>
      </c>
      <c r="R323" s="67">
        <f aca="true" t="shared" si="60" ref="R323:R333">P323/O323-1</f>
        <v>0.04433016442356519</v>
      </c>
    </row>
    <row r="324" spans="1:18" ht="12.75" customHeight="1">
      <c r="A324" s="18"/>
      <c r="B324" s="17"/>
      <c r="C324" s="94" t="s">
        <v>41</v>
      </c>
      <c r="D324" s="155">
        <v>4549</v>
      </c>
      <c r="E324" s="157">
        <v>4620</v>
      </c>
      <c r="F324" s="157">
        <v>3838</v>
      </c>
      <c r="G324" s="34">
        <f t="shared" si="55"/>
        <v>0.01560782589580123</v>
      </c>
      <c r="H324" s="67">
        <f t="shared" si="56"/>
        <v>-0.16926406926406923</v>
      </c>
      <c r="I324" s="163">
        <v>15634</v>
      </c>
      <c r="J324" s="157">
        <v>14610</v>
      </c>
      <c r="K324" s="157">
        <v>13158.673999999999</v>
      </c>
      <c r="L324" s="34">
        <f t="shared" si="57"/>
        <v>-0.06549827299475497</v>
      </c>
      <c r="M324" s="67">
        <f t="shared" si="58"/>
        <v>-0.0993378507871322</v>
      </c>
      <c r="N324" s="138">
        <v>61764</v>
      </c>
      <c r="O324" s="139">
        <v>64676</v>
      </c>
      <c r="P324" s="139">
        <v>60977.60199999999</v>
      </c>
      <c r="Q324" s="34">
        <f t="shared" si="59"/>
        <v>0.047147205491872235</v>
      </c>
      <c r="R324" s="67">
        <f t="shared" si="60"/>
        <v>-0.05718346836539068</v>
      </c>
    </row>
    <row r="325" spans="1:18" ht="12.75" customHeight="1">
      <c r="A325" s="18"/>
      <c r="B325" s="17"/>
      <c r="C325" s="93" t="s">
        <v>66</v>
      </c>
      <c r="D325" s="155">
        <v>247</v>
      </c>
      <c r="E325" s="157">
        <v>299</v>
      </c>
      <c r="F325" s="157">
        <v>293</v>
      </c>
      <c r="G325" s="34">
        <f t="shared" si="55"/>
        <v>0.21052631578947367</v>
      </c>
      <c r="H325" s="67">
        <f t="shared" si="56"/>
        <v>-0.02006688963210701</v>
      </c>
      <c r="I325" s="163">
        <v>0</v>
      </c>
      <c r="J325" s="157">
        <v>0</v>
      </c>
      <c r="K325" s="157">
        <v>0</v>
      </c>
      <c r="L325" s="34"/>
      <c r="M325" s="67"/>
      <c r="N325" s="138">
        <v>119</v>
      </c>
      <c r="O325" s="139">
        <v>25</v>
      </c>
      <c r="P325" s="139">
        <v>0</v>
      </c>
      <c r="Q325" s="34">
        <f t="shared" si="59"/>
        <v>-0.7899159663865546</v>
      </c>
      <c r="R325" s="67">
        <f t="shared" si="60"/>
        <v>-1</v>
      </c>
    </row>
    <row r="326" spans="1:18" ht="12.75" customHeight="1">
      <c r="A326" s="23"/>
      <c r="B326" s="17"/>
      <c r="C326" s="94" t="s">
        <v>42</v>
      </c>
      <c r="D326" s="155">
        <v>6</v>
      </c>
      <c r="E326" s="157">
        <v>6</v>
      </c>
      <c r="F326" s="157">
        <v>5</v>
      </c>
      <c r="G326" s="34">
        <f t="shared" si="55"/>
        <v>0</v>
      </c>
      <c r="H326" s="67">
        <f t="shared" si="56"/>
        <v>-0.16666666666666663</v>
      </c>
      <c r="I326" s="163">
        <v>3068</v>
      </c>
      <c r="J326" s="157">
        <v>4795</v>
      </c>
      <c r="K326" s="157">
        <v>5861</v>
      </c>
      <c r="L326" s="34">
        <f t="shared" si="57"/>
        <v>0.5629074315514992</v>
      </c>
      <c r="M326" s="67">
        <f t="shared" si="58"/>
        <v>0.22231491136600634</v>
      </c>
      <c r="N326" s="138">
        <v>15479</v>
      </c>
      <c r="O326" s="139">
        <v>17609</v>
      </c>
      <c r="P326" s="139">
        <v>16638.345</v>
      </c>
      <c r="Q326" s="34">
        <f t="shared" si="59"/>
        <v>0.1376057884876285</v>
      </c>
      <c r="R326" s="67">
        <f t="shared" si="60"/>
        <v>-0.05512266454653869</v>
      </c>
    </row>
    <row r="327" spans="1:18" ht="12.75" customHeight="1">
      <c r="A327" s="18"/>
      <c r="B327" s="17"/>
      <c r="C327" s="94" t="s">
        <v>39</v>
      </c>
      <c r="D327" s="155">
        <v>533</v>
      </c>
      <c r="E327" s="157">
        <v>506</v>
      </c>
      <c r="F327" s="157">
        <v>586</v>
      </c>
      <c r="G327" s="34">
        <f t="shared" si="55"/>
        <v>-0.05065666041275796</v>
      </c>
      <c r="H327" s="67">
        <f t="shared" si="56"/>
        <v>0.15810276679841895</v>
      </c>
      <c r="I327" s="163">
        <v>19</v>
      </c>
      <c r="J327" s="157">
        <v>43</v>
      </c>
      <c r="K327" s="157">
        <v>89</v>
      </c>
      <c r="L327" s="34">
        <f t="shared" si="57"/>
        <v>1.263157894736842</v>
      </c>
      <c r="M327" s="67">
        <f t="shared" si="58"/>
        <v>1.0697674418604652</v>
      </c>
      <c r="N327" s="138">
        <v>143</v>
      </c>
      <c r="O327" s="139">
        <v>230</v>
      </c>
      <c r="P327" s="139">
        <v>0</v>
      </c>
      <c r="Q327" s="34">
        <f t="shared" si="59"/>
        <v>0.6083916083916083</v>
      </c>
      <c r="R327" s="67">
        <f t="shared" si="60"/>
        <v>-1</v>
      </c>
    </row>
    <row r="328" spans="1:18" ht="12.75" customHeight="1">
      <c r="A328" s="18"/>
      <c r="B328" s="17"/>
      <c r="C328" s="94" t="s">
        <v>40</v>
      </c>
      <c r="D328" s="155">
        <v>0</v>
      </c>
      <c r="E328" s="157">
        <v>0</v>
      </c>
      <c r="F328" s="157">
        <v>0</v>
      </c>
      <c r="G328" s="34"/>
      <c r="H328" s="67"/>
      <c r="I328" s="163">
        <v>0</v>
      </c>
      <c r="J328" s="157">
        <v>0</v>
      </c>
      <c r="K328" s="157">
        <v>0</v>
      </c>
      <c r="L328" s="34"/>
      <c r="M328" s="67"/>
      <c r="N328" s="138">
        <v>0</v>
      </c>
      <c r="O328" s="139">
        <v>0</v>
      </c>
      <c r="P328" s="139">
        <v>0</v>
      </c>
      <c r="Q328" s="34"/>
      <c r="R328" s="67"/>
    </row>
    <row r="329" spans="2:18" ht="12.75" customHeight="1">
      <c r="B329" s="17"/>
      <c r="C329" s="94" t="s">
        <v>43</v>
      </c>
      <c r="D329" s="155">
        <v>112</v>
      </c>
      <c r="E329" s="157">
        <v>127</v>
      </c>
      <c r="F329" s="157">
        <v>55</v>
      </c>
      <c r="G329" s="34">
        <f t="shared" si="55"/>
        <v>0.1339285714285714</v>
      </c>
      <c r="H329" s="67">
        <f t="shared" si="56"/>
        <v>-0.5669291338582677</v>
      </c>
      <c r="I329" s="163">
        <v>249</v>
      </c>
      <c r="J329" s="157">
        <v>335</v>
      </c>
      <c r="K329" s="157">
        <v>0</v>
      </c>
      <c r="L329" s="34">
        <f t="shared" si="57"/>
        <v>0.34538152610441775</v>
      </c>
      <c r="M329" s="67">
        <f t="shared" si="58"/>
        <v>-1</v>
      </c>
      <c r="N329" s="138">
        <v>0</v>
      </c>
      <c r="O329" s="139">
        <v>0</v>
      </c>
      <c r="P329" s="139">
        <v>0</v>
      </c>
      <c r="Q329" s="34"/>
      <c r="R329" s="67"/>
    </row>
    <row r="330" spans="2:18" ht="12.75" customHeight="1">
      <c r="B330" s="17"/>
      <c r="C330" s="94" t="s">
        <v>34</v>
      </c>
      <c r="D330" s="155">
        <v>13249</v>
      </c>
      <c r="E330" s="157">
        <v>15563</v>
      </c>
      <c r="F330" s="157">
        <v>12427</v>
      </c>
      <c r="G330" s="34">
        <f t="shared" si="55"/>
        <v>0.17465469092006947</v>
      </c>
      <c r="H330" s="67">
        <f t="shared" si="56"/>
        <v>-0.20150356615048515</v>
      </c>
      <c r="I330" s="163">
        <v>22110</v>
      </c>
      <c r="J330" s="157">
        <v>22204</v>
      </c>
      <c r="K330" s="157">
        <v>22548</v>
      </c>
      <c r="L330" s="34">
        <f t="shared" si="57"/>
        <v>0.004251469923111761</v>
      </c>
      <c r="M330" s="67">
        <f t="shared" si="58"/>
        <v>0.015492704017294079</v>
      </c>
      <c r="N330" s="138">
        <v>14287</v>
      </c>
      <c r="O330" s="139">
        <v>11896</v>
      </c>
      <c r="P330" s="139">
        <v>14441.814999999999</v>
      </c>
      <c r="Q330" s="34">
        <f t="shared" si="59"/>
        <v>-0.167354938055575</v>
      </c>
      <c r="R330" s="67">
        <f t="shared" si="60"/>
        <v>0.2140059683927369</v>
      </c>
    </row>
    <row r="331" spans="2:18" ht="12.75" customHeight="1">
      <c r="B331" s="17"/>
      <c r="C331" s="94" t="s">
        <v>35</v>
      </c>
      <c r="D331" s="155">
        <v>10598</v>
      </c>
      <c r="E331" s="157">
        <v>12535</v>
      </c>
      <c r="F331" s="157">
        <v>8746</v>
      </c>
      <c r="G331" s="34">
        <f t="shared" si="55"/>
        <v>0.18277033402528775</v>
      </c>
      <c r="H331" s="67">
        <f t="shared" si="56"/>
        <v>-0.30227363382528916</v>
      </c>
      <c r="I331" s="163">
        <v>3159</v>
      </c>
      <c r="J331" s="157">
        <v>1779</v>
      </c>
      <c r="K331" s="157">
        <v>2611</v>
      </c>
      <c r="L331" s="34">
        <f t="shared" si="57"/>
        <v>-0.4368471035137702</v>
      </c>
      <c r="M331" s="67">
        <f t="shared" si="58"/>
        <v>0.46767847105115234</v>
      </c>
      <c r="N331" s="138">
        <v>26022</v>
      </c>
      <c r="O331" s="139">
        <v>30888</v>
      </c>
      <c r="P331" s="139">
        <v>31671.103</v>
      </c>
      <c r="Q331" s="34">
        <f t="shared" si="59"/>
        <v>0.18699561909153783</v>
      </c>
      <c r="R331" s="67">
        <f t="shared" si="60"/>
        <v>0.025352984977984994</v>
      </c>
    </row>
    <row r="332" spans="1:18" ht="12.75" customHeight="1">
      <c r="A332" s="28"/>
      <c r="B332" s="17"/>
      <c r="C332" s="94" t="s">
        <v>36</v>
      </c>
      <c r="D332" s="155">
        <v>334</v>
      </c>
      <c r="E332" s="157">
        <v>418</v>
      </c>
      <c r="F332" s="157">
        <v>401</v>
      </c>
      <c r="G332" s="34">
        <f t="shared" si="55"/>
        <v>0.25149700598802394</v>
      </c>
      <c r="H332" s="67">
        <f t="shared" si="56"/>
        <v>-0.04066985645933019</v>
      </c>
      <c r="I332" s="163">
        <v>0</v>
      </c>
      <c r="J332" s="157">
        <v>0</v>
      </c>
      <c r="K332" s="157">
        <v>0</v>
      </c>
      <c r="L332" s="34"/>
      <c r="M332" s="67"/>
      <c r="N332" s="138">
        <v>170</v>
      </c>
      <c r="O332" s="139">
        <v>36</v>
      </c>
      <c r="P332" s="139">
        <v>56.300999999999995</v>
      </c>
      <c r="Q332" s="34">
        <f t="shared" si="59"/>
        <v>-0.788235294117647</v>
      </c>
      <c r="R332" s="67">
        <f t="shared" si="60"/>
        <v>0.5639166666666666</v>
      </c>
    </row>
    <row r="333" spans="1:18" ht="12.75" customHeight="1">
      <c r="A333" s="28"/>
      <c r="B333" s="17"/>
      <c r="C333" s="96" t="s">
        <v>37</v>
      </c>
      <c r="D333" s="158">
        <v>27314</v>
      </c>
      <c r="E333" s="159">
        <v>28302</v>
      </c>
      <c r="F333" s="160">
        <v>26997</v>
      </c>
      <c r="G333" s="35">
        <f t="shared" si="55"/>
        <v>0.03617192648458656</v>
      </c>
      <c r="H333" s="68">
        <f t="shared" si="56"/>
        <v>-0.04610981556073779</v>
      </c>
      <c r="I333" s="158">
        <v>85151</v>
      </c>
      <c r="J333" s="159">
        <v>85463</v>
      </c>
      <c r="K333" s="160">
        <v>87360.674</v>
      </c>
      <c r="L333" s="35">
        <f t="shared" si="57"/>
        <v>0.0036640791065283285</v>
      </c>
      <c r="M333" s="68">
        <f t="shared" si="58"/>
        <v>0.02220462656354205</v>
      </c>
      <c r="N333" s="140">
        <v>140626</v>
      </c>
      <c r="O333" s="141">
        <v>141498</v>
      </c>
      <c r="P333" s="141">
        <v>141001.49899999995</v>
      </c>
      <c r="Q333" s="35">
        <f t="shared" si="59"/>
        <v>0.0062008447939925215</v>
      </c>
      <c r="R333" s="68">
        <f t="shared" si="60"/>
        <v>-0.0035088905850262364</v>
      </c>
    </row>
    <row r="334" spans="1:18" ht="12.75" customHeight="1">
      <c r="A334" s="28"/>
      <c r="B334" s="17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2:18" ht="12.75" customHeight="1">
      <c r="B335" s="17"/>
      <c r="C335" s="101"/>
      <c r="D335" s="201" t="s">
        <v>38</v>
      </c>
      <c r="E335" s="202"/>
      <c r="F335" s="202"/>
      <c r="G335" s="202"/>
      <c r="H335" s="202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</row>
    <row r="336" spans="1:18" ht="12.75" customHeight="1">
      <c r="A336" s="18"/>
      <c r="B336" s="17"/>
      <c r="C336" s="86"/>
      <c r="D336" s="204" t="s">
        <v>23</v>
      </c>
      <c r="E336" s="205"/>
      <c r="F336" s="205"/>
      <c r="G336" s="205"/>
      <c r="H336" s="205"/>
      <c r="I336" s="204" t="s">
        <v>24</v>
      </c>
      <c r="J336" s="205"/>
      <c r="K336" s="205"/>
      <c r="L336" s="205"/>
      <c r="M336" s="205"/>
      <c r="N336" s="204" t="s">
        <v>25</v>
      </c>
      <c r="O336" s="205"/>
      <c r="P336" s="205"/>
      <c r="Q336" s="205"/>
      <c r="R336" s="205"/>
    </row>
    <row r="337" spans="1:18" ht="12.75" customHeight="1">
      <c r="A337" s="23"/>
      <c r="B337" s="17"/>
      <c r="C337" s="88"/>
      <c r="D337" s="79">
        <v>2016</v>
      </c>
      <c r="E337" s="80">
        <v>2017</v>
      </c>
      <c r="F337" s="80">
        <v>2018</v>
      </c>
      <c r="G337" s="114"/>
      <c r="H337" s="91"/>
      <c r="I337" s="79">
        <v>2016</v>
      </c>
      <c r="J337" s="80">
        <v>2017</v>
      </c>
      <c r="K337" s="80">
        <v>2018</v>
      </c>
      <c r="L337" s="114"/>
      <c r="M337" s="91"/>
      <c r="N337" s="79">
        <v>2016</v>
      </c>
      <c r="O337" s="80">
        <v>2017</v>
      </c>
      <c r="P337" s="80">
        <v>2018</v>
      </c>
      <c r="Q337" s="114"/>
      <c r="R337" s="91"/>
    </row>
    <row r="338" spans="2:18" ht="12.75" customHeight="1">
      <c r="B338" s="17"/>
      <c r="C338" s="92" t="s">
        <v>32</v>
      </c>
      <c r="D338" s="98">
        <f>D322/D320*100</f>
        <v>24.262911549385926</v>
      </c>
      <c r="E338" s="83">
        <f>E322/E320*100</f>
        <v>24.976646426903315</v>
      </c>
      <c r="F338" s="83">
        <f>F322/F320*100</f>
        <v>22.878104313361725</v>
      </c>
      <c r="G338" s="115"/>
      <c r="H338" s="116"/>
      <c r="I338" s="98">
        <f>I322/I320*100</f>
        <v>37.68882175226586</v>
      </c>
      <c r="J338" s="83">
        <f>J322/J320*100</f>
        <v>36.4110212491159</v>
      </c>
      <c r="K338" s="83">
        <f>K322/K320*100</f>
        <v>39.19246524596094</v>
      </c>
      <c r="L338" s="115"/>
      <c r="M338" s="116"/>
      <c r="N338" s="98">
        <f>N322/N320*100</f>
        <v>9.585592436947243</v>
      </c>
      <c r="O338" s="83">
        <f>O322/O320*100</f>
        <v>9.346149533408918</v>
      </c>
      <c r="P338" s="83">
        <f>P322/P320*100</f>
        <v>9.394313956928695</v>
      </c>
      <c r="Q338" s="115"/>
      <c r="R338" s="116"/>
    </row>
    <row r="339" spans="2:18" ht="12.75" customHeight="1">
      <c r="B339" s="17"/>
      <c r="C339" s="94" t="s">
        <v>33</v>
      </c>
      <c r="D339" s="99">
        <f>D323/D320*100</f>
        <v>54.934592151058126</v>
      </c>
      <c r="E339" s="57">
        <f>E323/E320*100</f>
        <v>54.553946753853346</v>
      </c>
      <c r="F339" s="57">
        <f>F323/F320*100</f>
        <v>58.21562592233419</v>
      </c>
      <c r="G339" s="117"/>
      <c r="H339" s="118"/>
      <c r="I339" s="99">
        <f>I323/I320*100</f>
        <v>33.65558912386707</v>
      </c>
      <c r="J339" s="57">
        <f>J323/J320*100</f>
        <v>33.171376733601896</v>
      </c>
      <c r="K339" s="57">
        <f>K323/K320*100</f>
        <v>32.46634112522554</v>
      </c>
      <c r="L339" s="117"/>
      <c r="M339" s="118"/>
      <c r="N339" s="99">
        <f>N323/N320*100</f>
        <v>39.679802794186095</v>
      </c>
      <c r="O339" s="57">
        <f>O323/O320*100</f>
        <v>39.25096246090976</v>
      </c>
      <c r="P339" s="57">
        <f>P323/P320*100</f>
        <v>41.570766024832054</v>
      </c>
      <c r="Q339" s="117"/>
      <c r="R339" s="118"/>
    </row>
    <row r="340" spans="2:18" ht="12.75" customHeight="1">
      <c r="B340" s="17"/>
      <c r="C340" s="94" t="s">
        <v>41</v>
      </c>
      <c r="D340" s="99">
        <f>D324/D320*100</f>
        <v>18.19818378205385</v>
      </c>
      <c r="E340" s="57">
        <f>E324/E320*100</f>
        <v>17.98225128444652</v>
      </c>
      <c r="F340" s="57">
        <f>F324/F320*100</f>
        <v>16.182485137243326</v>
      </c>
      <c r="G340" s="117"/>
      <c r="H340" s="118"/>
      <c r="I340" s="99">
        <f>I324/I320*100</f>
        <v>23.61631419939577</v>
      </c>
      <c r="J340" s="57">
        <f>J324/J320*100</f>
        <v>22.463790399458777</v>
      </c>
      <c r="K340" s="57">
        <f>K324/K320*100</f>
        <v>19.51640012972298</v>
      </c>
      <c r="L340" s="117"/>
      <c r="M340" s="118"/>
      <c r="N340" s="99">
        <f>N324/N320*100</f>
        <v>40.492752292976505</v>
      </c>
      <c r="O340" s="57">
        <f>O324/O320*100</f>
        <v>40.29004647222257</v>
      </c>
      <c r="P340" s="57">
        <f>P324/P320*100</f>
        <v>38.52342144294171</v>
      </c>
      <c r="Q340" s="117"/>
      <c r="R340" s="118"/>
    </row>
    <row r="341" spans="2:18" ht="12.75" customHeight="1">
      <c r="B341" s="17"/>
      <c r="C341" s="94" t="s">
        <v>42</v>
      </c>
      <c r="D341" s="99">
        <f>D326/D320*100</f>
        <v>0.024002880345641478</v>
      </c>
      <c r="E341" s="57">
        <f>E326/E320*100</f>
        <v>0.023353573096683792</v>
      </c>
      <c r="F341" s="57">
        <f>F326/F320*100</f>
        <v>0.021081924358055403</v>
      </c>
      <c r="G341" s="117"/>
      <c r="H341" s="118"/>
      <c r="I341" s="99">
        <f>I326/I320*100</f>
        <v>4.634441087613293</v>
      </c>
      <c r="J341" s="57">
        <f>J326/J320*100</f>
        <v>7.37261293397706</v>
      </c>
      <c r="K341" s="57">
        <f>K326/K320*100</f>
        <v>8.692792386247003</v>
      </c>
      <c r="L341" s="117"/>
      <c r="M341" s="118"/>
      <c r="N341" s="99">
        <f>N326/N320*100</f>
        <v>10.148101041755446</v>
      </c>
      <c r="O341" s="57">
        <f>O326/O320*100</f>
        <v>10.969562563073895</v>
      </c>
      <c r="P341" s="57">
        <f>P326/P320*100</f>
        <v>10.511498575297566</v>
      </c>
      <c r="Q341" s="117"/>
      <c r="R341" s="118"/>
    </row>
    <row r="342" spans="2:18" ht="12.75" customHeight="1">
      <c r="B342" s="17"/>
      <c r="C342" s="94" t="s">
        <v>39</v>
      </c>
      <c r="D342" s="99">
        <f>D327/D320*100</f>
        <v>2.1322558707044843</v>
      </c>
      <c r="E342" s="57">
        <f>E327/E320*100</f>
        <v>1.9694846644869999</v>
      </c>
      <c r="F342" s="57">
        <f>F327/F320*100</f>
        <v>2.4708015347640933</v>
      </c>
      <c r="G342" s="117"/>
      <c r="H342" s="118"/>
      <c r="I342" s="99">
        <f>I327/I320*100</f>
        <v>0.028700906344410877</v>
      </c>
      <c r="J342" s="57">
        <f>J327/J320*100</f>
        <v>0.06611519419416341</v>
      </c>
      <c r="K342" s="57">
        <f>K327/K320*100</f>
        <v>0.1320011128435392</v>
      </c>
      <c r="L342" s="117"/>
      <c r="M342" s="118"/>
      <c r="N342" s="99">
        <f>N327/N320*100</f>
        <v>0.0937514341347005</v>
      </c>
      <c r="O342" s="57">
        <f>O327/O320*100</f>
        <v>0.14327897038485976</v>
      </c>
      <c r="P342" s="57">
        <f>P327/P320*100</f>
        <v>0</v>
      </c>
      <c r="Q342" s="117"/>
      <c r="R342" s="118"/>
    </row>
    <row r="343" spans="2:18" ht="12.75" customHeight="1">
      <c r="B343" s="17"/>
      <c r="C343" s="94" t="s">
        <v>40</v>
      </c>
      <c r="D343" s="99">
        <f>D328/D320*100</f>
        <v>0</v>
      </c>
      <c r="E343" s="57">
        <f>E328/E320*100</f>
        <v>0</v>
      </c>
      <c r="F343" s="57">
        <f>F328/F320*100</f>
        <v>0</v>
      </c>
      <c r="G343" s="117"/>
      <c r="H343" s="118"/>
      <c r="I343" s="99">
        <f>I328/I320*100</f>
        <v>0</v>
      </c>
      <c r="J343" s="57">
        <f>J328/J320*100</f>
        <v>0</v>
      </c>
      <c r="K343" s="57">
        <f>K328/K320*100</f>
        <v>0</v>
      </c>
      <c r="L343" s="117"/>
      <c r="M343" s="118"/>
      <c r="N343" s="99">
        <f>N328/N320*100</f>
        <v>0</v>
      </c>
      <c r="O343" s="57">
        <f>O328/O320*100</f>
        <v>0</v>
      </c>
      <c r="P343" s="57">
        <f>P328/P320*100</f>
        <v>0</v>
      </c>
      <c r="Q343" s="117"/>
      <c r="R343" s="118"/>
    </row>
    <row r="344" spans="2:18" ht="12.75" customHeight="1">
      <c r="B344" s="17"/>
      <c r="C344" s="96" t="s">
        <v>43</v>
      </c>
      <c r="D344" s="100">
        <f>D329/D320*100</f>
        <v>0.44805376645197426</v>
      </c>
      <c r="E344" s="58">
        <f>E329/E320*100</f>
        <v>0.4943172972131403</v>
      </c>
      <c r="F344" s="59">
        <f>F329/F320*100</f>
        <v>0.23190116793860943</v>
      </c>
      <c r="G344" s="119"/>
      <c r="H344" s="120"/>
      <c r="I344" s="100">
        <f>I329/I320*100</f>
        <v>0.37613293051359514</v>
      </c>
      <c r="J344" s="58">
        <f>J329/J320*100</f>
        <v>0.5150834896522034</v>
      </c>
      <c r="K344" s="59">
        <f>K329/K320*100</f>
        <v>0</v>
      </c>
      <c r="L344" s="119"/>
      <c r="M344" s="120"/>
      <c r="N344" s="100">
        <f>N329/N320*100</f>
        <v>0</v>
      </c>
      <c r="O344" s="58">
        <f>O329/O320*100</f>
        <v>0</v>
      </c>
      <c r="P344" s="59">
        <f>P329/P320*100</f>
        <v>0</v>
      </c>
      <c r="Q344" s="119"/>
      <c r="R344" s="120"/>
    </row>
    <row r="345" spans="1:13" ht="15" customHeight="1">
      <c r="A345" s="18"/>
      <c r="B345" s="17"/>
      <c r="C345" s="27" t="s">
        <v>68</v>
      </c>
      <c r="D345" s="20"/>
      <c r="E345" s="20"/>
      <c r="F345" s="20"/>
      <c r="G345" s="30"/>
      <c r="H345" s="30"/>
      <c r="I345" s="36"/>
      <c r="J345" s="36"/>
      <c r="K345" s="36"/>
      <c r="L345" s="30"/>
      <c r="M345" s="30"/>
    </row>
    <row r="346" spans="1:13" ht="15" customHeight="1">
      <c r="A346" s="18"/>
      <c r="B346" s="17"/>
      <c r="C346" s="27" t="s">
        <v>69</v>
      </c>
      <c r="D346" s="20"/>
      <c r="E346" s="20"/>
      <c r="F346" s="20"/>
      <c r="G346" s="30"/>
      <c r="H346" s="30"/>
      <c r="I346" s="36"/>
      <c r="J346" s="36"/>
      <c r="K346" s="36"/>
      <c r="L346" s="30"/>
      <c r="M346" s="30"/>
    </row>
    <row r="347" spans="1:13" ht="15" customHeight="1">
      <c r="A347" s="18"/>
      <c r="B347" s="17"/>
      <c r="C347" s="103" t="s">
        <v>70</v>
      </c>
      <c r="D347" s="20"/>
      <c r="E347" s="20"/>
      <c r="F347" s="20"/>
      <c r="G347" s="30"/>
      <c r="H347" s="30"/>
      <c r="I347" s="36"/>
      <c r="J347" s="36"/>
      <c r="K347" s="36"/>
      <c r="L347" s="30"/>
      <c r="M347" s="30"/>
    </row>
    <row r="348" spans="1:18" ht="12.75" customHeight="1">
      <c r="A348" s="18"/>
      <c r="B348" s="17"/>
      <c r="C348" s="27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15.75">
      <c r="A349" s="18"/>
      <c r="B349" s="17"/>
      <c r="C349" s="104" t="s">
        <v>95</v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12.75" customHeight="1">
      <c r="A350" s="18"/>
      <c r="B350" s="17"/>
      <c r="C350" s="105" t="s">
        <v>61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18"/>
      <c r="B351" s="17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18"/>
      <c r="B352" s="17"/>
      <c r="C352" s="87"/>
      <c r="D352" s="192" t="s">
        <v>26</v>
      </c>
      <c r="E352" s="193"/>
      <c r="F352" s="193"/>
      <c r="G352" s="193"/>
      <c r="H352" s="193"/>
      <c r="I352" s="192" t="s">
        <v>27</v>
      </c>
      <c r="J352" s="193"/>
      <c r="K352" s="193"/>
      <c r="L352" s="193"/>
      <c r="M352" s="193"/>
      <c r="N352" s="192" t="s">
        <v>71</v>
      </c>
      <c r="O352" s="193"/>
      <c r="P352" s="193"/>
      <c r="Q352" s="193"/>
      <c r="R352" s="193"/>
    </row>
    <row r="353" spans="1:18" ht="12.75" customHeight="1">
      <c r="A353" s="18"/>
      <c r="B353" s="17"/>
      <c r="C353" s="88"/>
      <c r="D353" s="79">
        <v>2016</v>
      </c>
      <c r="E353" s="80">
        <v>2017</v>
      </c>
      <c r="F353" s="123">
        <v>2018</v>
      </c>
      <c r="G353" s="81" t="s">
        <v>56</v>
      </c>
      <c r="H353" s="82" t="s">
        <v>67</v>
      </c>
      <c r="I353" s="79">
        <v>2016</v>
      </c>
      <c r="J353" s="80">
        <v>2017</v>
      </c>
      <c r="K353" s="80">
        <v>2018</v>
      </c>
      <c r="L353" s="81" t="s">
        <v>56</v>
      </c>
      <c r="M353" s="82" t="s">
        <v>67</v>
      </c>
      <c r="N353" s="125">
        <v>2016</v>
      </c>
      <c r="O353" s="126">
        <v>2017</v>
      </c>
      <c r="P353" s="126">
        <v>2018</v>
      </c>
      <c r="Q353" s="90" t="s">
        <v>56</v>
      </c>
      <c r="R353" s="91" t="s">
        <v>67</v>
      </c>
    </row>
    <row r="354" spans="1:18" ht="12.75" customHeight="1">
      <c r="A354" s="18"/>
      <c r="B354" s="17"/>
      <c r="C354" s="92" t="s">
        <v>30</v>
      </c>
      <c r="D354" s="136">
        <v>324274.434</v>
      </c>
      <c r="E354" s="164">
        <v>323439.536</v>
      </c>
      <c r="F354" s="165">
        <v>317375.62899999996</v>
      </c>
      <c r="G354" s="121">
        <f>E354/D354-1</f>
        <v>-0.00257466489017133</v>
      </c>
      <c r="H354" s="66">
        <f>F354/E354-1</f>
        <v>-0.01874819347997103</v>
      </c>
      <c r="I354" s="136">
        <v>149067</v>
      </c>
      <c r="J354" s="137">
        <v>148642</v>
      </c>
      <c r="K354" s="137">
        <v>146845.18699999998</v>
      </c>
      <c r="L354" s="65">
        <f>J354/I354-1</f>
        <v>-0.002851066969886018</v>
      </c>
      <c r="M354" s="66">
        <f>K354/J354-1</f>
        <v>-0.012088191762758993</v>
      </c>
      <c r="N354" s="168">
        <v>3023</v>
      </c>
      <c r="O354" s="169">
        <v>2363.8</v>
      </c>
      <c r="P354" s="165">
        <v>3743</v>
      </c>
      <c r="Q354" s="121">
        <f>O354/N354-1</f>
        <v>-0.2180615282831624</v>
      </c>
      <c r="R354" s="66">
        <f>P354/O354-1</f>
        <v>0.5834672984178018</v>
      </c>
    </row>
    <row r="355" spans="1:18" ht="12.75" customHeight="1">
      <c r="A355" s="18"/>
      <c r="B355" s="17"/>
      <c r="C355" s="93" t="s">
        <v>31</v>
      </c>
      <c r="D355" s="138"/>
      <c r="E355" s="139"/>
      <c r="F355" s="166"/>
      <c r="G355" s="122"/>
      <c r="H355" s="67"/>
      <c r="I355" s="138"/>
      <c r="J355" s="139"/>
      <c r="K355" s="139"/>
      <c r="L355" s="34"/>
      <c r="M355" s="67"/>
      <c r="N355" s="170"/>
      <c r="O355" s="171"/>
      <c r="P355" s="172"/>
      <c r="Q355" s="122"/>
      <c r="R355" s="67"/>
    </row>
    <row r="356" spans="1:18" ht="12.75" customHeight="1">
      <c r="A356" s="18"/>
      <c r="B356" s="17"/>
      <c r="C356" s="94" t="s">
        <v>32</v>
      </c>
      <c r="D356" s="138">
        <v>203165.188</v>
      </c>
      <c r="E356" s="139">
        <v>189296.528</v>
      </c>
      <c r="F356" s="139">
        <v>180837.905</v>
      </c>
      <c r="G356" s="34">
        <f>E356/D356-1</f>
        <v>-0.06826297426505967</v>
      </c>
      <c r="H356" s="67">
        <f>F356/E356-1</f>
        <v>-0.04468451212163804</v>
      </c>
      <c r="I356" s="138">
        <v>3212</v>
      </c>
      <c r="J356" s="139">
        <v>3233</v>
      </c>
      <c r="K356" s="139">
        <v>3457.28</v>
      </c>
      <c r="L356" s="34">
        <f>J356/I356-1</f>
        <v>0.006537982565379741</v>
      </c>
      <c r="M356" s="67">
        <f>K356/J356-1</f>
        <v>0.0693721002165173</v>
      </c>
      <c r="N356" s="170">
        <v>1216</v>
      </c>
      <c r="O356" s="171">
        <v>1265</v>
      </c>
      <c r="P356" s="172">
        <v>1444</v>
      </c>
      <c r="Q356" s="122">
        <f>O356/N356-1</f>
        <v>0.04029605263157898</v>
      </c>
      <c r="R356" s="67">
        <f>P356/O356-1</f>
        <v>0.14150197628458505</v>
      </c>
    </row>
    <row r="357" spans="2:18" ht="12.75" customHeight="1">
      <c r="B357" s="17"/>
      <c r="C357" s="95" t="s">
        <v>33</v>
      </c>
      <c r="D357" s="138">
        <v>65149.08</v>
      </c>
      <c r="E357" s="139">
        <v>63886.86</v>
      </c>
      <c r="F357" s="139">
        <v>59097.753000000004</v>
      </c>
      <c r="G357" s="34">
        <f aca="true" t="shared" si="61" ref="G357:G367">E357/D357-1</f>
        <v>-0.019374333451830816</v>
      </c>
      <c r="H357" s="67">
        <f aca="true" t="shared" si="62" ref="H357:H367">F357/E357-1</f>
        <v>-0.0749623161945977</v>
      </c>
      <c r="I357" s="138">
        <v>0</v>
      </c>
      <c r="J357" s="139">
        <v>0</v>
      </c>
      <c r="K357" s="139">
        <v>0</v>
      </c>
      <c r="L357" s="34"/>
      <c r="M357" s="67"/>
      <c r="N357" s="170">
        <v>0</v>
      </c>
      <c r="O357" s="171">
        <v>0</v>
      </c>
      <c r="P357" s="172">
        <v>0</v>
      </c>
      <c r="Q357" s="122"/>
      <c r="R357" s="67"/>
    </row>
    <row r="358" spans="2:18" ht="12.75" customHeight="1">
      <c r="B358" s="17"/>
      <c r="C358" s="94" t="s">
        <v>41</v>
      </c>
      <c r="D358" s="138">
        <v>8286.51</v>
      </c>
      <c r="E358" s="139">
        <v>8723.43</v>
      </c>
      <c r="F358" s="139">
        <v>7678.659000000001</v>
      </c>
      <c r="G358" s="34">
        <f t="shared" si="61"/>
        <v>0.052726660560356464</v>
      </c>
      <c r="H358" s="67">
        <f t="shared" si="62"/>
        <v>-0.11976607825133001</v>
      </c>
      <c r="I358" s="138">
        <v>143442</v>
      </c>
      <c r="J358" s="139">
        <v>142276</v>
      </c>
      <c r="K358" s="139">
        <v>139512.026</v>
      </c>
      <c r="L358" s="34">
        <f aca="true" t="shared" si="63" ref="L358:L367">J358/I358-1</f>
        <v>-0.008128721016159801</v>
      </c>
      <c r="M358" s="67">
        <f aca="true" t="shared" si="64" ref="M358:M367">K358/J358-1</f>
        <v>-0.019426846411200627</v>
      </c>
      <c r="N358" s="170">
        <v>1807</v>
      </c>
      <c r="O358" s="171">
        <v>1003.8</v>
      </c>
      <c r="P358" s="172">
        <v>2137</v>
      </c>
      <c r="Q358" s="122">
        <f aca="true" t="shared" si="65" ref="Q358:Q367">O358/N358-1</f>
        <v>-0.44449363586054236</v>
      </c>
      <c r="R358" s="67">
        <f aca="true" t="shared" si="66" ref="R358:R367">P358/O358-1</f>
        <v>1.128910141462443</v>
      </c>
    </row>
    <row r="359" spans="1:18" ht="12.75" customHeight="1">
      <c r="A359" s="18"/>
      <c r="B359" s="17"/>
      <c r="C359" s="93" t="s">
        <v>66</v>
      </c>
      <c r="D359" s="138">
        <v>2948.89</v>
      </c>
      <c r="E359" s="139">
        <v>2862.01</v>
      </c>
      <c r="F359" s="139">
        <v>2515.998</v>
      </c>
      <c r="G359" s="34">
        <f t="shared" si="61"/>
        <v>-0.029461933134162233</v>
      </c>
      <c r="H359" s="67">
        <f t="shared" si="62"/>
        <v>-0.12089824983141229</v>
      </c>
      <c r="I359" s="138">
        <v>999</v>
      </c>
      <c r="J359" s="139">
        <v>1157</v>
      </c>
      <c r="K359" s="139">
        <v>3490.9179999999997</v>
      </c>
      <c r="L359" s="34">
        <f t="shared" si="63"/>
        <v>0.15815815815815815</v>
      </c>
      <c r="M359" s="67">
        <f t="shared" si="64"/>
        <v>2.017215211754537</v>
      </c>
      <c r="N359" s="170">
        <v>0</v>
      </c>
      <c r="O359" s="171">
        <v>0</v>
      </c>
      <c r="P359" s="172">
        <v>0</v>
      </c>
      <c r="Q359" s="122"/>
      <c r="R359" s="67"/>
    </row>
    <row r="360" spans="1:18" ht="12.75" customHeight="1">
      <c r="A360" s="18"/>
      <c r="B360" s="17"/>
      <c r="C360" s="94" t="s">
        <v>42</v>
      </c>
      <c r="D360" s="138">
        <v>37262.699</v>
      </c>
      <c r="E360" s="139">
        <v>50003.654</v>
      </c>
      <c r="F360" s="139">
        <v>56903.96100000001</v>
      </c>
      <c r="G360" s="34">
        <f t="shared" si="61"/>
        <v>0.34192249466416813</v>
      </c>
      <c r="H360" s="67">
        <f t="shared" si="62"/>
        <v>0.13799605524828262</v>
      </c>
      <c r="I360" s="138">
        <v>2116</v>
      </c>
      <c r="J360" s="139">
        <v>2852</v>
      </c>
      <c r="K360" s="139">
        <v>3875.8809999999994</v>
      </c>
      <c r="L360" s="34">
        <f t="shared" si="63"/>
        <v>0.34782608695652173</v>
      </c>
      <c r="M360" s="67">
        <f t="shared" si="64"/>
        <v>0.3590045582047683</v>
      </c>
      <c r="N360" s="170">
        <v>0</v>
      </c>
      <c r="O360" s="171">
        <v>95</v>
      </c>
      <c r="P360" s="172">
        <v>162</v>
      </c>
      <c r="Q360" s="127" t="s">
        <v>78</v>
      </c>
      <c r="R360" s="67">
        <f t="shared" si="66"/>
        <v>0.7052631578947368</v>
      </c>
    </row>
    <row r="361" spans="1:18" ht="12.75" customHeight="1">
      <c r="A361" s="18"/>
      <c r="B361" s="17"/>
      <c r="C361" s="94" t="s">
        <v>39</v>
      </c>
      <c r="D361" s="138">
        <v>10410.948</v>
      </c>
      <c r="E361" s="139">
        <v>11524.869999999999</v>
      </c>
      <c r="F361" s="139">
        <v>12857.348999999998</v>
      </c>
      <c r="G361" s="34">
        <f t="shared" si="61"/>
        <v>0.10699525153713174</v>
      </c>
      <c r="H361" s="67">
        <f t="shared" si="62"/>
        <v>0.11561770327995013</v>
      </c>
      <c r="I361" s="138">
        <v>0</v>
      </c>
      <c r="J361" s="139">
        <v>0</v>
      </c>
      <c r="K361" s="139">
        <v>0</v>
      </c>
      <c r="L361" s="34"/>
      <c r="M361" s="67"/>
      <c r="N361" s="170">
        <v>0</v>
      </c>
      <c r="O361" s="171">
        <v>0</v>
      </c>
      <c r="P361" s="172">
        <v>0</v>
      </c>
      <c r="Q361" s="122"/>
      <c r="R361" s="67"/>
    </row>
    <row r="362" spans="1:18" ht="12.75" customHeight="1">
      <c r="A362" s="18"/>
      <c r="B362" s="17"/>
      <c r="C362" s="94" t="s">
        <v>40</v>
      </c>
      <c r="D362" s="138">
        <v>0</v>
      </c>
      <c r="E362" s="139">
        <v>0</v>
      </c>
      <c r="F362" s="139">
        <v>0</v>
      </c>
      <c r="G362" s="34"/>
      <c r="H362" s="67"/>
      <c r="I362" s="138">
        <v>0</v>
      </c>
      <c r="J362" s="139">
        <v>0</v>
      </c>
      <c r="K362" s="139">
        <v>0</v>
      </c>
      <c r="L362" s="34"/>
      <c r="M362" s="67"/>
      <c r="N362" s="170">
        <v>0</v>
      </c>
      <c r="O362" s="171">
        <v>0</v>
      </c>
      <c r="P362" s="172">
        <v>0</v>
      </c>
      <c r="Q362" s="122"/>
      <c r="R362" s="67"/>
    </row>
    <row r="363" spans="1:18" ht="12.75" customHeight="1">
      <c r="A363" s="18"/>
      <c r="B363" s="17"/>
      <c r="C363" s="94" t="s">
        <v>43</v>
      </c>
      <c r="D363" s="138">
        <v>0</v>
      </c>
      <c r="E363" s="139">
        <v>0</v>
      </c>
      <c r="F363" s="139">
        <v>0</v>
      </c>
      <c r="G363" s="34"/>
      <c r="H363" s="67"/>
      <c r="I363" s="138">
        <v>297</v>
      </c>
      <c r="J363" s="139">
        <v>281</v>
      </c>
      <c r="K363" s="139">
        <v>0</v>
      </c>
      <c r="L363" s="34">
        <f t="shared" si="63"/>
        <v>-0.05387205387205385</v>
      </c>
      <c r="M363" s="67">
        <f t="shared" si="64"/>
        <v>-1</v>
      </c>
      <c r="N363" s="170">
        <v>0</v>
      </c>
      <c r="O363" s="171">
        <v>0</v>
      </c>
      <c r="P363" s="172">
        <v>0</v>
      </c>
      <c r="Q363" s="122"/>
      <c r="R363" s="67"/>
    </row>
    <row r="364" spans="1:18" ht="12.75" customHeight="1">
      <c r="A364" s="18"/>
      <c r="B364" s="17"/>
      <c r="C364" s="94" t="s">
        <v>34</v>
      </c>
      <c r="D364" s="138">
        <v>20017.923</v>
      </c>
      <c r="E364" s="139">
        <v>18166.98</v>
      </c>
      <c r="F364" s="139">
        <v>21332.415000000005</v>
      </c>
      <c r="G364" s="34">
        <f t="shared" si="61"/>
        <v>-0.09246428812819385</v>
      </c>
      <c r="H364" s="67">
        <f t="shared" si="62"/>
        <v>0.174241123180628</v>
      </c>
      <c r="I364" s="138">
        <v>5740</v>
      </c>
      <c r="J364" s="139">
        <v>6111</v>
      </c>
      <c r="K364" s="139">
        <v>8339.724</v>
      </c>
      <c r="L364" s="34">
        <f t="shared" si="63"/>
        <v>0.06463414634146347</v>
      </c>
      <c r="M364" s="67">
        <f t="shared" si="64"/>
        <v>0.3647069219440353</v>
      </c>
      <c r="N364" s="170">
        <v>1210</v>
      </c>
      <c r="O364" s="171">
        <v>1536.9</v>
      </c>
      <c r="P364" s="172">
        <v>7106</v>
      </c>
      <c r="Q364" s="122">
        <f t="shared" si="65"/>
        <v>0.2701652892561983</v>
      </c>
      <c r="R364" s="67">
        <f t="shared" si="66"/>
        <v>3.6235929468410433</v>
      </c>
    </row>
    <row r="365" spans="1:18" ht="12.75" customHeight="1">
      <c r="A365" s="18"/>
      <c r="B365" s="17"/>
      <c r="C365" s="94" t="s">
        <v>35</v>
      </c>
      <c r="D365" s="138">
        <v>2272.866</v>
      </c>
      <c r="E365" s="139">
        <v>3407.049</v>
      </c>
      <c r="F365" s="139">
        <v>2224.7639999999997</v>
      </c>
      <c r="G365" s="34">
        <f t="shared" si="61"/>
        <v>0.49901006042591156</v>
      </c>
      <c r="H365" s="67">
        <f t="shared" si="62"/>
        <v>-0.3470114459756817</v>
      </c>
      <c r="I365" s="138">
        <v>22151</v>
      </c>
      <c r="J365" s="139">
        <v>21276</v>
      </c>
      <c r="K365" s="139">
        <v>18488.911</v>
      </c>
      <c r="L365" s="34">
        <f t="shared" si="63"/>
        <v>-0.03950160263644986</v>
      </c>
      <c r="M365" s="67">
        <f t="shared" si="64"/>
        <v>-0.13099685091182556</v>
      </c>
      <c r="N365" s="170">
        <v>906</v>
      </c>
      <c r="O365" s="171">
        <v>416.7</v>
      </c>
      <c r="P365" s="172">
        <v>868</v>
      </c>
      <c r="Q365" s="122">
        <f t="shared" si="65"/>
        <v>-0.5400662251655629</v>
      </c>
      <c r="R365" s="67">
        <f t="shared" si="66"/>
        <v>1.0830333573314137</v>
      </c>
    </row>
    <row r="366" spans="1:18" ht="12.75" customHeight="1">
      <c r="A366" s="18"/>
      <c r="B366" s="17"/>
      <c r="C366" s="94" t="s">
        <v>36</v>
      </c>
      <c r="D366" s="138">
        <v>4014.34</v>
      </c>
      <c r="E366" s="139">
        <v>3859.19</v>
      </c>
      <c r="F366" s="139">
        <v>3390.8659999999995</v>
      </c>
      <c r="G366" s="34">
        <f t="shared" si="61"/>
        <v>-0.03864894353741832</v>
      </c>
      <c r="H366" s="67">
        <f t="shared" si="62"/>
        <v>-0.12135292639128947</v>
      </c>
      <c r="I366" s="146">
        <v>1427</v>
      </c>
      <c r="J366" s="139">
        <v>1653</v>
      </c>
      <c r="K366" s="139">
        <v>1021.492</v>
      </c>
      <c r="L366" s="34">
        <f t="shared" si="63"/>
        <v>0.15837421163279597</v>
      </c>
      <c r="M366" s="67">
        <f t="shared" si="64"/>
        <v>-0.3820375075620085</v>
      </c>
      <c r="N366" s="170">
        <v>0</v>
      </c>
      <c r="O366" s="171">
        <v>0</v>
      </c>
      <c r="P366" s="172">
        <v>0</v>
      </c>
      <c r="Q366" s="122"/>
      <c r="R366" s="67"/>
    </row>
    <row r="367" spans="1:18" ht="12.75" customHeight="1">
      <c r="A367" s="18"/>
      <c r="B367" s="17"/>
      <c r="C367" s="96" t="s">
        <v>37</v>
      </c>
      <c r="D367" s="140">
        <v>338005.151</v>
      </c>
      <c r="E367" s="141">
        <v>334340.277</v>
      </c>
      <c r="F367" s="141">
        <v>333092.41399999993</v>
      </c>
      <c r="G367" s="35">
        <f t="shared" si="61"/>
        <v>-0.010842657246960097</v>
      </c>
      <c r="H367" s="68">
        <f t="shared" si="62"/>
        <v>-0.0037323143092331534</v>
      </c>
      <c r="I367" s="148">
        <v>131229</v>
      </c>
      <c r="J367" s="167">
        <v>131824</v>
      </c>
      <c r="K367" s="141">
        <v>135674.50799999997</v>
      </c>
      <c r="L367" s="35">
        <f t="shared" si="63"/>
        <v>0.004534058782738493</v>
      </c>
      <c r="M367" s="68">
        <f t="shared" si="64"/>
        <v>0.029209461099647838</v>
      </c>
      <c r="N367" s="173">
        <v>3327</v>
      </c>
      <c r="O367" s="174">
        <v>3484.0000000000005</v>
      </c>
      <c r="P367" s="175">
        <v>9981</v>
      </c>
      <c r="Q367" s="124">
        <f t="shared" si="65"/>
        <v>0.04718966035467398</v>
      </c>
      <c r="R367" s="68">
        <f t="shared" si="66"/>
        <v>1.8648105625717561</v>
      </c>
    </row>
    <row r="368" spans="3:18" ht="12.75" customHeight="1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3:18" ht="12.75" customHeight="1">
      <c r="C369" s="101"/>
      <c r="D369" s="201" t="s">
        <v>38</v>
      </c>
      <c r="E369" s="202"/>
      <c r="F369" s="202"/>
      <c r="G369" s="202"/>
      <c r="H369" s="202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</row>
    <row r="370" spans="3:18" ht="12.75" customHeight="1">
      <c r="C370" s="86"/>
      <c r="D370" s="204" t="s">
        <v>26</v>
      </c>
      <c r="E370" s="205"/>
      <c r="F370" s="205"/>
      <c r="G370" s="205"/>
      <c r="H370" s="205"/>
      <c r="I370" s="204" t="s">
        <v>27</v>
      </c>
      <c r="J370" s="205"/>
      <c r="K370" s="205"/>
      <c r="L370" s="205"/>
      <c r="M370" s="205"/>
      <c r="N370" s="204" t="s">
        <v>71</v>
      </c>
      <c r="O370" s="205"/>
      <c r="P370" s="205"/>
      <c r="Q370" s="205"/>
      <c r="R370" s="205"/>
    </row>
    <row r="371" spans="3:18" ht="12.75" customHeight="1">
      <c r="C371" s="88"/>
      <c r="D371" s="79">
        <v>2016</v>
      </c>
      <c r="E371" s="80">
        <v>2017</v>
      </c>
      <c r="F371" s="80">
        <v>2018</v>
      </c>
      <c r="G371" s="114"/>
      <c r="H371" s="91"/>
      <c r="I371" s="79">
        <v>2016</v>
      </c>
      <c r="J371" s="80">
        <v>2017</v>
      </c>
      <c r="K371" s="80">
        <v>2018</v>
      </c>
      <c r="L371" s="114"/>
      <c r="M371" s="91"/>
      <c r="N371" s="79">
        <v>2016</v>
      </c>
      <c r="O371" s="80">
        <v>2017</v>
      </c>
      <c r="P371" s="80">
        <v>2018</v>
      </c>
      <c r="Q371" s="114"/>
      <c r="R371" s="91"/>
    </row>
    <row r="372" spans="3:18" ht="12.75" customHeight="1">
      <c r="C372" s="92" t="s">
        <v>32</v>
      </c>
      <c r="D372" s="98">
        <f>D356/D354*100</f>
        <v>62.652237333023905</v>
      </c>
      <c r="E372" s="83">
        <f>E356/E354*100</f>
        <v>58.52609434858947</v>
      </c>
      <c r="F372" s="83">
        <f>F356/F354*100</f>
        <v>56.97914032334223</v>
      </c>
      <c r="G372" s="115"/>
      <c r="H372" s="116"/>
      <c r="I372" s="98">
        <f>I356/I354*100</f>
        <v>2.1547357899468023</v>
      </c>
      <c r="J372" s="83">
        <f>J356/J354*100</f>
        <v>2.1750245556437617</v>
      </c>
      <c r="K372" s="83">
        <f>K356/K354*100</f>
        <v>2.3543706611235415</v>
      </c>
      <c r="L372" s="115"/>
      <c r="M372" s="116"/>
      <c r="N372" s="98">
        <f>N356/N354*100</f>
        <v>40.224942110486275</v>
      </c>
      <c r="O372" s="83">
        <f>O356/O354*100</f>
        <v>53.5155258482105</v>
      </c>
      <c r="P372" s="83">
        <f>P356/P354*100</f>
        <v>38.578680203045685</v>
      </c>
      <c r="Q372" s="115"/>
      <c r="R372" s="116"/>
    </row>
    <row r="373" spans="3:18" ht="12.75" customHeight="1">
      <c r="C373" s="94" t="s">
        <v>33</v>
      </c>
      <c r="D373" s="99">
        <f>D357/D354*100</f>
        <v>20.0907235258639</v>
      </c>
      <c r="E373" s="57">
        <f>E357/E354*100</f>
        <v>19.752334791872812</v>
      </c>
      <c r="F373" s="57">
        <f>F357/F354*100</f>
        <v>18.62075962990845</v>
      </c>
      <c r="G373" s="117"/>
      <c r="H373" s="118"/>
      <c r="I373" s="99">
        <f>I357/I354*100</f>
        <v>0</v>
      </c>
      <c r="J373" s="57">
        <f>J357/J354*100</f>
        <v>0</v>
      </c>
      <c r="K373" s="57">
        <f>K357/K354*100</f>
        <v>0</v>
      </c>
      <c r="L373" s="117"/>
      <c r="M373" s="118"/>
      <c r="N373" s="99">
        <f>N357/N354*100</f>
        <v>0</v>
      </c>
      <c r="O373" s="57">
        <f>O357/O354*100</f>
        <v>0</v>
      </c>
      <c r="P373" s="57">
        <f>P357/P354*100</f>
        <v>0</v>
      </c>
      <c r="Q373" s="117"/>
      <c r="R373" s="118"/>
    </row>
    <row r="374" spans="3:18" ht="12.75" customHeight="1">
      <c r="C374" s="94" t="s">
        <v>41</v>
      </c>
      <c r="D374" s="99">
        <f>D358/D354*100</f>
        <v>2.555400343401725</v>
      </c>
      <c r="E374" s="57">
        <f>E358/E354*100</f>
        <v>2.697082152628366</v>
      </c>
      <c r="F374" s="57">
        <f>F358/F354*100</f>
        <v>2.41942301121048</v>
      </c>
      <c r="G374" s="117"/>
      <c r="H374" s="118"/>
      <c r="I374" s="99">
        <f>I358/I354*100</f>
        <v>96.22652901044498</v>
      </c>
      <c r="J374" s="57">
        <f>J358/J354*100</f>
        <v>95.71722662504541</v>
      </c>
      <c r="K374" s="57">
        <f>K358/K354*100</f>
        <v>95.0061958789293</v>
      </c>
      <c r="L374" s="117"/>
      <c r="M374" s="118"/>
      <c r="N374" s="99">
        <f>N358/N354*100</f>
        <v>59.775057889513725</v>
      </c>
      <c r="O374" s="57">
        <f>O358/O354*100</f>
        <v>42.465521617734154</v>
      </c>
      <c r="P374" s="57">
        <f>P358/P354*100</f>
        <v>57.0932407160032</v>
      </c>
      <c r="Q374" s="117"/>
      <c r="R374" s="118"/>
    </row>
    <row r="375" spans="3:18" ht="12.75" customHeight="1">
      <c r="C375" s="94" t="s">
        <v>42</v>
      </c>
      <c r="D375" s="99">
        <f>D360/D354*100</f>
        <v>11.49109985031999</v>
      </c>
      <c r="E375" s="57">
        <f>E360/E354*100</f>
        <v>15.459969618556466</v>
      </c>
      <c r="F375" s="57">
        <f>F360/F354*100</f>
        <v>17.929530751713774</v>
      </c>
      <c r="G375" s="117"/>
      <c r="H375" s="118"/>
      <c r="I375" s="99">
        <f>I360/I354*100</f>
        <v>1.4194959313597242</v>
      </c>
      <c r="J375" s="57">
        <f>J360/J354*100</f>
        <v>1.9187040002152822</v>
      </c>
      <c r="K375" s="57">
        <f>K360/K354*100</f>
        <v>2.6394334599471754</v>
      </c>
      <c r="L375" s="117"/>
      <c r="M375" s="118"/>
      <c r="N375" s="99">
        <f>N360/N354*100</f>
        <v>0</v>
      </c>
      <c r="O375" s="57">
        <f>O360/O354*100</f>
        <v>4.018952534055335</v>
      </c>
      <c r="P375" s="57">
        <f>P360/P354*100</f>
        <v>4.328079080951109</v>
      </c>
      <c r="Q375" s="117"/>
      <c r="R375" s="118"/>
    </row>
    <row r="376" spans="3:18" ht="12.75" customHeight="1">
      <c r="C376" s="94" t="s">
        <v>39</v>
      </c>
      <c r="D376" s="99">
        <f>D361/D354*100</f>
        <v>3.2105361719635286</v>
      </c>
      <c r="E376" s="57">
        <f>E361/E354*100</f>
        <v>3.5632224008632014</v>
      </c>
      <c r="F376" s="57">
        <f>F361/F354*100</f>
        <v>4.05114565365698</v>
      </c>
      <c r="G376" s="117"/>
      <c r="H376" s="118"/>
      <c r="I376" s="99">
        <f>I361/I354*100</f>
        <v>0</v>
      </c>
      <c r="J376" s="57">
        <f>J361/J354*100</f>
        <v>0</v>
      </c>
      <c r="K376" s="57">
        <f>K361/K354*100</f>
        <v>0</v>
      </c>
      <c r="L376" s="117"/>
      <c r="M376" s="118"/>
      <c r="N376" s="99">
        <f>N361/N354*100</f>
        <v>0</v>
      </c>
      <c r="O376" s="57">
        <f>O361/O354*100</f>
        <v>0</v>
      </c>
      <c r="P376" s="57">
        <f>P361/P354*100</f>
        <v>0</v>
      </c>
      <c r="Q376" s="117"/>
      <c r="R376" s="118"/>
    </row>
    <row r="377" spans="3:18" ht="12.75" customHeight="1">
      <c r="C377" s="94" t="s">
        <v>40</v>
      </c>
      <c r="D377" s="99">
        <f>D362/D354*100</f>
        <v>0</v>
      </c>
      <c r="E377" s="57">
        <f>E362/E354*100</f>
        <v>0</v>
      </c>
      <c r="F377" s="57">
        <f>F362/F354*100</f>
        <v>0</v>
      </c>
      <c r="G377" s="117"/>
      <c r="H377" s="118"/>
      <c r="I377" s="99">
        <f>I362/I354*100</f>
        <v>0</v>
      </c>
      <c r="J377" s="57">
        <f>J362/J354*100</f>
        <v>0</v>
      </c>
      <c r="K377" s="57">
        <f>K362/K354*100</f>
        <v>0</v>
      </c>
      <c r="L377" s="117"/>
      <c r="M377" s="118"/>
      <c r="N377" s="99">
        <f>N362/N354*100</f>
        <v>0</v>
      </c>
      <c r="O377" s="57">
        <f>O362/O354*100</f>
        <v>0</v>
      </c>
      <c r="P377" s="57">
        <f>P362/P354*100</f>
        <v>0</v>
      </c>
      <c r="Q377" s="117"/>
      <c r="R377" s="118"/>
    </row>
    <row r="378" spans="3:18" ht="12.75" customHeight="1">
      <c r="C378" s="96" t="s">
        <v>43</v>
      </c>
      <c r="D378" s="100">
        <f>D363/D354*100</f>
        <v>0</v>
      </c>
      <c r="E378" s="58">
        <f>E363/E354*100</f>
        <v>0</v>
      </c>
      <c r="F378" s="59">
        <f>F363/F354*100</f>
        <v>0</v>
      </c>
      <c r="G378" s="119"/>
      <c r="H378" s="120"/>
      <c r="I378" s="100">
        <f>I363/I354*100</f>
        <v>0.1992392682485057</v>
      </c>
      <c r="J378" s="58">
        <f>J363/J354*100</f>
        <v>0.18904481909554502</v>
      </c>
      <c r="K378" s="59">
        <f>K363/K354*100</f>
        <v>0</v>
      </c>
      <c r="L378" s="119"/>
      <c r="M378" s="120"/>
      <c r="N378" s="100">
        <f>N363/N354*100</f>
        <v>0</v>
      </c>
      <c r="O378" s="58">
        <f>O363/O354*100</f>
        <v>0</v>
      </c>
      <c r="P378" s="59">
        <f>P363/P354*100</f>
        <v>0</v>
      </c>
      <c r="Q378" s="119"/>
      <c r="R378" s="120"/>
    </row>
    <row r="379" spans="1:13" ht="15" customHeight="1">
      <c r="A379" s="18"/>
      <c r="B379" s="17"/>
      <c r="C379" s="27" t="s">
        <v>68</v>
      </c>
      <c r="D379" s="20"/>
      <c r="E379" s="20"/>
      <c r="F379" s="20"/>
      <c r="G379" s="30"/>
      <c r="H379" s="30"/>
      <c r="I379" s="36"/>
      <c r="J379" s="36"/>
      <c r="K379" s="36"/>
      <c r="L379" s="30"/>
      <c r="M379" s="30"/>
    </row>
    <row r="380" spans="1:13" ht="15" customHeight="1">
      <c r="A380" s="18"/>
      <c r="B380" s="17"/>
      <c r="C380" s="27" t="s">
        <v>69</v>
      </c>
      <c r="D380" s="20"/>
      <c r="E380" s="20"/>
      <c r="F380" s="20"/>
      <c r="G380" s="30"/>
      <c r="H380" s="30"/>
      <c r="I380" s="36"/>
      <c r="J380" s="36"/>
      <c r="K380" s="36"/>
      <c r="L380" s="30"/>
      <c r="M380" s="30"/>
    </row>
    <row r="381" spans="1:13" ht="15" customHeight="1">
      <c r="A381" s="18"/>
      <c r="B381" s="17"/>
      <c r="C381" s="103" t="s">
        <v>70</v>
      </c>
      <c r="D381" s="20"/>
      <c r="E381" s="20"/>
      <c r="F381" s="20"/>
      <c r="G381" s="30"/>
      <c r="H381" s="30"/>
      <c r="I381" s="36"/>
      <c r="J381" s="36"/>
      <c r="K381" s="36"/>
      <c r="L381" s="30"/>
      <c r="M381" s="30"/>
    </row>
    <row r="383" ht="15.75">
      <c r="C383" s="104" t="s">
        <v>96</v>
      </c>
    </row>
    <row r="384" spans="1:18" ht="12.75" customHeight="1">
      <c r="A384" s="18"/>
      <c r="B384" s="17"/>
      <c r="C384" s="105" t="s">
        <v>61</v>
      </c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18"/>
      <c r="B385" s="17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18"/>
      <c r="B386" s="17"/>
      <c r="C386" s="102"/>
      <c r="D386" s="192" t="s">
        <v>72</v>
      </c>
      <c r="E386" s="193"/>
      <c r="F386" s="193"/>
      <c r="G386" s="193"/>
      <c r="H386" s="193"/>
      <c r="I386" s="192" t="s">
        <v>73</v>
      </c>
      <c r="J386" s="193"/>
      <c r="K386" s="193"/>
      <c r="L386" s="193"/>
      <c r="M386" s="193"/>
      <c r="N386" s="192" t="s">
        <v>74</v>
      </c>
      <c r="O386" s="193"/>
      <c r="P386" s="193"/>
      <c r="Q386" s="193"/>
      <c r="R386" s="193"/>
    </row>
    <row r="387" spans="1:18" ht="12.75" customHeight="1">
      <c r="A387" s="18"/>
      <c r="B387" s="17"/>
      <c r="C387" s="88"/>
      <c r="D387" s="79">
        <v>2016</v>
      </c>
      <c r="E387" s="80">
        <v>2017</v>
      </c>
      <c r="F387" s="123">
        <v>2018</v>
      </c>
      <c r="G387" s="81" t="s">
        <v>56</v>
      </c>
      <c r="H387" s="82" t="s">
        <v>67</v>
      </c>
      <c r="I387" s="79">
        <v>2016</v>
      </c>
      <c r="J387" s="80">
        <v>2017</v>
      </c>
      <c r="K387" s="80">
        <v>2018</v>
      </c>
      <c r="L387" s="81" t="s">
        <v>56</v>
      </c>
      <c r="M387" s="82" t="s">
        <v>67</v>
      </c>
      <c r="N387" s="125">
        <v>2016</v>
      </c>
      <c r="O387" s="126">
        <v>2017</v>
      </c>
      <c r="P387" s="126">
        <v>2018</v>
      </c>
      <c r="Q387" s="90" t="s">
        <v>56</v>
      </c>
      <c r="R387" s="91" t="s">
        <v>67</v>
      </c>
    </row>
    <row r="388" spans="1:18" ht="12.75" customHeight="1">
      <c r="A388" s="18"/>
      <c r="B388" s="17"/>
      <c r="C388" s="92" t="s">
        <v>30</v>
      </c>
      <c r="D388" s="136">
        <v>5284.253</v>
      </c>
      <c r="E388" s="164">
        <v>5226.865</v>
      </c>
      <c r="F388" s="165">
        <v>5203.736000000001</v>
      </c>
      <c r="G388" s="121">
        <f>E388/D388-1</f>
        <v>-0.010860191591886337</v>
      </c>
      <c r="H388" s="66">
        <f>F388/E388-1</f>
        <v>-0.004425023412695572</v>
      </c>
      <c r="I388" s="136">
        <v>7136</v>
      </c>
      <c r="J388" s="137">
        <v>4497.807</v>
      </c>
      <c r="K388" s="137">
        <v>8596.537</v>
      </c>
      <c r="L388" s="65">
        <f>J388/I388-1</f>
        <v>-0.3697019338565023</v>
      </c>
      <c r="M388" s="66">
        <f>K388/J388-1</f>
        <v>0.9112729825890709</v>
      </c>
      <c r="N388" s="168">
        <v>36628</v>
      </c>
      <c r="O388" s="169">
        <v>34298.552</v>
      </c>
      <c r="P388" s="165">
        <v>35241.18600000001</v>
      </c>
      <c r="Q388" s="121">
        <f>O388/N388-1</f>
        <v>-0.06359746641913278</v>
      </c>
      <c r="R388" s="66">
        <f>P388/O388-1</f>
        <v>0.02748320104009072</v>
      </c>
    </row>
    <row r="389" spans="1:18" ht="12.75" customHeight="1">
      <c r="A389" s="18"/>
      <c r="B389" s="17"/>
      <c r="C389" s="93" t="s">
        <v>31</v>
      </c>
      <c r="D389" s="138"/>
      <c r="E389" s="139"/>
      <c r="F389" s="166"/>
      <c r="G389" s="122"/>
      <c r="H389" s="67"/>
      <c r="I389" s="138"/>
      <c r="J389" s="139"/>
      <c r="K389" s="139"/>
      <c r="L389" s="34"/>
      <c r="M389" s="67"/>
      <c r="N389" s="170"/>
      <c r="O389" s="171"/>
      <c r="P389" s="172"/>
      <c r="Q389" s="122"/>
      <c r="R389" s="67"/>
    </row>
    <row r="390" spans="1:18" ht="12.75" customHeight="1">
      <c r="A390" s="18"/>
      <c r="B390" s="17"/>
      <c r="C390" s="94" t="s">
        <v>32</v>
      </c>
      <c r="D390" s="138">
        <v>3281.378</v>
      </c>
      <c r="E390" s="139">
        <v>4005.609</v>
      </c>
      <c r="F390" s="139">
        <v>3309.1140000000005</v>
      </c>
      <c r="G390" s="34">
        <f>E390/D390-1</f>
        <v>0.22070940927866278</v>
      </c>
      <c r="H390" s="67">
        <f>F390/E390-1</f>
        <v>-0.17387992687254283</v>
      </c>
      <c r="I390" s="138">
        <v>0</v>
      </c>
      <c r="J390" s="139">
        <v>0</v>
      </c>
      <c r="K390" s="139">
        <v>0</v>
      </c>
      <c r="L390" s="34"/>
      <c r="M390" s="67"/>
      <c r="N390" s="170">
        <v>25161</v>
      </c>
      <c r="O390" s="171">
        <v>24566.923000000003</v>
      </c>
      <c r="P390" s="172">
        <v>23625.088999999996</v>
      </c>
      <c r="Q390" s="122">
        <f>O390/N390-1</f>
        <v>-0.023611024999006247</v>
      </c>
      <c r="R390" s="67">
        <f>P390/O390-1</f>
        <v>-0.03833748329003217</v>
      </c>
    </row>
    <row r="391" spans="2:18" ht="12.75" customHeight="1">
      <c r="B391" s="17"/>
      <c r="C391" s="95" t="s">
        <v>33</v>
      </c>
      <c r="D391" s="138">
        <v>0</v>
      </c>
      <c r="E391" s="139">
        <v>0</v>
      </c>
      <c r="F391" s="139">
        <v>0</v>
      </c>
      <c r="G391" s="34"/>
      <c r="H391" s="67"/>
      <c r="I391" s="138">
        <v>0</v>
      </c>
      <c r="J391" s="139">
        <v>0</v>
      </c>
      <c r="K391" s="139">
        <v>0</v>
      </c>
      <c r="L391" s="34"/>
      <c r="M391" s="67"/>
      <c r="N391" s="170">
        <v>0</v>
      </c>
      <c r="O391" s="171">
        <v>0</v>
      </c>
      <c r="P391" s="172">
        <v>0</v>
      </c>
      <c r="Q391" s="122"/>
      <c r="R391" s="67"/>
    </row>
    <row r="392" spans="2:18" ht="12.75" customHeight="1">
      <c r="B392" s="17"/>
      <c r="C392" s="94" t="s">
        <v>41</v>
      </c>
      <c r="D392" s="138">
        <v>1869.694</v>
      </c>
      <c r="E392" s="139">
        <v>1087.024</v>
      </c>
      <c r="F392" s="139">
        <v>1774.496</v>
      </c>
      <c r="G392" s="34">
        <f aca="true" t="shared" si="67" ref="G392:G401">E392/D392-1</f>
        <v>-0.41860860654203313</v>
      </c>
      <c r="H392" s="67">
        <f aca="true" t="shared" si="68" ref="H392:H401">F392/E392-1</f>
        <v>0.6324349784365388</v>
      </c>
      <c r="I392" s="138">
        <v>7136</v>
      </c>
      <c r="J392" s="139">
        <v>4496.607</v>
      </c>
      <c r="K392" s="139">
        <v>8596.537</v>
      </c>
      <c r="L392" s="34">
        <f aca="true" t="shared" si="69" ref="L392:L401">J392/I392-1</f>
        <v>-0.36987009529147985</v>
      </c>
      <c r="M392" s="67">
        <f aca="true" t="shared" si="70" ref="M392:M401">K392/J392-1</f>
        <v>0.9117830399676912</v>
      </c>
      <c r="N392" s="170">
        <v>11429</v>
      </c>
      <c r="O392" s="171">
        <v>9670.033</v>
      </c>
      <c r="P392" s="172">
        <v>11453.07</v>
      </c>
      <c r="Q392" s="122">
        <f aca="true" t="shared" si="71" ref="Q392:Q401">O392/N392-1</f>
        <v>-0.15390384110595856</v>
      </c>
      <c r="R392" s="67">
        <f aca="true" t="shared" si="72" ref="R392:R401">P392/O392-1</f>
        <v>0.1843878919544535</v>
      </c>
    </row>
    <row r="393" spans="1:18" ht="12.75" customHeight="1">
      <c r="A393" s="18"/>
      <c r="B393" s="17"/>
      <c r="C393" s="93" t="s">
        <v>66</v>
      </c>
      <c r="D393" s="138">
        <v>0</v>
      </c>
      <c r="E393" s="139">
        <v>0</v>
      </c>
      <c r="F393" s="139">
        <v>0</v>
      </c>
      <c r="G393" s="34"/>
      <c r="H393" s="67"/>
      <c r="I393" s="138">
        <v>0</v>
      </c>
      <c r="J393" s="139">
        <v>0</v>
      </c>
      <c r="K393" s="139">
        <v>0</v>
      </c>
      <c r="L393" s="34"/>
      <c r="M393" s="67"/>
      <c r="N393" s="170">
        <v>728</v>
      </c>
      <c r="O393" s="171">
        <v>598.732</v>
      </c>
      <c r="P393" s="172">
        <v>1147.848</v>
      </c>
      <c r="Q393" s="122">
        <f t="shared" si="71"/>
        <v>-0.17756593406593413</v>
      </c>
      <c r="R393" s="67">
        <f t="shared" si="72"/>
        <v>0.9171315379836054</v>
      </c>
    </row>
    <row r="394" spans="1:18" ht="12.75" customHeight="1">
      <c r="A394" s="18"/>
      <c r="B394" s="17"/>
      <c r="C394" s="94" t="s">
        <v>42</v>
      </c>
      <c r="D394" s="138">
        <v>109.482</v>
      </c>
      <c r="E394" s="139">
        <v>110.48</v>
      </c>
      <c r="F394" s="139">
        <v>97.338</v>
      </c>
      <c r="G394" s="34">
        <f t="shared" si="67"/>
        <v>0.009115653714765859</v>
      </c>
      <c r="H394" s="67">
        <f t="shared" si="68"/>
        <v>-0.11895365677045633</v>
      </c>
      <c r="I394" s="138">
        <v>0</v>
      </c>
      <c r="J394" s="139">
        <v>0</v>
      </c>
      <c r="K394" s="139">
        <v>0</v>
      </c>
      <c r="L394" s="34"/>
      <c r="M394" s="67"/>
      <c r="N394" s="170">
        <v>26</v>
      </c>
      <c r="O394" s="171">
        <v>48.457</v>
      </c>
      <c r="P394" s="172">
        <v>150.41899999999998</v>
      </c>
      <c r="Q394" s="122">
        <f t="shared" si="71"/>
        <v>0.8637307692307692</v>
      </c>
      <c r="R394" s="67">
        <f t="shared" si="72"/>
        <v>2.1041748354210945</v>
      </c>
    </row>
    <row r="395" spans="1:18" ht="12.75" customHeight="1">
      <c r="A395" s="18"/>
      <c r="B395" s="17"/>
      <c r="C395" s="94" t="s">
        <v>39</v>
      </c>
      <c r="D395" s="138">
        <v>23.699</v>
      </c>
      <c r="E395" s="139">
        <v>23.752</v>
      </c>
      <c r="F395" s="139">
        <v>22.787999999999993</v>
      </c>
      <c r="G395" s="34">
        <f t="shared" si="67"/>
        <v>0.0022363812819106155</v>
      </c>
      <c r="H395" s="67">
        <f t="shared" si="68"/>
        <v>-0.04058605591108144</v>
      </c>
      <c r="I395" s="138">
        <v>0</v>
      </c>
      <c r="J395" s="139">
        <v>1.2</v>
      </c>
      <c r="K395" s="139">
        <v>0</v>
      </c>
      <c r="L395" s="128" t="s">
        <v>78</v>
      </c>
      <c r="M395" s="67">
        <f t="shared" si="70"/>
        <v>-1</v>
      </c>
      <c r="N395" s="170">
        <v>12</v>
      </c>
      <c r="O395" s="171">
        <v>13.139</v>
      </c>
      <c r="P395" s="172">
        <v>12.607999999999999</v>
      </c>
      <c r="Q395" s="122">
        <f t="shared" si="71"/>
        <v>0.09491666666666654</v>
      </c>
      <c r="R395" s="67">
        <f t="shared" si="72"/>
        <v>-0.04041403455361903</v>
      </c>
    </row>
    <row r="396" spans="1:18" ht="12.75" customHeight="1">
      <c r="A396" s="18"/>
      <c r="B396" s="17"/>
      <c r="C396" s="94" t="s">
        <v>40</v>
      </c>
      <c r="D396" s="138">
        <v>0</v>
      </c>
      <c r="E396" s="139">
        <v>0</v>
      </c>
      <c r="F396" s="139">
        <v>0</v>
      </c>
      <c r="G396" s="34"/>
      <c r="H396" s="67"/>
      <c r="I396" s="138">
        <v>0</v>
      </c>
      <c r="J396" s="139">
        <v>0</v>
      </c>
      <c r="K396" s="139">
        <v>0</v>
      </c>
      <c r="L396" s="34"/>
      <c r="M396" s="67"/>
      <c r="N396" s="170">
        <v>0</v>
      </c>
      <c r="O396" s="171">
        <v>0</v>
      </c>
      <c r="P396" s="172">
        <v>0</v>
      </c>
      <c r="Q396" s="122"/>
      <c r="R396" s="67"/>
    </row>
    <row r="397" spans="1:18" ht="12.75" customHeight="1">
      <c r="A397" s="18"/>
      <c r="B397" s="17"/>
      <c r="C397" s="94" t="s">
        <v>43</v>
      </c>
      <c r="D397" s="138">
        <v>0</v>
      </c>
      <c r="E397" s="139">
        <v>0</v>
      </c>
      <c r="F397" s="139">
        <v>0</v>
      </c>
      <c r="G397" s="34"/>
      <c r="H397" s="67"/>
      <c r="I397" s="138">
        <v>0</v>
      </c>
      <c r="J397" s="139">
        <v>0</v>
      </c>
      <c r="K397" s="139">
        <v>0</v>
      </c>
      <c r="L397" s="34"/>
      <c r="M397" s="67"/>
      <c r="N397" s="170">
        <v>0</v>
      </c>
      <c r="O397" s="171">
        <v>0</v>
      </c>
      <c r="P397" s="172">
        <v>0</v>
      </c>
      <c r="Q397" s="122"/>
      <c r="R397" s="67"/>
    </row>
    <row r="398" spans="1:18" ht="12.75" customHeight="1">
      <c r="A398" s="18"/>
      <c r="B398" s="17"/>
      <c r="C398" s="94" t="s">
        <v>34</v>
      </c>
      <c r="D398" s="138">
        <v>2190.606</v>
      </c>
      <c r="E398" s="139">
        <v>2293.571</v>
      </c>
      <c r="F398" s="139">
        <v>7261.253000000001</v>
      </c>
      <c r="G398" s="34">
        <f t="shared" si="67"/>
        <v>0.047002975432368865</v>
      </c>
      <c r="H398" s="67">
        <f t="shared" si="68"/>
        <v>2.165915945048137</v>
      </c>
      <c r="I398" s="138">
        <v>0</v>
      </c>
      <c r="J398" s="139">
        <v>2914.628</v>
      </c>
      <c r="K398" s="139">
        <v>1771.742</v>
      </c>
      <c r="L398" s="128" t="s">
        <v>78</v>
      </c>
      <c r="M398" s="67">
        <f t="shared" si="70"/>
        <v>-0.39212070974409086</v>
      </c>
      <c r="N398" s="170">
        <v>5068</v>
      </c>
      <c r="O398" s="171">
        <v>6549.189</v>
      </c>
      <c r="P398" s="172">
        <v>6400.0070000000005</v>
      </c>
      <c r="Q398" s="122">
        <f t="shared" si="71"/>
        <v>0.29226302288871353</v>
      </c>
      <c r="R398" s="67">
        <f t="shared" si="72"/>
        <v>-0.02277869824798151</v>
      </c>
    </row>
    <row r="399" spans="1:18" ht="12.75" customHeight="1">
      <c r="A399" s="18"/>
      <c r="B399" s="17"/>
      <c r="C399" s="94" t="s">
        <v>35</v>
      </c>
      <c r="D399" s="138">
        <v>159.853</v>
      </c>
      <c r="E399" s="139">
        <v>311.026</v>
      </c>
      <c r="F399" s="139">
        <v>5341.489</v>
      </c>
      <c r="G399" s="34">
        <f t="shared" si="67"/>
        <v>0.9457001119778796</v>
      </c>
      <c r="H399" s="67">
        <f t="shared" si="68"/>
        <v>16.173770038517677</v>
      </c>
      <c r="I399" s="138">
        <v>42</v>
      </c>
      <c r="J399" s="139">
        <v>0</v>
      </c>
      <c r="K399" s="139">
        <v>2685.0469999999996</v>
      </c>
      <c r="L399" s="34">
        <f t="shared" si="69"/>
        <v>-1</v>
      </c>
      <c r="M399" s="128" t="s">
        <v>78</v>
      </c>
      <c r="N399" s="170">
        <v>6990</v>
      </c>
      <c r="O399" s="171">
        <v>5724.139</v>
      </c>
      <c r="P399" s="172">
        <v>6293.513000000001</v>
      </c>
      <c r="Q399" s="122">
        <f t="shared" si="71"/>
        <v>-0.1810959942775393</v>
      </c>
      <c r="R399" s="67">
        <f t="shared" si="72"/>
        <v>0.09946893323170536</v>
      </c>
    </row>
    <row r="400" spans="1:18" ht="12.75" customHeight="1">
      <c r="A400" s="18"/>
      <c r="B400" s="17"/>
      <c r="C400" s="94" t="s">
        <v>36</v>
      </c>
      <c r="D400" s="138">
        <v>0</v>
      </c>
      <c r="E400" s="139">
        <v>0</v>
      </c>
      <c r="F400" s="139">
        <v>0</v>
      </c>
      <c r="G400" s="34"/>
      <c r="H400" s="67"/>
      <c r="I400" s="146">
        <v>0</v>
      </c>
      <c r="J400" s="139">
        <v>0</v>
      </c>
      <c r="K400" s="139">
        <v>0</v>
      </c>
      <c r="L400" s="34"/>
      <c r="M400" s="67"/>
      <c r="N400" s="170">
        <v>1029</v>
      </c>
      <c r="O400" s="171">
        <v>938.05</v>
      </c>
      <c r="P400" s="172">
        <v>1067.9379999999999</v>
      </c>
      <c r="Q400" s="122">
        <f t="shared" si="71"/>
        <v>-0.08838678328474248</v>
      </c>
      <c r="R400" s="67">
        <f t="shared" si="72"/>
        <v>0.13846596663290867</v>
      </c>
    </row>
    <row r="401" spans="1:18" ht="12.75" customHeight="1">
      <c r="A401" s="18"/>
      <c r="B401" s="17"/>
      <c r="C401" s="96" t="s">
        <v>37</v>
      </c>
      <c r="D401" s="140">
        <v>7315.006</v>
      </c>
      <c r="E401" s="141">
        <v>7209.41</v>
      </c>
      <c r="F401" s="141">
        <v>7123.500000000002</v>
      </c>
      <c r="G401" s="35">
        <f t="shared" si="67"/>
        <v>-0.01443553156347388</v>
      </c>
      <c r="H401" s="68">
        <f t="shared" si="68"/>
        <v>-0.01191637041033844</v>
      </c>
      <c r="I401" s="148">
        <v>7094</v>
      </c>
      <c r="J401" s="167">
        <v>7412.4349999999995</v>
      </c>
      <c r="K401" s="141">
        <v>7683.232000000001</v>
      </c>
      <c r="L401" s="35">
        <f t="shared" si="69"/>
        <v>0.04488793346489994</v>
      </c>
      <c r="M401" s="68">
        <f t="shared" si="70"/>
        <v>0.03653279927581177</v>
      </c>
      <c r="N401" s="173">
        <v>33677</v>
      </c>
      <c r="O401" s="174">
        <v>34185.551999999996</v>
      </c>
      <c r="P401" s="175">
        <v>34279.742000000006</v>
      </c>
      <c r="Q401" s="124">
        <f t="shared" si="71"/>
        <v>0.01510087002999061</v>
      </c>
      <c r="R401" s="68">
        <f t="shared" si="72"/>
        <v>0.002755257542718992</v>
      </c>
    </row>
    <row r="402" spans="3:18" ht="12.75" customHeight="1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3:18" ht="12.75" customHeight="1">
      <c r="C403" s="101"/>
      <c r="D403" s="201" t="s">
        <v>38</v>
      </c>
      <c r="E403" s="202"/>
      <c r="F403" s="202"/>
      <c r="G403" s="202"/>
      <c r="H403" s="202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</row>
    <row r="404" spans="3:18" ht="12.75" customHeight="1">
      <c r="C404" s="86"/>
      <c r="D404" s="204" t="s">
        <v>72</v>
      </c>
      <c r="E404" s="205"/>
      <c r="F404" s="205"/>
      <c r="G404" s="205"/>
      <c r="H404" s="205"/>
      <c r="I404" s="204" t="s">
        <v>73</v>
      </c>
      <c r="J404" s="205"/>
      <c r="K404" s="205"/>
      <c r="L404" s="205"/>
      <c r="M404" s="205"/>
      <c r="N404" s="204" t="s">
        <v>74</v>
      </c>
      <c r="O404" s="205"/>
      <c r="P404" s="205"/>
      <c r="Q404" s="205"/>
      <c r="R404" s="205"/>
    </row>
    <row r="405" spans="3:18" ht="12.75" customHeight="1">
      <c r="C405" s="88"/>
      <c r="D405" s="79">
        <v>2016</v>
      </c>
      <c r="E405" s="80">
        <v>2017</v>
      </c>
      <c r="F405" s="80">
        <v>2018</v>
      </c>
      <c r="G405" s="114"/>
      <c r="H405" s="91"/>
      <c r="I405" s="79">
        <v>2016</v>
      </c>
      <c r="J405" s="80">
        <v>2017</v>
      </c>
      <c r="K405" s="80">
        <v>2018</v>
      </c>
      <c r="L405" s="114"/>
      <c r="M405" s="91"/>
      <c r="N405" s="79">
        <v>2016</v>
      </c>
      <c r="O405" s="80">
        <v>2017</v>
      </c>
      <c r="P405" s="80">
        <v>2018</v>
      </c>
      <c r="Q405" s="114"/>
      <c r="R405" s="91"/>
    </row>
    <row r="406" spans="3:18" ht="12.75" customHeight="1">
      <c r="C406" s="92" t="s">
        <v>32</v>
      </c>
      <c r="D406" s="98">
        <f>D390/D388*100</f>
        <v>62.097291708023825</v>
      </c>
      <c r="E406" s="83">
        <f>E390/E388*100</f>
        <v>76.63501927063353</v>
      </c>
      <c r="F406" s="83">
        <f>F390/F388*100</f>
        <v>63.59111991845858</v>
      </c>
      <c r="G406" s="115"/>
      <c r="H406" s="116"/>
      <c r="I406" s="98">
        <f>I390/I388*100</f>
        <v>0</v>
      </c>
      <c r="J406" s="83">
        <f>J390/J388*100</f>
        <v>0</v>
      </c>
      <c r="K406" s="83">
        <f>K390/K388*100</f>
        <v>0</v>
      </c>
      <c r="L406" s="115"/>
      <c r="M406" s="116"/>
      <c r="N406" s="98">
        <f>N390/N388*100</f>
        <v>68.69334935022387</v>
      </c>
      <c r="O406" s="83">
        <f>O390/O388*100</f>
        <v>71.626705990387</v>
      </c>
      <c r="P406" s="83">
        <f>P390/P388*100</f>
        <v>67.03829150358331</v>
      </c>
      <c r="Q406" s="115"/>
      <c r="R406" s="116"/>
    </row>
    <row r="407" spans="3:18" ht="12.75" customHeight="1">
      <c r="C407" s="94" t="s">
        <v>33</v>
      </c>
      <c r="D407" s="99">
        <f>D391/D388*100</f>
        <v>0</v>
      </c>
      <c r="E407" s="57">
        <f>E391/E388*100</f>
        <v>0</v>
      </c>
      <c r="F407" s="57">
        <f>F391/F388*100</f>
        <v>0</v>
      </c>
      <c r="G407" s="117"/>
      <c r="H407" s="118"/>
      <c r="I407" s="99">
        <f>I391/I388*100</f>
        <v>0</v>
      </c>
      <c r="J407" s="57">
        <f>J391/J388*100</f>
        <v>0</v>
      </c>
      <c r="K407" s="57">
        <f>K391/K388*100</f>
        <v>0</v>
      </c>
      <c r="L407" s="117"/>
      <c r="M407" s="118"/>
      <c r="N407" s="99">
        <f>N391/N388*100</f>
        <v>0</v>
      </c>
      <c r="O407" s="57">
        <f>O391/O388*100</f>
        <v>0</v>
      </c>
      <c r="P407" s="57">
        <f>P391/P388*100</f>
        <v>0</v>
      </c>
      <c r="Q407" s="117"/>
      <c r="R407" s="118"/>
    </row>
    <row r="408" spans="3:18" ht="12.75" customHeight="1">
      <c r="C408" s="94" t="s">
        <v>41</v>
      </c>
      <c r="D408" s="99">
        <f>D392/D388*100</f>
        <v>35.38237098034481</v>
      </c>
      <c r="E408" s="57">
        <f>E392/E388*100</f>
        <v>20.796863894514207</v>
      </c>
      <c r="F408" s="57">
        <f>F392/F388*100</f>
        <v>34.10042323438391</v>
      </c>
      <c r="G408" s="117"/>
      <c r="H408" s="118"/>
      <c r="I408" s="99">
        <f>I392/I388*100</f>
        <v>100</v>
      </c>
      <c r="J408" s="57">
        <f>J392/J388*100</f>
        <v>99.97332033144153</v>
      </c>
      <c r="K408" s="57">
        <f>K392/K388*100</f>
        <v>100</v>
      </c>
      <c r="L408" s="117"/>
      <c r="M408" s="118"/>
      <c r="N408" s="99">
        <f>N392/N388*100</f>
        <v>31.20290488151141</v>
      </c>
      <c r="O408" s="57">
        <f>O392/O388*100</f>
        <v>28.193706253255236</v>
      </c>
      <c r="P408" s="57">
        <f>P392/P388*100</f>
        <v>32.49910488256552</v>
      </c>
      <c r="Q408" s="117"/>
      <c r="R408" s="118"/>
    </row>
    <row r="409" spans="3:18" ht="12.75" customHeight="1">
      <c r="C409" s="94" t="s">
        <v>42</v>
      </c>
      <c r="D409" s="99">
        <f>D394/D388*100</f>
        <v>2.0718538646805897</v>
      </c>
      <c r="E409" s="57">
        <f>E394/E388*100</f>
        <v>2.113695303016244</v>
      </c>
      <c r="F409" s="57">
        <f>F394/F388*100</f>
        <v>1.8705407038327844</v>
      </c>
      <c r="G409" s="117"/>
      <c r="H409" s="118"/>
      <c r="I409" s="99">
        <f>I394/I388*100</f>
        <v>0</v>
      </c>
      <c r="J409" s="57">
        <f>J394/J388*100</f>
        <v>0</v>
      </c>
      <c r="K409" s="57">
        <f>K394/K388*100</f>
        <v>0</v>
      </c>
      <c r="L409" s="117"/>
      <c r="M409" s="118"/>
      <c r="N409" s="99">
        <f>N394/N388*100</f>
        <v>0.07098394670743693</v>
      </c>
      <c r="O409" s="57">
        <f>O394/O388*100</f>
        <v>0.14128001671907314</v>
      </c>
      <c r="P409" s="57">
        <f>P394/P388*100</f>
        <v>0.4268272923618403</v>
      </c>
      <c r="Q409" s="117"/>
      <c r="R409" s="118"/>
    </row>
    <row r="410" spans="3:18" ht="12.75" customHeight="1">
      <c r="C410" s="94" t="s">
        <v>39</v>
      </c>
      <c r="D410" s="99">
        <f>D395/D388*100</f>
        <v>0.4484834469507801</v>
      </c>
      <c r="E410" s="57">
        <f>E395/E388*100</f>
        <v>0.4544215318360049</v>
      </c>
      <c r="F410" s="57">
        <f>F395/F388*100</f>
        <v>0.43791614332471884</v>
      </c>
      <c r="G410" s="117"/>
      <c r="H410" s="118"/>
      <c r="I410" s="99">
        <f>I395/I388*100</f>
        <v>0</v>
      </c>
      <c r="J410" s="57">
        <f>J395/J388*100</f>
        <v>0.026679668558477497</v>
      </c>
      <c r="K410" s="57">
        <f>K395/K388*100</f>
        <v>0</v>
      </c>
      <c r="L410" s="117"/>
      <c r="M410" s="118"/>
      <c r="N410" s="99">
        <f>N395/N388*100</f>
        <v>0.03276182155727859</v>
      </c>
      <c r="O410" s="57">
        <f>O395/O388*100</f>
        <v>0.03830773963868795</v>
      </c>
      <c r="P410" s="57">
        <f>P395/P388*100</f>
        <v>0.03577632148929379</v>
      </c>
      <c r="Q410" s="117"/>
      <c r="R410" s="118"/>
    </row>
    <row r="411" spans="3:18" ht="12.75" customHeight="1">
      <c r="C411" s="94" t="s">
        <v>40</v>
      </c>
      <c r="D411" s="99">
        <f>D396/D388*100</f>
        <v>0</v>
      </c>
      <c r="E411" s="57">
        <f>E396/E388*100</f>
        <v>0</v>
      </c>
      <c r="F411" s="57">
        <f>F396/F388*100</f>
        <v>0</v>
      </c>
      <c r="G411" s="117"/>
      <c r="H411" s="118"/>
      <c r="I411" s="99">
        <f>I396/I388*100</f>
        <v>0</v>
      </c>
      <c r="J411" s="57">
        <f>J396/J388*100</f>
        <v>0</v>
      </c>
      <c r="K411" s="57">
        <f>K396/K388*100</f>
        <v>0</v>
      </c>
      <c r="L411" s="117"/>
      <c r="M411" s="118"/>
      <c r="N411" s="99">
        <f>N396/N388*100</f>
        <v>0</v>
      </c>
      <c r="O411" s="57">
        <f>O396/O388*100</f>
        <v>0</v>
      </c>
      <c r="P411" s="57">
        <f>P396/P388*100</f>
        <v>0</v>
      </c>
      <c r="Q411" s="117"/>
      <c r="R411" s="118"/>
    </row>
    <row r="412" spans="3:18" ht="12.75" customHeight="1">
      <c r="C412" s="96" t="s">
        <v>43</v>
      </c>
      <c r="D412" s="100">
        <f>D397/D388*100</f>
        <v>0</v>
      </c>
      <c r="E412" s="58">
        <f>E397/E388*100</f>
        <v>0</v>
      </c>
      <c r="F412" s="59">
        <f>F397/F388*100</f>
        <v>0</v>
      </c>
      <c r="G412" s="119"/>
      <c r="H412" s="120"/>
      <c r="I412" s="100">
        <f>I397/I388*100</f>
        <v>0</v>
      </c>
      <c r="J412" s="58">
        <f>J397/J388*100</f>
        <v>0</v>
      </c>
      <c r="K412" s="59">
        <f>K397/K388*100</f>
        <v>0</v>
      </c>
      <c r="L412" s="119"/>
      <c r="M412" s="120"/>
      <c r="N412" s="100">
        <f>N397/N388*100</f>
        <v>0</v>
      </c>
      <c r="O412" s="58">
        <f>O397/O388*100</f>
        <v>0</v>
      </c>
      <c r="P412" s="59">
        <f>P397/P388*100</f>
        <v>0</v>
      </c>
      <c r="Q412" s="119"/>
      <c r="R412" s="120"/>
    </row>
    <row r="413" spans="1:13" ht="15" customHeight="1">
      <c r="A413" s="18"/>
      <c r="B413" s="17"/>
      <c r="C413" s="27" t="s">
        <v>68</v>
      </c>
      <c r="D413" s="20"/>
      <c r="E413" s="20"/>
      <c r="F413" s="20"/>
      <c r="G413" s="30"/>
      <c r="H413" s="30"/>
      <c r="I413" s="36"/>
      <c r="J413" s="36"/>
      <c r="K413" s="36"/>
      <c r="L413" s="30"/>
      <c r="M413" s="30"/>
    </row>
    <row r="414" spans="1:13" ht="15" customHeight="1">
      <c r="A414" s="18"/>
      <c r="B414" s="17"/>
      <c r="C414" s="27" t="s">
        <v>69</v>
      </c>
      <c r="D414" s="20"/>
      <c r="E414" s="20"/>
      <c r="F414" s="20"/>
      <c r="G414" s="30"/>
      <c r="H414" s="30"/>
      <c r="I414" s="36"/>
      <c r="J414" s="36"/>
      <c r="K414" s="36"/>
      <c r="L414" s="30"/>
      <c r="M414" s="30"/>
    </row>
    <row r="415" spans="1:13" ht="15" customHeight="1">
      <c r="A415" s="18"/>
      <c r="B415" s="17"/>
      <c r="C415" s="103" t="s">
        <v>70</v>
      </c>
      <c r="D415" s="20"/>
      <c r="E415" s="20"/>
      <c r="F415" s="20"/>
      <c r="G415" s="30"/>
      <c r="H415" s="30"/>
      <c r="I415" s="36"/>
      <c r="J415" s="36"/>
      <c r="K415" s="36"/>
      <c r="L415" s="30"/>
      <c r="M415" s="30"/>
    </row>
    <row r="417" ht="15.75">
      <c r="C417" s="104" t="s">
        <v>97</v>
      </c>
    </row>
    <row r="418" spans="1:18" ht="12.75" customHeight="1">
      <c r="A418" s="18"/>
      <c r="B418" s="17"/>
      <c r="C418" s="105" t="s">
        <v>61</v>
      </c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</row>
    <row r="419" spans="1:13" ht="12.75" customHeight="1">
      <c r="A419" s="18"/>
      <c r="B419" s="17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</row>
    <row r="420" spans="1:18" ht="12.75" customHeight="1">
      <c r="A420" s="18"/>
      <c r="B420" s="17"/>
      <c r="C420" s="102"/>
      <c r="D420" s="192" t="s">
        <v>29</v>
      </c>
      <c r="E420" s="193"/>
      <c r="F420" s="193"/>
      <c r="G420" s="193"/>
      <c r="H420" s="193"/>
      <c r="I420" s="192" t="s">
        <v>75</v>
      </c>
      <c r="J420" s="193"/>
      <c r="K420" s="193"/>
      <c r="L420" s="193"/>
      <c r="M420" s="193"/>
      <c r="N420" s="192" t="s">
        <v>77</v>
      </c>
      <c r="O420" s="193"/>
      <c r="P420" s="193"/>
      <c r="Q420" s="193"/>
      <c r="R420" s="193"/>
    </row>
    <row r="421" spans="1:18" ht="12.75" customHeight="1">
      <c r="A421" s="18"/>
      <c r="B421" s="17"/>
      <c r="C421" s="88"/>
      <c r="D421" s="79">
        <v>2016</v>
      </c>
      <c r="E421" s="80">
        <v>2017</v>
      </c>
      <c r="F421" s="123">
        <v>2018</v>
      </c>
      <c r="G421" s="81" t="s">
        <v>56</v>
      </c>
      <c r="H421" s="82" t="s">
        <v>67</v>
      </c>
      <c r="I421" s="79">
        <v>2016</v>
      </c>
      <c r="J421" s="80">
        <v>2017</v>
      </c>
      <c r="K421" s="80">
        <v>2018</v>
      </c>
      <c r="L421" s="81" t="s">
        <v>56</v>
      </c>
      <c r="M421" s="82" t="s">
        <v>67</v>
      </c>
      <c r="N421" s="125">
        <v>2016</v>
      </c>
      <c r="O421" s="126">
        <v>2017</v>
      </c>
      <c r="P421" s="126">
        <v>2018</v>
      </c>
      <c r="Q421" s="90" t="s">
        <v>56</v>
      </c>
      <c r="R421" s="91" t="s">
        <v>67</v>
      </c>
    </row>
    <row r="422" spans="1:18" ht="12.75" customHeight="1">
      <c r="A422" s="18"/>
      <c r="B422" s="17"/>
      <c r="C422" s="92" t="s">
        <v>30</v>
      </c>
      <c r="D422" s="136">
        <v>261937</v>
      </c>
      <c r="E422" s="164">
        <v>284257.51900000003</v>
      </c>
      <c r="F422" s="165">
        <v>289282.578</v>
      </c>
      <c r="G422" s="121">
        <f>E422/D422-1</f>
        <v>0.08521331083428474</v>
      </c>
      <c r="H422" s="66">
        <f>F422/E422-1</f>
        <v>0.01767784021220553</v>
      </c>
      <c r="I422" s="136">
        <v>16609</v>
      </c>
      <c r="J422" s="137">
        <v>15239</v>
      </c>
      <c r="K422" s="137">
        <v>7502.427</v>
      </c>
      <c r="L422" s="65">
        <f>J422/I422-1</f>
        <v>-0.08248539948220845</v>
      </c>
      <c r="M422" s="66">
        <f>K422/J422-1</f>
        <v>-0.5076824594789684</v>
      </c>
      <c r="N422" s="168">
        <v>151889</v>
      </c>
      <c r="O422" s="169">
        <v>144905.8</v>
      </c>
      <c r="P422" s="165">
        <v>159072.5</v>
      </c>
      <c r="Q422" s="121">
        <f>O422/N422-1</f>
        <v>-0.04597567960813498</v>
      </c>
      <c r="R422" s="66">
        <f>P422/O422-1</f>
        <v>0.097764892778619</v>
      </c>
    </row>
    <row r="423" spans="1:18" ht="12.75" customHeight="1">
      <c r="A423" s="18"/>
      <c r="B423" s="17"/>
      <c r="C423" s="93" t="s">
        <v>31</v>
      </c>
      <c r="D423" s="138"/>
      <c r="E423" s="139"/>
      <c r="F423" s="166"/>
      <c r="G423" s="122"/>
      <c r="H423" s="67"/>
      <c r="I423" s="138"/>
      <c r="J423" s="139"/>
      <c r="K423" s="139"/>
      <c r="L423" s="34"/>
      <c r="M423" s="67"/>
      <c r="N423" s="170"/>
      <c r="O423" s="171"/>
      <c r="P423" s="172"/>
      <c r="Q423" s="122"/>
      <c r="R423" s="67"/>
    </row>
    <row r="424" spans="1:18" ht="12.75" customHeight="1">
      <c r="A424" s="18"/>
      <c r="B424" s="17"/>
      <c r="C424" s="94" t="s">
        <v>32</v>
      </c>
      <c r="D424" s="138">
        <v>174166</v>
      </c>
      <c r="E424" s="139">
        <v>199910.043</v>
      </c>
      <c r="F424" s="139">
        <v>195153.546</v>
      </c>
      <c r="G424" s="34">
        <f>E424/D424-1</f>
        <v>0.1478132528736953</v>
      </c>
      <c r="H424" s="67">
        <f>F424/E424-1</f>
        <v>-0.023793186818533152</v>
      </c>
      <c r="I424" s="138">
        <v>10971</v>
      </c>
      <c r="J424" s="139">
        <v>11250</v>
      </c>
      <c r="K424" s="139">
        <v>4003.505</v>
      </c>
      <c r="L424" s="34">
        <f>J424/I424-1</f>
        <v>0.025430680885972112</v>
      </c>
      <c r="M424" s="67">
        <f>K424/J424-1</f>
        <v>-0.6441328888888889</v>
      </c>
      <c r="N424" s="170">
        <v>65415</v>
      </c>
      <c r="O424" s="171">
        <v>54041.9</v>
      </c>
      <c r="P424" s="172">
        <v>60830.700000000004</v>
      </c>
      <c r="Q424" s="122">
        <f>O424/N424-1</f>
        <v>-0.17386073530535806</v>
      </c>
      <c r="R424" s="67">
        <f>P424/O424-1</f>
        <v>0.12562104589216894</v>
      </c>
    </row>
    <row r="425" spans="2:18" ht="12.75" customHeight="1">
      <c r="B425" s="17"/>
      <c r="C425" s="95" t="s">
        <v>33</v>
      </c>
      <c r="D425" s="138">
        <v>0</v>
      </c>
      <c r="E425" s="139">
        <v>0</v>
      </c>
      <c r="F425" s="139">
        <v>0</v>
      </c>
      <c r="G425" s="34"/>
      <c r="H425" s="67"/>
      <c r="I425" s="138">
        <v>0</v>
      </c>
      <c r="J425" s="139">
        <v>0</v>
      </c>
      <c r="K425" s="139">
        <v>0</v>
      </c>
      <c r="L425" s="34"/>
      <c r="M425" s="67"/>
      <c r="N425" s="170">
        <v>75931</v>
      </c>
      <c r="O425" s="171">
        <v>80295.3</v>
      </c>
      <c r="P425" s="172">
        <v>84397.90000000001</v>
      </c>
      <c r="Q425" s="122">
        <f aca="true" t="shared" si="73" ref="Q425:Q435">O425/N425-1</f>
        <v>0.05747718323214501</v>
      </c>
      <c r="R425" s="67">
        <f aca="true" t="shared" si="74" ref="R425:R435">P425/O425-1</f>
        <v>0.051093899642943086</v>
      </c>
    </row>
    <row r="426" spans="2:18" ht="12.75" customHeight="1">
      <c r="B426" s="17"/>
      <c r="C426" s="94" t="s">
        <v>41</v>
      </c>
      <c r="D426" s="138">
        <v>66686</v>
      </c>
      <c r="E426" s="139">
        <v>57823.851</v>
      </c>
      <c r="F426" s="139">
        <v>59865.351</v>
      </c>
      <c r="G426" s="34">
        <f aca="true" t="shared" si="75" ref="G426:G435">E426/D426-1</f>
        <v>-0.13289369582820976</v>
      </c>
      <c r="H426" s="67">
        <f aca="true" t="shared" si="76" ref="H426:H435">F426/E426-1</f>
        <v>0.03530550049321346</v>
      </c>
      <c r="I426" s="138">
        <v>5614</v>
      </c>
      <c r="J426" s="139">
        <v>3968</v>
      </c>
      <c r="K426" s="139">
        <v>3476.5539999999996</v>
      </c>
      <c r="L426" s="34">
        <f aca="true" t="shared" si="77" ref="L426:L435">J426/I426-1</f>
        <v>-0.2931955824723904</v>
      </c>
      <c r="M426" s="67">
        <f aca="true" t="shared" si="78" ref="M426:M435">K426/J426-1</f>
        <v>-0.12385231854838719</v>
      </c>
      <c r="N426" s="170">
        <v>9025</v>
      </c>
      <c r="O426" s="171">
        <v>8812</v>
      </c>
      <c r="P426" s="172">
        <v>11920.199999999999</v>
      </c>
      <c r="Q426" s="122">
        <f t="shared" si="73"/>
        <v>-0.023601108033241003</v>
      </c>
      <c r="R426" s="67">
        <f t="shared" si="74"/>
        <v>0.35272355878347694</v>
      </c>
    </row>
    <row r="427" spans="1:18" ht="12.75" customHeight="1">
      <c r="A427" s="18"/>
      <c r="B427" s="17"/>
      <c r="C427" s="93" t="s">
        <v>66</v>
      </c>
      <c r="D427" s="138">
        <v>0</v>
      </c>
      <c r="E427" s="139">
        <v>0</v>
      </c>
      <c r="F427" s="139">
        <v>0</v>
      </c>
      <c r="G427" s="34"/>
      <c r="H427" s="67"/>
      <c r="I427" s="138">
        <v>0</v>
      </c>
      <c r="J427" s="139">
        <v>197</v>
      </c>
      <c r="K427" s="139">
        <v>0</v>
      </c>
      <c r="L427" s="128" t="s">
        <v>78</v>
      </c>
      <c r="M427" s="67">
        <f t="shared" si="78"/>
        <v>-1</v>
      </c>
      <c r="N427" s="170">
        <v>1633</v>
      </c>
      <c r="O427" s="171">
        <v>1559</v>
      </c>
      <c r="P427" s="172">
        <v>0</v>
      </c>
      <c r="Q427" s="122">
        <f t="shared" si="73"/>
        <v>-0.04531537048377221</v>
      </c>
      <c r="R427" s="67">
        <f t="shared" si="74"/>
        <v>-1</v>
      </c>
    </row>
    <row r="428" spans="1:18" ht="12.75" customHeight="1">
      <c r="A428" s="18"/>
      <c r="B428" s="17"/>
      <c r="C428" s="94" t="s">
        <v>42</v>
      </c>
      <c r="D428" s="138">
        <v>15381</v>
      </c>
      <c r="E428" s="139">
        <v>17793.167</v>
      </c>
      <c r="F428" s="139">
        <v>19825.697000000004</v>
      </c>
      <c r="G428" s="34">
        <f t="shared" si="75"/>
        <v>0.1568277095117354</v>
      </c>
      <c r="H428" s="67">
        <f t="shared" si="76"/>
        <v>0.11423092921007272</v>
      </c>
      <c r="I428" s="138">
        <v>0</v>
      </c>
      <c r="J428" s="139">
        <v>0</v>
      </c>
      <c r="K428" s="139">
        <v>22.368</v>
      </c>
      <c r="L428" s="34"/>
      <c r="M428" s="67"/>
      <c r="N428" s="170">
        <v>949</v>
      </c>
      <c r="O428" s="171">
        <v>974</v>
      </c>
      <c r="P428" s="172">
        <v>1185.9</v>
      </c>
      <c r="Q428" s="122">
        <f t="shared" si="73"/>
        <v>0.026343519494204326</v>
      </c>
      <c r="R428" s="67">
        <f t="shared" si="74"/>
        <v>0.21755646817248464</v>
      </c>
    </row>
    <row r="429" spans="1:18" ht="12.75" customHeight="1">
      <c r="A429" s="18"/>
      <c r="B429" s="17"/>
      <c r="C429" s="94" t="s">
        <v>39</v>
      </c>
      <c r="D429" s="138">
        <v>1013</v>
      </c>
      <c r="E429" s="139">
        <v>2817.837</v>
      </c>
      <c r="F429" s="139">
        <v>7459.485000000001</v>
      </c>
      <c r="G429" s="34">
        <f t="shared" si="75"/>
        <v>1.7816752221125371</v>
      </c>
      <c r="H429" s="67">
        <f t="shared" si="76"/>
        <v>1.6472379346285821</v>
      </c>
      <c r="I429" s="138">
        <v>24</v>
      </c>
      <c r="J429" s="139">
        <v>21</v>
      </c>
      <c r="K429" s="139">
        <v>0</v>
      </c>
      <c r="L429" s="34">
        <f t="shared" si="77"/>
        <v>-0.125</v>
      </c>
      <c r="M429" s="67">
        <f t="shared" si="78"/>
        <v>-1</v>
      </c>
      <c r="N429" s="170">
        <v>490</v>
      </c>
      <c r="O429" s="171">
        <v>737.6</v>
      </c>
      <c r="P429" s="172">
        <v>737.8000000000001</v>
      </c>
      <c r="Q429" s="122">
        <f t="shared" si="73"/>
        <v>0.5053061224489797</v>
      </c>
      <c r="R429" s="67">
        <f t="shared" si="74"/>
        <v>0.00027114967462038564</v>
      </c>
    </row>
    <row r="430" spans="1:18" ht="12.75" customHeight="1">
      <c r="A430" s="18"/>
      <c r="B430" s="17"/>
      <c r="C430" s="94" t="s">
        <v>40</v>
      </c>
      <c r="D430" s="138">
        <v>4010</v>
      </c>
      <c r="E430" s="139">
        <v>5101.487</v>
      </c>
      <c r="F430" s="139">
        <v>6275.3730000000005</v>
      </c>
      <c r="G430" s="34">
        <f t="shared" si="75"/>
        <v>0.2721912718204489</v>
      </c>
      <c r="H430" s="67">
        <f t="shared" si="76"/>
        <v>0.2301066336148656</v>
      </c>
      <c r="I430" s="138">
        <v>0</v>
      </c>
      <c r="J430" s="139">
        <v>0</v>
      </c>
      <c r="K430" s="139">
        <v>0</v>
      </c>
      <c r="L430" s="34"/>
      <c r="M430" s="67"/>
      <c r="N430" s="170">
        <v>0</v>
      </c>
      <c r="O430" s="171">
        <v>0</v>
      </c>
      <c r="P430" s="172">
        <v>0</v>
      </c>
      <c r="Q430" s="122"/>
      <c r="R430" s="67"/>
    </row>
    <row r="431" spans="1:18" ht="12.75" customHeight="1">
      <c r="A431" s="18"/>
      <c r="B431" s="17"/>
      <c r="C431" s="94" t="s">
        <v>43</v>
      </c>
      <c r="D431" s="138">
        <v>681</v>
      </c>
      <c r="E431" s="139">
        <v>811.134</v>
      </c>
      <c r="F431" s="139">
        <v>703.126</v>
      </c>
      <c r="G431" s="34">
        <f t="shared" si="75"/>
        <v>0.19109251101321578</v>
      </c>
      <c r="H431" s="67">
        <f t="shared" si="76"/>
        <v>-0.13315679037002526</v>
      </c>
      <c r="I431" s="138">
        <v>0</v>
      </c>
      <c r="J431" s="139">
        <v>0</v>
      </c>
      <c r="K431" s="139">
        <v>0</v>
      </c>
      <c r="L431" s="34"/>
      <c r="M431" s="67"/>
      <c r="N431" s="170">
        <v>79</v>
      </c>
      <c r="O431" s="171">
        <v>45</v>
      </c>
      <c r="P431" s="172">
        <v>0</v>
      </c>
      <c r="Q431" s="122">
        <f t="shared" si="73"/>
        <v>-0.430379746835443</v>
      </c>
      <c r="R431" s="67">
        <f t="shared" si="74"/>
        <v>-1</v>
      </c>
    </row>
    <row r="432" spans="1:18" ht="12.75" customHeight="1">
      <c r="A432" s="18"/>
      <c r="B432" s="17"/>
      <c r="C432" s="94" t="s">
        <v>34</v>
      </c>
      <c r="D432" s="138">
        <v>6330</v>
      </c>
      <c r="E432" s="139">
        <v>2728.268</v>
      </c>
      <c r="F432" s="139">
        <v>2466.0080000000003</v>
      </c>
      <c r="G432" s="34">
        <f t="shared" si="75"/>
        <v>-0.5689939968404423</v>
      </c>
      <c r="H432" s="67">
        <f t="shared" si="76"/>
        <v>-0.09612692008263113</v>
      </c>
      <c r="I432" s="138">
        <v>3084</v>
      </c>
      <c r="J432" s="139">
        <v>3346</v>
      </c>
      <c r="K432" s="139">
        <v>1487.586</v>
      </c>
      <c r="L432" s="34">
        <f t="shared" si="77"/>
        <v>0.08495460440985725</v>
      </c>
      <c r="M432" s="67">
        <f t="shared" si="78"/>
        <v>-0.5554136282127914</v>
      </c>
      <c r="N432" s="170">
        <v>77</v>
      </c>
      <c r="O432" s="171">
        <v>50</v>
      </c>
      <c r="P432" s="172">
        <v>1587</v>
      </c>
      <c r="Q432" s="122">
        <f t="shared" si="73"/>
        <v>-0.35064935064935066</v>
      </c>
      <c r="R432" s="67">
        <f t="shared" si="74"/>
        <v>30.74</v>
      </c>
    </row>
    <row r="433" spans="1:18" ht="12.75" customHeight="1">
      <c r="A433" s="18"/>
      <c r="B433" s="17"/>
      <c r="C433" s="94" t="s">
        <v>35</v>
      </c>
      <c r="D433" s="138">
        <v>1452</v>
      </c>
      <c r="E433" s="139">
        <v>3303.673</v>
      </c>
      <c r="F433" s="139">
        <v>3073.5800000000004</v>
      </c>
      <c r="G433" s="34">
        <f t="shared" si="75"/>
        <v>1.2752568870523415</v>
      </c>
      <c r="H433" s="67">
        <f t="shared" si="76"/>
        <v>-0.06964763159065668</v>
      </c>
      <c r="I433" s="138">
        <v>6841</v>
      </c>
      <c r="J433" s="139">
        <v>5187</v>
      </c>
      <c r="K433" s="139">
        <v>3820.8220000000006</v>
      </c>
      <c r="L433" s="34">
        <f t="shared" si="77"/>
        <v>-0.24177751790673874</v>
      </c>
      <c r="M433" s="67">
        <f t="shared" si="78"/>
        <v>-0.26338500096394823</v>
      </c>
      <c r="N433" s="170">
        <v>3830</v>
      </c>
      <c r="O433" s="171">
        <v>5226</v>
      </c>
      <c r="P433" s="172">
        <v>4639.3</v>
      </c>
      <c r="Q433" s="122">
        <f t="shared" si="73"/>
        <v>0.36449086161879896</v>
      </c>
      <c r="R433" s="67">
        <f t="shared" si="74"/>
        <v>-0.11226559510141598</v>
      </c>
    </row>
    <row r="434" spans="1:18" ht="12.75" customHeight="1">
      <c r="A434" s="18"/>
      <c r="B434" s="17"/>
      <c r="C434" s="94" t="s">
        <v>36</v>
      </c>
      <c r="D434" s="138">
        <v>0</v>
      </c>
      <c r="E434" s="139">
        <v>0</v>
      </c>
      <c r="F434" s="139">
        <v>0</v>
      </c>
      <c r="G434" s="34"/>
      <c r="H434" s="67"/>
      <c r="I434" s="146">
        <v>0</v>
      </c>
      <c r="J434" s="139">
        <v>266</v>
      </c>
      <c r="K434" s="139">
        <v>50.591</v>
      </c>
      <c r="L434" s="128" t="s">
        <v>78</v>
      </c>
      <c r="M434" s="67">
        <f t="shared" si="78"/>
        <v>-0.8098082706766917</v>
      </c>
      <c r="N434" s="170">
        <v>1633</v>
      </c>
      <c r="O434" s="171">
        <v>1574.2</v>
      </c>
      <c r="P434" s="172">
        <v>0</v>
      </c>
      <c r="Q434" s="122">
        <f t="shared" si="73"/>
        <v>-0.036007348438456765</v>
      </c>
      <c r="R434" s="67">
        <f t="shared" si="74"/>
        <v>-1</v>
      </c>
    </row>
    <row r="435" spans="1:18" ht="12.75" customHeight="1">
      <c r="A435" s="18"/>
      <c r="B435" s="17"/>
      <c r="C435" s="96" t="s">
        <v>37</v>
      </c>
      <c r="D435" s="140">
        <v>266815</v>
      </c>
      <c r="E435" s="141">
        <v>283682.114</v>
      </c>
      <c r="F435" s="141">
        <v>288675.00599999994</v>
      </c>
      <c r="G435" s="35">
        <f t="shared" si="75"/>
        <v>0.06321651331446887</v>
      </c>
      <c r="H435" s="68">
        <f t="shared" si="76"/>
        <v>0.017600305953726636</v>
      </c>
      <c r="I435" s="148">
        <v>12852</v>
      </c>
      <c r="J435" s="167">
        <v>13132</v>
      </c>
      <c r="K435" s="141">
        <v>5118.5999999999985</v>
      </c>
      <c r="L435" s="35">
        <f t="shared" si="77"/>
        <v>0.02178649237472774</v>
      </c>
      <c r="M435" s="68">
        <f t="shared" si="78"/>
        <v>-0.6102193116052392</v>
      </c>
      <c r="N435" s="173">
        <v>146503</v>
      </c>
      <c r="O435" s="174">
        <v>138155.59999999998</v>
      </c>
      <c r="P435" s="175">
        <v>156020.2</v>
      </c>
      <c r="Q435" s="124">
        <f t="shared" si="73"/>
        <v>-0.05697767281216104</v>
      </c>
      <c r="R435" s="68">
        <f t="shared" si="74"/>
        <v>0.1293078239318568</v>
      </c>
    </row>
    <row r="436" spans="3:18" ht="12.75" customHeight="1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</row>
    <row r="437" spans="3:18" ht="12.75" customHeight="1">
      <c r="C437" s="101"/>
      <c r="D437" s="201" t="s">
        <v>38</v>
      </c>
      <c r="E437" s="202"/>
      <c r="F437" s="202"/>
      <c r="G437" s="202"/>
      <c r="H437" s="202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</row>
    <row r="438" spans="3:18" ht="12.75" customHeight="1">
      <c r="C438" s="86"/>
      <c r="D438" s="204" t="s">
        <v>29</v>
      </c>
      <c r="E438" s="205"/>
      <c r="F438" s="205"/>
      <c r="G438" s="205"/>
      <c r="H438" s="205"/>
      <c r="I438" s="204" t="s">
        <v>75</v>
      </c>
      <c r="J438" s="205"/>
      <c r="K438" s="205"/>
      <c r="L438" s="205"/>
      <c r="M438" s="205"/>
      <c r="N438" s="204" t="s">
        <v>77</v>
      </c>
      <c r="O438" s="205"/>
      <c r="P438" s="205"/>
      <c r="Q438" s="205"/>
      <c r="R438" s="205"/>
    </row>
    <row r="439" spans="3:18" ht="12.75" customHeight="1">
      <c r="C439" s="88"/>
      <c r="D439" s="79">
        <v>2016</v>
      </c>
      <c r="E439" s="80">
        <v>2017</v>
      </c>
      <c r="F439" s="80">
        <v>2018</v>
      </c>
      <c r="G439" s="114"/>
      <c r="H439" s="91"/>
      <c r="I439" s="79">
        <v>2016</v>
      </c>
      <c r="J439" s="80">
        <v>2017</v>
      </c>
      <c r="K439" s="80">
        <v>2018</v>
      </c>
      <c r="L439" s="114"/>
      <c r="M439" s="91"/>
      <c r="N439" s="79">
        <v>2016</v>
      </c>
      <c r="O439" s="80">
        <v>2017</v>
      </c>
      <c r="P439" s="80">
        <v>2018</v>
      </c>
      <c r="Q439" s="114"/>
      <c r="R439" s="91"/>
    </row>
    <row r="440" spans="3:18" ht="12.75" customHeight="1">
      <c r="C440" s="92" t="s">
        <v>32</v>
      </c>
      <c r="D440" s="98">
        <f>D424/D422*100</f>
        <v>66.4915609478615</v>
      </c>
      <c r="E440" s="83">
        <f>E424/E422*100</f>
        <v>70.32709062658074</v>
      </c>
      <c r="F440" s="83">
        <f>F424/F422*100</f>
        <v>67.46121641656553</v>
      </c>
      <c r="G440" s="115"/>
      <c r="H440" s="116"/>
      <c r="I440" s="98">
        <f>I424/I422*100</f>
        <v>66.05454873863567</v>
      </c>
      <c r="J440" s="83">
        <f>J424/J422*100</f>
        <v>73.82374171533566</v>
      </c>
      <c r="K440" s="83">
        <f>K424/K422*100</f>
        <v>53.36279846508337</v>
      </c>
      <c r="L440" s="115"/>
      <c r="M440" s="116"/>
      <c r="N440" s="98">
        <f>N424/N422*100</f>
        <v>43.0676349176043</v>
      </c>
      <c r="O440" s="83">
        <f>O424/O422*100</f>
        <v>37.294504429774385</v>
      </c>
      <c r="P440" s="83">
        <f>P424/P422*100</f>
        <v>38.24086501438024</v>
      </c>
      <c r="Q440" s="115"/>
      <c r="R440" s="116"/>
    </row>
    <row r="441" spans="3:18" ht="12.75" customHeight="1">
      <c r="C441" s="94" t="s">
        <v>33</v>
      </c>
      <c r="D441" s="99">
        <f>D425/D422*100</f>
        <v>0</v>
      </c>
      <c r="E441" s="57">
        <f>E425/E422*100</f>
        <v>0</v>
      </c>
      <c r="F441" s="57">
        <f>F425/F422*100</f>
        <v>0</v>
      </c>
      <c r="G441" s="117"/>
      <c r="H441" s="118"/>
      <c r="I441" s="99">
        <f>I425/I422*100</f>
        <v>0</v>
      </c>
      <c r="J441" s="57">
        <f>J425/J422*100</f>
        <v>0</v>
      </c>
      <c r="K441" s="57">
        <f>K425/K422*100</f>
        <v>0</v>
      </c>
      <c r="L441" s="117"/>
      <c r="M441" s="118"/>
      <c r="N441" s="99">
        <f>N425/N422*100</f>
        <v>49.991111930422875</v>
      </c>
      <c r="O441" s="57">
        <f>O425/O422*100</f>
        <v>55.412067701913934</v>
      </c>
      <c r="P441" s="57">
        <f>P425/P422*100</f>
        <v>53.05624793726131</v>
      </c>
      <c r="Q441" s="117"/>
      <c r="R441" s="118"/>
    </row>
    <row r="442" spans="3:18" ht="12.75" customHeight="1">
      <c r="C442" s="94" t="s">
        <v>41</v>
      </c>
      <c r="D442" s="99">
        <f>D426/D422*100</f>
        <v>25.458793526687717</v>
      </c>
      <c r="E442" s="57">
        <f>E426/E422*100</f>
        <v>20.34206560425232</v>
      </c>
      <c r="F442" s="57">
        <f>F426/F422*100</f>
        <v>20.694419765576068</v>
      </c>
      <c r="G442" s="117"/>
      <c r="H442" s="118"/>
      <c r="I442" s="99">
        <f>I426/I422*100</f>
        <v>33.80095129146848</v>
      </c>
      <c r="J442" s="57">
        <f>J426/J422*100</f>
        <v>26.03845396679572</v>
      </c>
      <c r="K442" s="57">
        <f>K426/K422*100</f>
        <v>46.33905801415995</v>
      </c>
      <c r="L442" s="117"/>
      <c r="M442" s="118"/>
      <c r="N442" s="99">
        <f>N426/N422*100</f>
        <v>5.941839106189388</v>
      </c>
      <c r="O442" s="57">
        <f>O426/O422*100</f>
        <v>6.0811920571847375</v>
      </c>
      <c r="P442" s="57">
        <f>P426/P422*100</f>
        <v>7.493564255292398</v>
      </c>
      <c r="Q442" s="117"/>
      <c r="R442" s="118"/>
    </row>
    <row r="443" spans="3:18" ht="12.75" customHeight="1">
      <c r="C443" s="94" t="s">
        <v>42</v>
      </c>
      <c r="D443" s="99">
        <f>D428/D422*100</f>
        <v>5.872022661937795</v>
      </c>
      <c r="E443" s="57">
        <f>E428/E422*100</f>
        <v>6.259523780618095</v>
      </c>
      <c r="F443" s="57">
        <f>F428/F422*100</f>
        <v>6.853401659051865</v>
      </c>
      <c r="G443" s="117"/>
      <c r="H443" s="118"/>
      <c r="I443" s="99">
        <f>I428/I422*100</f>
        <v>0</v>
      </c>
      <c r="J443" s="57">
        <f>J428/J422*100</f>
        <v>0</v>
      </c>
      <c r="K443" s="57">
        <f>K428/K422*100</f>
        <v>0.29814352075668316</v>
      </c>
      <c r="L443" s="117"/>
      <c r="M443" s="118"/>
      <c r="N443" s="99">
        <f>N428/N422*100</f>
        <v>0.6247983724957041</v>
      </c>
      <c r="O443" s="57">
        <f>O428/O422*100</f>
        <v>0.6721608106783855</v>
      </c>
      <c r="P443" s="57">
        <f>P428/P422*100</f>
        <v>0.7455091231985416</v>
      </c>
      <c r="Q443" s="117"/>
      <c r="R443" s="118"/>
    </row>
    <row r="444" spans="3:18" ht="12.75" customHeight="1">
      <c r="C444" s="94" t="s">
        <v>39</v>
      </c>
      <c r="D444" s="99">
        <f>D429/D422*100</f>
        <v>0.38673421471575226</v>
      </c>
      <c r="E444" s="57">
        <f>E429/E422*100</f>
        <v>0.9912972609881956</v>
      </c>
      <c r="F444" s="57">
        <f>F429/F422*100</f>
        <v>2.5786153634181184</v>
      </c>
      <c r="G444" s="117"/>
      <c r="H444" s="118"/>
      <c r="I444" s="99">
        <f>I429/I422*100</f>
        <v>0.1444999698958396</v>
      </c>
      <c r="J444" s="57">
        <f>J429/J422*100</f>
        <v>0.13780431786862654</v>
      </c>
      <c r="K444" s="57">
        <f>K429/K422*100</f>
        <v>0</v>
      </c>
      <c r="L444" s="117"/>
      <c r="M444" s="118"/>
      <c r="N444" s="99">
        <f>N429/N422*100</f>
        <v>0.3226040068734405</v>
      </c>
      <c r="O444" s="57">
        <f>O429/O422*100</f>
        <v>0.5090203428710239</v>
      </c>
      <c r="P444" s="57">
        <f>P429/P422*100</f>
        <v>0.46381366986751327</v>
      </c>
      <c r="Q444" s="117"/>
      <c r="R444" s="118"/>
    </row>
    <row r="445" spans="3:18" ht="12.75" customHeight="1">
      <c r="C445" s="94" t="s">
        <v>40</v>
      </c>
      <c r="D445" s="99">
        <f>D430/D422*100</f>
        <v>1.530902468914281</v>
      </c>
      <c r="E445" s="57">
        <f>E430/E422*100</f>
        <v>1.7946709089514001</v>
      </c>
      <c r="F445" s="57">
        <f>F430/F422*100</f>
        <v>2.1692882590392295</v>
      </c>
      <c r="G445" s="117"/>
      <c r="H445" s="118"/>
      <c r="I445" s="99">
        <f>I430/I422*100</f>
        <v>0</v>
      </c>
      <c r="J445" s="57">
        <f>J430/J422*100</f>
        <v>0</v>
      </c>
      <c r="K445" s="57">
        <f>K430/K422*100</f>
        <v>0</v>
      </c>
      <c r="L445" s="117"/>
      <c r="M445" s="118"/>
      <c r="N445" s="99">
        <f>N430/N422*100</f>
        <v>0</v>
      </c>
      <c r="O445" s="57">
        <f>O430/O422*100</f>
        <v>0</v>
      </c>
      <c r="P445" s="57">
        <f>P430/P422*100</f>
        <v>0</v>
      </c>
      <c r="Q445" s="117"/>
      <c r="R445" s="118"/>
    </row>
    <row r="446" spans="3:18" ht="12.75" customHeight="1">
      <c r="C446" s="96" t="s">
        <v>43</v>
      </c>
      <c r="D446" s="100">
        <f>D431/D422*100</f>
        <v>0.259986179882949</v>
      </c>
      <c r="E446" s="58">
        <f>E431/E422*100</f>
        <v>0.28535181860923786</v>
      </c>
      <c r="F446" s="59">
        <f>F431/F422*100</f>
        <v>0.24305853634918867</v>
      </c>
      <c r="G446" s="119"/>
      <c r="H446" s="120"/>
      <c r="I446" s="100">
        <f>I431/I422*100</f>
        <v>0</v>
      </c>
      <c r="J446" s="58">
        <f>J431/J422*100</f>
        <v>0</v>
      </c>
      <c r="K446" s="59">
        <f>K431/K422*100</f>
        <v>0</v>
      </c>
      <c r="L446" s="119"/>
      <c r="M446" s="120"/>
      <c r="N446" s="100">
        <f>N431/N422*100</f>
        <v>0.052011666414289386</v>
      </c>
      <c r="O446" s="58">
        <f>O431/O422*100</f>
        <v>0.031054657577543485</v>
      </c>
      <c r="P446" s="59">
        <f>P431/P422*100</f>
        <v>0</v>
      </c>
      <c r="Q446" s="119"/>
      <c r="R446" s="120"/>
    </row>
    <row r="447" spans="1:13" ht="15" customHeight="1">
      <c r="A447" s="18"/>
      <c r="B447" s="17"/>
      <c r="C447" s="27" t="s">
        <v>68</v>
      </c>
      <c r="D447" s="20"/>
      <c r="E447" s="20"/>
      <c r="F447" s="20"/>
      <c r="G447" s="30"/>
      <c r="H447" s="30"/>
      <c r="I447" s="36"/>
      <c r="J447" s="36"/>
      <c r="K447" s="36"/>
      <c r="L447" s="30"/>
      <c r="M447" s="30"/>
    </row>
    <row r="448" spans="1:13" ht="15" customHeight="1">
      <c r="A448" s="18"/>
      <c r="B448" s="17"/>
      <c r="C448" s="27" t="s">
        <v>69</v>
      </c>
      <c r="D448" s="20"/>
      <c r="E448" s="20"/>
      <c r="F448" s="20"/>
      <c r="G448" s="30"/>
      <c r="H448" s="30"/>
      <c r="I448" s="36"/>
      <c r="J448" s="36"/>
      <c r="K448" s="36"/>
      <c r="L448" s="30"/>
      <c r="M448" s="30"/>
    </row>
    <row r="449" spans="1:13" ht="15" customHeight="1">
      <c r="A449" s="18"/>
      <c r="B449" s="17"/>
      <c r="C449" s="103" t="s">
        <v>70</v>
      </c>
      <c r="D449" s="20"/>
      <c r="E449" s="20"/>
      <c r="F449" s="20"/>
      <c r="G449" s="30"/>
      <c r="H449" s="30"/>
      <c r="I449" s="36"/>
      <c r="J449" s="36"/>
      <c r="K449" s="36"/>
      <c r="L449" s="30"/>
      <c r="M449" s="30"/>
    </row>
    <row r="451" ht="15.75">
      <c r="C451" s="104" t="s">
        <v>98</v>
      </c>
    </row>
    <row r="452" spans="1:18" ht="12.75" customHeight="1">
      <c r="A452" s="18"/>
      <c r="B452" s="17"/>
      <c r="C452" s="105" t="s">
        <v>61</v>
      </c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18"/>
      <c r="B453" s="17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</row>
    <row r="454" spans="1:8" ht="12.75" customHeight="1">
      <c r="A454" s="18"/>
      <c r="B454" s="17"/>
      <c r="C454" s="102"/>
      <c r="D454" s="192" t="s">
        <v>76</v>
      </c>
      <c r="E454" s="193"/>
      <c r="F454" s="193"/>
      <c r="G454" s="193"/>
      <c r="H454" s="193"/>
    </row>
    <row r="455" spans="1:8" ht="12.75" customHeight="1">
      <c r="A455" s="18"/>
      <c r="B455" s="17"/>
      <c r="C455" s="88"/>
      <c r="D455" s="79">
        <v>2016</v>
      </c>
      <c r="E455" s="80">
        <v>2017</v>
      </c>
      <c r="F455" s="123">
        <v>2018</v>
      </c>
      <c r="G455" s="81" t="s">
        <v>56</v>
      </c>
      <c r="H455" s="82" t="s">
        <v>67</v>
      </c>
    </row>
    <row r="456" spans="1:8" ht="12.75" customHeight="1">
      <c r="A456" s="18"/>
      <c r="B456" s="17"/>
      <c r="C456" s="92" t="s">
        <v>30</v>
      </c>
      <c r="D456" s="136">
        <v>11365</v>
      </c>
      <c r="E456" s="164">
        <v>11315.8</v>
      </c>
      <c r="F456" s="165">
        <v>12148.514</v>
      </c>
      <c r="G456" s="121">
        <f>E456/D456-1</f>
        <v>-0.004329080510338867</v>
      </c>
      <c r="H456" s="66">
        <f>F456/E456-1</f>
        <v>0.07358861061524591</v>
      </c>
    </row>
    <row r="457" spans="1:8" ht="12.75" customHeight="1">
      <c r="A457" s="18"/>
      <c r="B457" s="17"/>
      <c r="C457" s="93" t="s">
        <v>31</v>
      </c>
      <c r="D457" s="138"/>
      <c r="E457" s="139"/>
      <c r="F457" s="166"/>
      <c r="G457" s="122"/>
      <c r="H457" s="67"/>
    </row>
    <row r="458" spans="1:8" ht="12.75" customHeight="1">
      <c r="A458" s="18"/>
      <c r="B458" s="17"/>
      <c r="C458" s="94" t="s">
        <v>32</v>
      </c>
      <c r="D458" s="138">
        <v>2135</v>
      </c>
      <c r="E458" s="139">
        <v>2131.3</v>
      </c>
      <c r="F458" s="137">
        <v>2114.901</v>
      </c>
      <c r="G458" s="34">
        <f>E458/D458-1</f>
        <v>-0.0017330210772832366</v>
      </c>
      <c r="H458" s="67">
        <f>F458/E458-1</f>
        <v>-0.007694364941585152</v>
      </c>
    </row>
    <row r="459" spans="2:8" ht="12.75" customHeight="1">
      <c r="B459" s="17"/>
      <c r="C459" s="95" t="s">
        <v>33</v>
      </c>
      <c r="D459" s="138">
        <v>0</v>
      </c>
      <c r="E459" s="139">
        <v>0</v>
      </c>
      <c r="F459" s="139">
        <v>0</v>
      </c>
      <c r="G459" s="34"/>
      <c r="H459" s="67"/>
    </row>
    <row r="460" spans="2:8" ht="12.75" customHeight="1">
      <c r="B460" s="17"/>
      <c r="C460" s="94" t="s">
        <v>41</v>
      </c>
      <c r="D460" s="138">
        <v>9221</v>
      </c>
      <c r="E460" s="139">
        <v>9096.8</v>
      </c>
      <c r="F460" s="139">
        <v>9949.387</v>
      </c>
      <c r="G460" s="34">
        <f aca="true" t="shared" si="79" ref="G460:G469">E460/D460-1</f>
        <v>-0.013469254961500976</v>
      </c>
      <c r="H460" s="67">
        <f aca="true" t="shared" si="80" ref="H460:H469">F460/E460-1</f>
        <v>0.09372383695365416</v>
      </c>
    </row>
    <row r="461" spans="1:8" ht="12.75" customHeight="1">
      <c r="A461" s="18"/>
      <c r="B461" s="17"/>
      <c r="C461" s="93" t="s">
        <v>66</v>
      </c>
      <c r="D461" s="138">
        <v>0</v>
      </c>
      <c r="E461" s="139">
        <v>0</v>
      </c>
      <c r="F461" s="139">
        <v>0</v>
      </c>
      <c r="G461" s="34"/>
      <c r="H461" s="67"/>
    </row>
    <row r="462" spans="1:8" ht="12.75" customHeight="1">
      <c r="A462" s="18"/>
      <c r="B462" s="17"/>
      <c r="C462" s="94" t="s">
        <v>42</v>
      </c>
      <c r="D462" s="138">
        <v>9</v>
      </c>
      <c r="E462" s="139">
        <v>87.7</v>
      </c>
      <c r="F462" s="139">
        <v>84.22600000000001</v>
      </c>
      <c r="G462" s="34">
        <f t="shared" si="79"/>
        <v>8.744444444444445</v>
      </c>
      <c r="H462" s="67">
        <f t="shared" si="80"/>
        <v>-0.039612314709235874</v>
      </c>
    </row>
    <row r="463" spans="1:8" ht="12.75" customHeight="1">
      <c r="A463" s="18"/>
      <c r="B463" s="17"/>
      <c r="C463" s="94" t="s">
        <v>39</v>
      </c>
      <c r="D463" s="138">
        <v>0</v>
      </c>
      <c r="E463" s="139">
        <v>0</v>
      </c>
      <c r="F463" s="139">
        <v>0</v>
      </c>
      <c r="G463" s="34"/>
      <c r="H463" s="67"/>
    </row>
    <row r="464" spans="1:8" ht="12.75" customHeight="1">
      <c r="A464" s="18"/>
      <c r="B464" s="17"/>
      <c r="C464" s="94" t="s">
        <v>40</v>
      </c>
      <c r="D464" s="138">
        <v>0</v>
      </c>
      <c r="E464" s="139">
        <v>0</v>
      </c>
      <c r="F464" s="139">
        <v>0</v>
      </c>
      <c r="G464" s="34"/>
      <c r="H464" s="67"/>
    </row>
    <row r="465" spans="1:8" ht="12.75" customHeight="1">
      <c r="A465" s="18"/>
      <c r="B465" s="17"/>
      <c r="C465" s="94" t="s">
        <v>43</v>
      </c>
      <c r="D465" s="138">
        <v>0</v>
      </c>
      <c r="E465" s="139">
        <v>0</v>
      </c>
      <c r="F465" s="139">
        <v>0</v>
      </c>
      <c r="G465" s="34"/>
      <c r="H465" s="67"/>
    </row>
    <row r="466" spans="1:8" ht="12.75" customHeight="1">
      <c r="A466" s="18"/>
      <c r="B466" s="17"/>
      <c r="C466" s="94" t="s">
        <v>34</v>
      </c>
      <c r="D466" s="138">
        <v>1329</v>
      </c>
      <c r="E466" s="139">
        <v>1751.2</v>
      </c>
      <c r="F466" s="139">
        <v>1522.2</v>
      </c>
      <c r="G466" s="34">
        <f t="shared" si="79"/>
        <v>0.3176824680210686</v>
      </c>
      <c r="H466" s="67">
        <f t="shared" si="80"/>
        <v>-0.1307674737322978</v>
      </c>
    </row>
    <row r="467" spans="1:8" ht="12.75" customHeight="1">
      <c r="A467" s="18"/>
      <c r="B467" s="17"/>
      <c r="C467" s="94" t="s">
        <v>35</v>
      </c>
      <c r="D467" s="138">
        <v>1409</v>
      </c>
      <c r="E467" s="139">
        <v>939.7</v>
      </c>
      <c r="F467" s="139">
        <v>602.0380000000001</v>
      </c>
      <c r="G467" s="34">
        <f t="shared" si="79"/>
        <v>-0.3330731014904187</v>
      </c>
      <c r="H467" s="67">
        <f t="shared" si="80"/>
        <v>-0.35932957326806414</v>
      </c>
    </row>
    <row r="468" spans="1:8" ht="12.75" customHeight="1">
      <c r="A468" s="18"/>
      <c r="B468" s="17"/>
      <c r="C468" s="94" t="s">
        <v>36</v>
      </c>
      <c r="D468" s="138">
        <v>0</v>
      </c>
      <c r="E468" s="139">
        <v>0</v>
      </c>
      <c r="F468" s="139">
        <v>214.946</v>
      </c>
      <c r="G468" s="128"/>
      <c r="H468" s="129" t="s">
        <v>78</v>
      </c>
    </row>
    <row r="469" spans="1:8" ht="12.75" customHeight="1">
      <c r="A469" s="18"/>
      <c r="B469" s="17"/>
      <c r="C469" s="96" t="s">
        <v>37</v>
      </c>
      <c r="D469" s="140">
        <v>11285</v>
      </c>
      <c r="E469" s="141">
        <v>12127.3</v>
      </c>
      <c r="F469" s="141">
        <v>12853.73</v>
      </c>
      <c r="G469" s="35">
        <f t="shared" si="79"/>
        <v>0.07463890119627825</v>
      </c>
      <c r="H469" s="68">
        <f t="shared" si="80"/>
        <v>0.059900390029107964</v>
      </c>
    </row>
    <row r="470" spans="3:18" ht="12.75" customHeight="1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3:8" ht="12.75" customHeight="1">
      <c r="C471" s="101"/>
      <c r="D471" s="201" t="s">
        <v>38</v>
      </c>
      <c r="E471" s="202"/>
      <c r="F471" s="202"/>
      <c r="G471" s="202"/>
      <c r="H471" s="202"/>
    </row>
    <row r="472" spans="3:8" ht="12.75" customHeight="1">
      <c r="C472" s="86"/>
      <c r="D472" s="204" t="s">
        <v>76</v>
      </c>
      <c r="E472" s="205"/>
      <c r="F472" s="205"/>
      <c r="G472" s="205"/>
      <c r="H472" s="205"/>
    </row>
    <row r="473" spans="3:8" ht="12.75" customHeight="1">
      <c r="C473" s="88"/>
      <c r="D473" s="79">
        <v>2016</v>
      </c>
      <c r="E473" s="80">
        <v>2017</v>
      </c>
      <c r="F473" s="80">
        <v>2018</v>
      </c>
      <c r="G473" s="114"/>
      <c r="H473" s="91"/>
    </row>
    <row r="474" spans="3:8" ht="12.75" customHeight="1">
      <c r="C474" s="92" t="s">
        <v>32</v>
      </c>
      <c r="D474" s="98">
        <f>D458/D456*100</f>
        <v>18.785745710514735</v>
      </c>
      <c r="E474" s="83">
        <f>E458/E456*100</f>
        <v>18.834726665370546</v>
      </c>
      <c r="F474" s="83">
        <f>F458/F456*100</f>
        <v>17.40872175806852</v>
      </c>
      <c r="G474" s="115"/>
      <c r="H474" s="116"/>
    </row>
    <row r="475" spans="3:8" ht="12.75" customHeight="1">
      <c r="C475" s="94" t="s">
        <v>33</v>
      </c>
      <c r="D475" s="99">
        <f>D459/D456*100</f>
        <v>0</v>
      </c>
      <c r="E475" s="57">
        <f>E459/E456*100</f>
        <v>0</v>
      </c>
      <c r="F475" s="57">
        <f>F459/F456*100</f>
        <v>0</v>
      </c>
      <c r="G475" s="117"/>
      <c r="H475" s="118"/>
    </row>
    <row r="476" spans="3:8" ht="12.75" customHeight="1">
      <c r="C476" s="94" t="s">
        <v>41</v>
      </c>
      <c r="D476" s="99">
        <f>D460/D456*100</f>
        <v>81.13506379234492</v>
      </c>
      <c r="E476" s="57">
        <f>E460/E456*100</f>
        <v>80.39025079976669</v>
      </c>
      <c r="F476" s="57">
        <f>F460/F456*100</f>
        <v>81.8979753408524</v>
      </c>
      <c r="G476" s="117"/>
      <c r="H476" s="118"/>
    </row>
    <row r="477" spans="3:8" ht="12.75" customHeight="1">
      <c r="C477" s="94" t="s">
        <v>42</v>
      </c>
      <c r="D477" s="99">
        <f>D462/D456*100</f>
        <v>0.07919049714034317</v>
      </c>
      <c r="E477" s="57">
        <f>E462/E456*100</f>
        <v>0.7750225348627584</v>
      </c>
      <c r="F477" s="57">
        <f>F462/F456*100</f>
        <v>0.6933029010790951</v>
      </c>
      <c r="G477" s="117"/>
      <c r="H477" s="118"/>
    </row>
    <row r="478" spans="3:8" ht="12.75" customHeight="1">
      <c r="C478" s="94" t="s">
        <v>39</v>
      </c>
      <c r="D478" s="99">
        <f>D463/D456*100</f>
        <v>0</v>
      </c>
      <c r="E478" s="57">
        <f>E463/E456*100</f>
        <v>0</v>
      </c>
      <c r="F478" s="57">
        <f>F463/F456*100</f>
        <v>0</v>
      </c>
      <c r="G478" s="117"/>
      <c r="H478" s="118"/>
    </row>
    <row r="479" spans="3:8" ht="12.75" customHeight="1">
      <c r="C479" s="94" t="s">
        <v>40</v>
      </c>
      <c r="D479" s="99">
        <f>D464/D456*100</f>
        <v>0</v>
      </c>
      <c r="E479" s="57">
        <f>E464/E456*100</f>
        <v>0</v>
      </c>
      <c r="F479" s="57">
        <f>F464/F456*100</f>
        <v>0</v>
      </c>
      <c r="G479" s="117"/>
      <c r="H479" s="118"/>
    </row>
    <row r="480" spans="3:8" ht="12.75" customHeight="1">
      <c r="C480" s="96" t="s">
        <v>43</v>
      </c>
      <c r="D480" s="100">
        <f>D465/D456*100</f>
        <v>0</v>
      </c>
      <c r="E480" s="58">
        <f>E465/E456*100</f>
        <v>0</v>
      </c>
      <c r="F480" s="59">
        <f>F465/F456*100</f>
        <v>0</v>
      </c>
      <c r="G480" s="119"/>
      <c r="H480" s="120"/>
    </row>
    <row r="481" spans="1:13" ht="15" customHeight="1">
      <c r="A481" s="18"/>
      <c r="B481" s="17"/>
      <c r="C481" s="27" t="s">
        <v>68</v>
      </c>
      <c r="D481" s="20"/>
      <c r="E481" s="20"/>
      <c r="F481" s="20"/>
      <c r="G481" s="30"/>
      <c r="H481" s="30"/>
      <c r="I481" s="36"/>
      <c r="J481" s="36"/>
      <c r="K481" s="36"/>
      <c r="L481" s="30"/>
      <c r="M481" s="30"/>
    </row>
    <row r="482" spans="1:13" ht="15" customHeight="1">
      <c r="A482" s="18"/>
      <c r="B482" s="17"/>
      <c r="C482" s="27" t="s">
        <v>69</v>
      </c>
      <c r="D482" s="20"/>
      <c r="E482" s="20"/>
      <c r="F482" s="20"/>
      <c r="G482" s="30"/>
      <c r="H482" s="30"/>
      <c r="I482" s="36"/>
      <c r="J482" s="36"/>
      <c r="K482" s="36"/>
      <c r="L482" s="30"/>
      <c r="M482" s="30"/>
    </row>
    <row r="483" spans="1:13" ht="15" customHeight="1">
      <c r="A483" s="18"/>
      <c r="B483" s="17"/>
      <c r="C483" s="103" t="s">
        <v>70</v>
      </c>
      <c r="D483" s="20"/>
      <c r="E483" s="20"/>
      <c r="F483" s="20"/>
      <c r="G483" s="30"/>
      <c r="H483" s="30"/>
      <c r="I483" s="36"/>
      <c r="J483" s="36"/>
      <c r="K483" s="36"/>
      <c r="L483" s="30"/>
      <c r="M483" s="30"/>
    </row>
  </sheetData>
  <mergeCells count="92">
    <mergeCell ref="D454:H454"/>
    <mergeCell ref="D472:H472"/>
    <mergeCell ref="D471:H471"/>
    <mergeCell ref="D420:H420"/>
    <mergeCell ref="I420:M420"/>
    <mergeCell ref="N420:R420"/>
    <mergeCell ref="D437:R437"/>
    <mergeCell ref="D438:H438"/>
    <mergeCell ref="I438:M438"/>
    <mergeCell ref="N438:R438"/>
    <mergeCell ref="D386:H386"/>
    <mergeCell ref="I386:M386"/>
    <mergeCell ref="N386:R386"/>
    <mergeCell ref="D403:R403"/>
    <mergeCell ref="D404:H404"/>
    <mergeCell ref="I404:M404"/>
    <mergeCell ref="N404:R404"/>
    <mergeCell ref="D370:H370"/>
    <mergeCell ref="I370:M370"/>
    <mergeCell ref="N370:R370"/>
    <mergeCell ref="D335:R335"/>
    <mergeCell ref="D336:H336"/>
    <mergeCell ref="I336:M336"/>
    <mergeCell ref="D352:H352"/>
    <mergeCell ref="I352:M352"/>
    <mergeCell ref="N352:R352"/>
    <mergeCell ref="D369:R369"/>
    <mergeCell ref="N336:R336"/>
    <mergeCell ref="I302:M302"/>
    <mergeCell ref="D318:H318"/>
    <mergeCell ref="I318:M318"/>
    <mergeCell ref="N302:R302"/>
    <mergeCell ref="N318:R318"/>
    <mergeCell ref="D301:R301"/>
    <mergeCell ref="D302:H302"/>
    <mergeCell ref="D233:R233"/>
    <mergeCell ref="D234:H234"/>
    <mergeCell ref="I234:M234"/>
    <mergeCell ref="D250:H250"/>
    <mergeCell ref="I250:M250"/>
    <mergeCell ref="N234:R234"/>
    <mergeCell ref="N250:R250"/>
    <mergeCell ref="D267:R267"/>
    <mergeCell ref="D268:H268"/>
    <mergeCell ref="I268:M268"/>
    <mergeCell ref="D284:H284"/>
    <mergeCell ref="I284:M284"/>
    <mergeCell ref="N268:R268"/>
    <mergeCell ref="N284:R284"/>
    <mergeCell ref="D199:R199"/>
    <mergeCell ref="D200:H200"/>
    <mergeCell ref="I200:M200"/>
    <mergeCell ref="D216:H216"/>
    <mergeCell ref="I216:M216"/>
    <mergeCell ref="N200:R200"/>
    <mergeCell ref="N216:R216"/>
    <mergeCell ref="D182:H182"/>
    <mergeCell ref="I182:M182"/>
    <mergeCell ref="N182:R182"/>
    <mergeCell ref="D131:R131"/>
    <mergeCell ref="D132:H132"/>
    <mergeCell ref="I132:M132"/>
    <mergeCell ref="N132:R132"/>
    <mergeCell ref="I148:M148"/>
    <mergeCell ref="N148:R148"/>
    <mergeCell ref="D165:R165"/>
    <mergeCell ref="D166:H166"/>
    <mergeCell ref="I166:M166"/>
    <mergeCell ref="N166:R166"/>
    <mergeCell ref="D148:H148"/>
    <mergeCell ref="D97:R97"/>
    <mergeCell ref="D98:H98"/>
    <mergeCell ref="I98:M98"/>
    <mergeCell ref="N98:R98"/>
    <mergeCell ref="D114:H114"/>
    <mergeCell ref="I114:M114"/>
    <mergeCell ref="N114:R114"/>
    <mergeCell ref="I80:M80"/>
    <mergeCell ref="N80:R80"/>
    <mergeCell ref="D5:H5"/>
    <mergeCell ref="I5:M5"/>
    <mergeCell ref="D22:M22"/>
    <mergeCell ref="D23:H23"/>
    <mergeCell ref="I23:M23"/>
    <mergeCell ref="D80:H80"/>
    <mergeCell ref="D46:H46"/>
    <mergeCell ref="I46:M46"/>
    <mergeCell ref="N46:R46"/>
    <mergeCell ref="D63:R63"/>
    <mergeCell ref="D64:H64"/>
    <mergeCell ref="I64:M64"/>
    <mergeCell ref="N64:R64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44"/>
  <sheetViews>
    <sheetView showGridLines="0" workbookViewId="0" topLeftCell="A1">
      <selection activeCell="B44" sqref="B44:G44"/>
    </sheetView>
  </sheetViews>
  <sheetFormatPr defaultColWidth="9.140625" defaultRowHeight="12.75"/>
  <cols>
    <col min="1" max="1" width="17.7109375" style="17" customWidth="1"/>
    <col min="2" max="36" width="6.7109375" style="17" customWidth="1"/>
    <col min="37" max="40" width="9.140625" style="17" customWidth="1"/>
    <col min="41" max="41" width="6.7109375" style="17" customWidth="1"/>
    <col min="42" max="16384" width="9.140625" style="17" customWidth="1"/>
  </cols>
  <sheetData>
    <row r="2" spans="2:45" ht="12.75">
      <c r="B2" s="42" t="s">
        <v>53</v>
      </c>
      <c r="C2" s="44" t="s">
        <v>54</v>
      </c>
      <c r="D2" s="44"/>
      <c r="E2" s="41" t="s">
        <v>5</v>
      </c>
      <c r="F2" s="42" t="s">
        <v>11</v>
      </c>
      <c r="G2" s="41" t="s">
        <v>16</v>
      </c>
      <c r="H2" s="41" t="s">
        <v>19</v>
      </c>
      <c r="I2" s="41" t="s">
        <v>17</v>
      </c>
      <c r="J2" s="41" t="s">
        <v>7</v>
      </c>
      <c r="K2" s="43" t="s">
        <v>6</v>
      </c>
      <c r="L2" s="41" t="s">
        <v>10</v>
      </c>
      <c r="M2" s="41" t="s">
        <v>12</v>
      </c>
      <c r="N2" s="43" t="s">
        <v>1</v>
      </c>
      <c r="O2" s="41" t="s">
        <v>26</v>
      </c>
      <c r="P2" s="41" t="s">
        <v>3</v>
      </c>
      <c r="Q2" s="43" t="s">
        <v>20</v>
      </c>
      <c r="R2" s="41" t="s">
        <v>2</v>
      </c>
      <c r="S2" s="41" t="s">
        <v>4</v>
      </c>
      <c r="T2" s="41" t="s">
        <v>15</v>
      </c>
      <c r="U2" s="42" t="s">
        <v>0</v>
      </c>
      <c r="V2" s="43" t="s">
        <v>8</v>
      </c>
      <c r="W2" s="42" t="s">
        <v>24</v>
      </c>
      <c r="X2" s="43" t="s">
        <v>21</v>
      </c>
      <c r="Y2" s="43" t="s">
        <v>28</v>
      </c>
      <c r="Z2" s="44" t="s">
        <v>22</v>
      </c>
      <c r="AA2" s="42" t="s">
        <v>13</v>
      </c>
      <c r="AB2" s="43" t="s">
        <v>18</v>
      </c>
      <c r="AC2" s="41" t="s">
        <v>23</v>
      </c>
      <c r="AD2" s="42" t="s">
        <v>14</v>
      </c>
      <c r="AE2" s="41" t="s">
        <v>9</v>
      </c>
      <c r="AF2" s="42" t="s">
        <v>25</v>
      </c>
      <c r="AG2" s="42"/>
      <c r="AH2" s="41" t="s">
        <v>27</v>
      </c>
      <c r="AI2" s="41"/>
      <c r="AJ2" s="43" t="s">
        <v>29</v>
      </c>
      <c r="AK2" s="41" t="s">
        <v>74</v>
      </c>
      <c r="AL2" s="41" t="s">
        <v>72</v>
      </c>
      <c r="AM2" s="41" t="s">
        <v>71</v>
      </c>
      <c r="AN2" s="41" t="s">
        <v>73</v>
      </c>
      <c r="AO2" s="43"/>
      <c r="AP2" s="41" t="s">
        <v>75</v>
      </c>
      <c r="AQ2" s="41"/>
      <c r="AR2" s="41" t="s">
        <v>77</v>
      </c>
      <c r="AS2" s="41" t="s">
        <v>76</v>
      </c>
    </row>
    <row r="3" spans="1:45" ht="12.75">
      <c r="A3" s="17" t="s">
        <v>44</v>
      </c>
      <c r="B3" s="45">
        <v>45.94348948124637</v>
      </c>
      <c r="C3" s="45">
        <v>43.647711392943336</v>
      </c>
      <c r="D3" s="45"/>
      <c r="E3" s="45">
        <v>93.87030427787411</v>
      </c>
      <c r="F3" s="45">
        <v>91.42277793026005</v>
      </c>
      <c r="G3" s="45">
        <v>90.89662242811103</v>
      </c>
      <c r="H3" s="45">
        <v>90.1755633645151</v>
      </c>
      <c r="I3" s="45">
        <v>83.91723633468668</v>
      </c>
      <c r="J3" s="45">
        <v>68.63333728332644</v>
      </c>
      <c r="K3" s="45">
        <v>68.28736735966748</v>
      </c>
      <c r="L3" s="45">
        <v>66.03267269496207</v>
      </c>
      <c r="M3" s="45">
        <v>60.95384615384616</v>
      </c>
      <c r="N3" s="45">
        <v>58.61206034426248</v>
      </c>
      <c r="O3" s="45">
        <v>56.97914032334223</v>
      </c>
      <c r="P3" s="45">
        <v>56.04019969139088</v>
      </c>
      <c r="Q3" s="45">
        <v>53.17551863648102</v>
      </c>
      <c r="R3" s="45">
        <v>48.62743606061684</v>
      </c>
      <c r="S3" s="45">
        <v>46.358949766215076</v>
      </c>
      <c r="T3" s="45">
        <v>45.34352559887723</v>
      </c>
      <c r="U3" s="45">
        <v>43.47870908062112</v>
      </c>
      <c r="V3" s="45">
        <v>42.16636756370411</v>
      </c>
      <c r="W3" s="45">
        <v>39.19246524596094</v>
      </c>
      <c r="X3" s="45">
        <v>38.50515990599776</v>
      </c>
      <c r="Y3" s="45">
        <v>31.347953538404443</v>
      </c>
      <c r="Z3" s="45">
        <v>30.770674185341335</v>
      </c>
      <c r="AA3" s="45">
        <v>25.221835980390157</v>
      </c>
      <c r="AB3" s="45">
        <v>24.929569210074952</v>
      </c>
      <c r="AC3" s="45">
        <v>22.878104313361725</v>
      </c>
      <c r="AD3" s="45">
        <v>21.3931419185149</v>
      </c>
      <c r="AE3" s="45">
        <v>9.78028394976537</v>
      </c>
      <c r="AF3" s="45">
        <v>9.394313956928695</v>
      </c>
      <c r="AG3" s="45"/>
      <c r="AH3" s="45">
        <v>2.3543706611235415</v>
      </c>
      <c r="AI3" s="45"/>
      <c r="AJ3" s="45">
        <v>67.46121641656553</v>
      </c>
      <c r="AK3" s="45">
        <v>67.03829150358331</v>
      </c>
      <c r="AL3" s="45">
        <v>63.59111991845858</v>
      </c>
      <c r="AM3" s="45">
        <v>38.578680203045685</v>
      </c>
      <c r="AN3" s="45">
        <v>0</v>
      </c>
      <c r="AO3" s="45"/>
      <c r="AP3" s="45">
        <v>53.36279846508337</v>
      </c>
      <c r="AQ3" s="45"/>
      <c r="AR3" s="45">
        <v>38.24086501438024</v>
      </c>
      <c r="AS3" s="45">
        <v>17.40872175806852</v>
      </c>
    </row>
    <row r="4" spans="1:45" ht="12.75">
      <c r="A4" s="17" t="s">
        <v>45</v>
      </c>
      <c r="B4" s="39">
        <v>25.534903736239656</v>
      </c>
      <c r="C4" s="39">
        <v>26.999338714981825</v>
      </c>
      <c r="D4" s="39"/>
      <c r="E4" s="39">
        <v>0</v>
      </c>
      <c r="F4" s="39">
        <v>0</v>
      </c>
      <c r="G4" s="39">
        <v>0</v>
      </c>
      <c r="H4" s="39">
        <v>0</v>
      </c>
      <c r="I4" s="39">
        <v>2.9438744020274976</v>
      </c>
      <c r="J4" s="39">
        <v>0</v>
      </c>
      <c r="K4" s="39">
        <v>0</v>
      </c>
      <c r="L4" s="39">
        <v>0</v>
      </c>
      <c r="M4" s="39">
        <v>0</v>
      </c>
      <c r="N4" s="39">
        <v>34.47143955991309</v>
      </c>
      <c r="O4" s="39">
        <v>18.62075962990845</v>
      </c>
      <c r="P4" s="39">
        <v>12.639763776866388</v>
      </c>
      <c r="Q4" s="39">
        <v>0</v>
      </c>
      <c r="R4" s="39">
        <v>0</v>
      </c>
      <c r="S4" s="39">
        <v>36.66227071094593</v>
      </c>
      <c r="T4" s="39">
        <v>49.931840058912506</v>
      </c>
      <c r="U4" s="39">
        <v>39.00406382693539</v>
      </c>
      <c r="V4" s="39">
        <v>20.404702562528236</v>
      </c>
      <c r="W4" s="39">
        <v>32.46634112522554</v>
      </c>
      <c r="X4" s="39">
        <v>17.783794829876367</v>
      </c>
      <c r="Y4" s="39">
        <v>0</v>
      </c>
      <c r="Z4" s="39">
        <v>35.918704308368596</v>
      </c>
      <c r="AA4" s="39">
        <v>0</v>
      </c>
      <c r="AB4" s="39">
        <v>0</v>
      </c>
      <c r="AC4" s="39">
        <v>58.21562592233419</v>
      </c>
      <c r="AD4" s="39">
        <v>0</v>
      </c>
      <c r="AE4" s="39">
        <v>71.26397627223419</v>
      </c>
      <c r="AF4" s="39">
        <v>41.570766024832054</v>
      </c>
      <c r="AG4" s="39"/>
      <c r="AH4" s="39">
        <v>0</v>
      </c>
      <c r="AI4" s="39"/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/>
      <c r="AP4" s="39">
        <v>0</v>
      </c>
      <c r="AQ4" s="39"/>
      <c r="AR4" s="39">
        <v>53.05624793726131</v>
      </c>
      <c r="AS4" s="39">
        <v>0</v>
      </c>
    </row>
    <row r="5" spans="1:45" ht="12.75">
      <c r="A5" s="17" t="s">
        <v>46</v>
      </c>
      <c r="B5" s="39">
        <v>11.833946981833416</v>
      </c>
      <c r="C5" s="39">
        <v>11.86637993423498</v>
      </c>
      <c r="D5" s="39"/>
      <c r="E5" s="39">
        <v>0.16798744487681214</v>
      </c>
      <c r="F5" s="39">
        <v>0</v>
      </c>
      <c r="G5" s="39">
        <v>0</v>
      </c>
      <c r="H5" s="39">
        <v>1.5271832909897372</v>
      </c>
      <c r="I5" s="39">
        <v>0.07640955346514616</v>
      </c>
      <c r="J5" s="39">
        <v>11.442589748803506</v>
      </c>
      <c r="K5" s="39">
        <v>3.1536945278322617</v>
      </c>
      <c r="L5" s="39">
        <v>17.583519487285628</v>
      </c>
      <c r="M5" s="39">
        <v>37.2</v>
      </c>
      <c r="N5" s="39">
        <v>3.2331703344297127</v>
      </c>
      <c r="O5" s="39">
        <v>2.41942301121048</v>
      </c>
      <c r="P5" s="39">
        <v>3.505052126530185</v>
      </c>
      <c r="Q5" s="39">
        <v>23.222863045536712</v>
      </c>
      <c r="R5" s="39">
        <v>0.051587664006976855</v>
      </c>
      <c r="S5" s="39">
        <v>11.245653998321545</v>
      </c>
      <c r="T5" s="39">
        <v>0.7255895057589983</v>
      </c>
      <c r="U5" s="39">
        <v>1.7905013393058322</v>
      </c>
      <c r="V5" s="39">
        <v>13.821377939781948</v>
      </c>
      <c r="W5" s="39">
        <v>19.51640012972298</v>
      </c>
      <c r="X5" s="39">
        <v>30.061986989543954</v>
      </c>
      <c r="Y5" s="39">
        <v>57.9437545543558</v>
      </c>
      <c r="Z5" s="39">
        <v>31.6086542398471</v>
      </c>
      <c r="AA5" s="39">
        <v>29.552275379779747</v>
      </c>
      <c r="AB5" s="39">
        <v>56.74424136735692</v>
      </c>
      <c r="AC5" s="39">
        <v>16.182485137243326</v>
      </c>
      <c r="AD5" s="39">
        <v>61.266214659410146</v>
      </c>
      <c r="AE5" s="39">
        <v>12.453927423108711</v>
      </c>
      <c r="AF5" s="39">
        <v>38.52342144294171</v>
      </c>
      <c r="AG5" s="39"/>
      <c r="AH5" s="39">
        <v>95.0061958789293</v>
      </c>
      <c r="AI5" s="39"/>
      <c r="AJ5" s="39">
        <v>20.694419765576068</v>
      </c>
      <c r="AK5" s="39">
        <v>32.49910488256552</v>
      </c>
      <c r="AL5" s="39">
        <v>34.10042323438391</v>
      </c>
      <c r="AM5" s="39">
        <v>57.0932407160032</v>
      </c>
      <c r="AN5" s="39">
        <v>100</v>
      </c>
      <c r="AO5" s="39"/>
      <c r="AP5" s="39">
        <v>46.33905801415995</v>
      </c>
      <c r="AQ5" s="39"/>
      <c r="AR5" s="39">
        <v>7.493564255292398</v>
      </c>
      <c r="AS5" s="39">
        <v>81.8979753408524</v>
      </c>
    </row>
    <row r="6" spans="1:45" ht="12.75">
      <c r="A6" s="17" t="s">
        <v>47</v>
      </c>
      <c r="B6" s="39">
        <v>12.24500258331528</v>
      </c>
      <c r="C6" s="39">
        <v>12.162754852503467</v>
      </c>
      <c r="D6" s="39"/>
      <c r="E6" s="39">
        <v>5.961708277249064</v>
      </c>
      <c r="F6" s="39">
        <v>4.604656356545543</v>
      </c>
      <c r="G6" s="39">
        <v>0</v>
      </c>
      <c r="H6" s="39">
        <v>8.103587686936434</v>
      </c>
      <c r="I6" s="39">
        <v>10.909684965099181</v>
      </c>
      <c r="J6" s="39">
        <v>12.42435531448305</v>
      </c>
      <c r="K6" s="39">
        <v>28.55893469192936</v>
      </c>
      <c r="L6" s="39">
        <v>6.179835423253424</v>
      </c>
      <c r="M6" s="39">
        <v>1.8461538461538463</v>
      </c>
      <c r="N6" s="39">
        <v>0.7328136997305045</v>
      </c>
      <c r="O6" s="39">
        <v>17.929530751713774</v>
      </c>
      <c r="P6" s="39">
        <v>19.61770834257134</v>
      </c>
      <c r="Q6" s="39">
        <v>21.57183438064905</v>
      </c>
      <c r="R6" s="39">
        <v>48.02779382585263</v>
      </c>
      <c r="S6" s="39">
        <v>3.179474883107541</v>
      </c>
      <c r="T6" s="39">
        <v>1.9812046966644803</v>
      </c>
      <c r="U6" s="39">
        <v>10.370037010881891</v>
      </c>
      <c r="V6" s="39">
        <v>18.95850967332508</v>
      </c>
      <c r="W6" s="39">
        <v>8.692792386247003</v>
      </c>
      <c r="X6" s="39">
        <v>10.66210278941453</v>
      </c>
      <c r="Y6" s="39">
        <v>10.186338214948998</v>
      </c>
      <c r="Z6" s="39">
        <v>0.039386940311251034</v>
      </c>
      <c r="AA6" s="39">
        <v>35.699751342639786</v>
      </c>
      <c r="AB6" s="39">
        <v>8.930105468407904</v>
      </c>
      <c r="AC6" s="39">
        <v>0.021081924358055403</v>
      </c>
      <c r="AD6" s="39">
        <v>12.18128453453384</v>
      </c>
      <c r="AE6" s="39">
        <v>4.737120098154126</v>
      </c>
      <c r="AF6" s="39">
        <v>10.511498575297566</v>
      </c>
      <c r="AG6" s="39"/>
      <c r="AH6" s="39">
        <v>2.6394334599471754</v>
      </c>
      <c r="AI6" s="39"/>
      <c r="AJ6" s="39">
        <v>6.853401659051865</v>
      </c>
      <c r="AK6" s="39">
        <v>0.4268272923618403</v>
      </c>
      <c r="AL6" s="39">
        <v>1.8705407038327844</v>
      </c>
      <c r="AM6" s="39">
        <v>4.328079080951109</v>
      </c>
      <c r="AN6" s="39">
        <v>0</v>
      </c>
      <c r="AO6" s="39"/>
      <c r="AP6" s="39">
        <v>0.29814352075668316</v>
      </c>
      <c r="AQ6" s="39"/>
      <c r="AR6" s="39">
        <v>0.7455091231985416</v>
      </c>
      <c r="AS6" s="39">
        <v>0.6933029010790951</v>
      </c>
    </row>
    <row r="7" spans="1:45" ht="12.75">
      <c r="A7" s="17" t="s">
        <v>48</v>
      </c>
      <c r="B7" s="39">
        <v>4.003434450964017</v>
      </c>
      <c r="C7" s="39">
        <v>4.712848401139356</v>
      </c>
      <c r="D7" s="39"/>
      <c r="E7" s="39">
        <v>0</v>
      </c>
      <c r="F7" s="39">
        <v>3.972565713194402</v>
      </c>
      <c r="G7" s="39">
        <v>0</v>
      </c>
      <c r="H7" s="39">
        <v>0.19366565755873758</v>
      </c>
      <c r="I7" s="39">
        <v>2.1527947447215015</v>
      </c>
      <c r="J7" s="39">
        <v>7.478044950211843</v>
      </c>
      <c r="K7" s="39">
        <v>0</v>
      </c>
      <c r="L7" s="39">
        <v>8.167103206605908</v>
      </c>
      <c r="M7" s="39">
        <v>0</v>
      </c>
      <c r="N7" s="39">
        <v>2.8275126227577623</v>
      </c>
      <c r="O7" s="39">
        <v>4.05114565365698</v>
      </c>
      <c r="P7" s="39">
        <v>8.076954036526422</v>
      </c>
      <c r="Q7" s="39">
        <v>1.6768528880089524</v>
      </c>
      <c r="R7" s="39">
        <v>3.2930304060366233</v>
      </c>
      <c r="S7" s="39">
        <v>2.5008991727610597</v>
      </c>
      <c r="T7" s="39">
        <v>1.9975140066956238</v>
      </c>
      <c r="U7" s="39">
        <v>5.040977731906708</v>
      </c>
      <c r="V7" s="39">
        <v>4.649044175847038</v>
      </c>
      <c r="W7" s="39">
        <v>0.1320011128435392</v>
      </c>
      <c r="X7" s="39">
        <v>2.9869554851673987</v>
      </c>
      <c r="Y7" s="39">
        <v>0.5219536922907485</v>
      </c>
      <c r="Z7" s="39">
        <v>1.6625803261317167</v>
      </c>
      <c r="AA7" s="39">
        <v>2.5137169955656367</v>
      </c>
      <c r="AB7" s="39">
        <v>0</v>
      </c>
      <c r="AC7" s="39">
        <v>2.4708015347640933</v>
      </c>
      <c r="AD7" s="39">
        <v>5.159358887541099</v>
      </c>
      <c r="AE7" s="39">
        <v>1.7494518796072087</v>
      </c>
      <c r="AF7" s="39">
        <v>0</v>
      </c>
      <c r="AG7" s="39"/>
      <c r="AH7" s="39">
        <v>0</v>
      </c>
      <c r="AI7" s="39"/>
      <c r="AJ7" s="39">
        <v>2.5786153634181184</v>
      </c>
      <c r="AK7" s="39">
        <v>0.03577632148929379</v>
      </c>
      <c r="AL7" s="39">
        <v>0.43791614332471884</v>
      </c>
      <c r="AM7" s="39">
        <v>0</v>
      </c>
      <c r="AN7" s="39">
        <v>0</v>
      </c>
      <c r="AO7" s="39"/>
      <c r="AP7" s="39">
        <v>0</v>
      </c>
      <c r="AQ7" s="39"/>
      <c r="AR7" s="39">
        <v>0.46381366986751327</v>
      </c>
      <c r="AS7" s="39">
        <v>0</v>
      </c>
    </row>
    <row r="8" spans="1:45" ht="12.75">
      <c r="A8" s="17" t="s">
        <v>57</v>
      </c>
      <c r="B8" s="40">
        <f>B9-B3-B4-B5-B6-B7</f>
        <v>0.4392227664012669</v>
      </c>
      <c r="C8" s="40">
        <f>C9-C3-C4-C5-C6-C7</f>
        <v>0.6109667041970397</v>
      </c>
      <c r="D8" s="40"/>
      <c r="E8" s="40">
        <f>E9-E3-E4-E5-E6-E7</f>
        <v>1.1546319456101628E-14</v>
      </c>
      <c r="F8" s="40">
        <f aca="true" t="shared" si="0" ref="F8:AH8">F9-F3-F4-F5-F6-F7</f>
        <v>0</v>
      </c>
      <c r="G8" s="40">
        <f t="shared" si="0"/>
        <v>9.10337757188897</v>
      </c>
      <c r="H8" s="40">
        <f t="shared" si="0"/>
        <v>-7.244205235679146E-15</v>
      </c>
      <c r="I8" s="40">
        <f t="shared" si="0"/>
        <v>0</v>
      </c>
      <c r="J8" s="40">
        <f t="shared" si="0"/>
        <v>0.021672703175160457</v>
      </c>
      <c r="K8" s="40">
        <f t="shared" si="0"/>
        <v>3.420570894974162E-06</v>
      </c>
      <c r="L8" s="40">
        <f t="shared" si="0"/>
        <v>2.0368691878929663</v>
      </c>
      <c r="M8" s="40">
        <f>M9-M3-M4-M5-M6-M7</f>
        <v>-6.661338147750939E-15</v>
      </c>
      <c r="N8" s="40">
        <f t="shared" si="0"/>
        <v>0.12300343890645271</v>
      </c>
      <c r="O8" s="40">
        <f t="shared" si="0"/>
        <v>6.301680892661921E-07</v>
      </c>
      <c r="P8" s="40">
        <f t="shared" si="0"/>
        <v>0.12032202611478304</v>
      </c>
      <c r="Q8" s="40">
        <f>Q9-Q3-Q4-Q5-Q6-Q7</f>
        <v>0.35293104932426145</v>
      </c>
      <c r="R8" s="40">
        <f>R9-R3-R4-R5-R6-R7</f>
        <v>0.00015204348693265146</v>
      </c>
      <c r="S8" s="40">
        <f t="shared" si="0"/>
        <v>0.05275146864884528</v>
      </c>
      <c r="T8" s="40">
        <f>T9-T3-T4-T5-T6-T7</f>
        <v>0.020326133091162824</v>
      </c>
      <c r="U8" s="40">
        <f>U9-U3-U4-U5-U6-U7</f>
        <v>0.3157110103490526</v>
      </c>
      <c r="V8" s="40">
        <f t="shared" si="0"/>
        <v>-1.915186405909708E-06</v>
      </c>
      <c r="W8" s="40">
        <f>W9-W3-W4-W5-W6-W7</f>
        <v>-3.0808688933348094E-15</v>
      </c>
      <c r="X8" s="40">
        <f>X9-X3-X4-X5-X6-X7</f>
        <v>-9.769962616701378E-15</v>
      </c>
      <c r="Y8" s="40">
        <f t="shared" si="0"/>
        <v>1.4765966227514582E-14</v>
      </c>
      <c r="Z8" s="40">
        <f t="shared" si="0"/>
        <v>0</v>
      </c>
      <c r="AA8" s="40">
        <f>AA9-AA3-AA4-AA5-AA6-AA7</f>
        <v>7.01242030162468</v>
      </c>
      <c r="AB8" s="40">
        <f t="shared" si="0"/>
        <v>9.396083954160217</v>
      </c>
      <c r="AC8" s="40">
        <f t="shared" si="0"/>
        <v>0.23190116793861737</v>
      </c>
      <c r="AD8" s="40">
        <f t="shared" si="0"/>
        <v>1.5987211554602254E-14</v>
      </c>
      <c r="AE8" s="40">
        <f t="shared" si="0"/>
        <v>0.015240377130403937</v>
      </c>
      <c r="AF8" s="40">
        <f t="shared" si="0"/>
        <v>-2.842170943040401E-14</v>
      </c>
      <c r="AG8" s="40"/>
      <c r="AH8" s="40">
        <f t="shared" si="0"/>
        <v>-1.9095836023552692E-14</v>
      </c>
      <c r="AI8" s="40"/>
      <c r="AJ8" s="40">
        <f>AJ9-AJ3-AJ4-AJ5-AJ6-AJ7</f>
        <v>2.4123467953884137</v>
      </c>
      <c r="AK8" s="40">
        <f>AK9-AK3-AK4-AK5-AK6-AK7</f>
        <v>3.8115344214162405E-14</v>
      </c>
      <c r="AL8" s="40">
        <f aca="true" t="shared" si="1" ref="AL8">AL9-AL3-AL4-AL5-AL6-AL7</f>
        <v>4.9960036108132044E-15</v>
      </c>
      <c r="AM8" s="40">
        <f>AM9-AM3-AM4-AM5-AM6-AM7</f>
        <v>4.440892098500626E-15</v>
      </c>
      <c r="AN8" s="40">
        <f aca="true" t="shared" si="2" ref="AN8">AN9-AN3-AN4-AN5-AN6-AN7</f>
        <v>0</v>
      </c>
      <c r="AO8" s="40"/>
      <c r="AP8" s="40">
        <f aca="true" t="shared" si="3" ref="AP8:AR8">AP9-AP3-AP4-AP5-AP6-AP7</f>
        <v>-8.43769498715119E-15</v>
      </c>
      <c r="AQ8" s="40"/>
      <c r="AR8" s="40">
        <f t="shared" si="3"/>
        <v>-4.440892098500626E-15</v>
      </c>
      <c r="AS8" s="40">
        <f aca="true" t="shared" si="4" ref="AS8">AS9-AS3-AS4-AS5-AS6-AS7</f>
        <v>-1.609823385706477E-14</v>
      </c>
    </row>
    <row r="9" spans="2:45" ht="12.75">
      <c r="B9" s="21">
        <v>100</v>
      </c>
      <c r="C9" s="21">
        <v>100</v>
      </c>
      <c r="D9" s="21"/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v>100</v>
      </c>
      <c r="O9" s="21">
        <v>100</v>
      </c>
      <c r="P9" s="21">
        <v>100</v>
      </c>
      <c r="Q9" s="21">
        <v>100</v>
      </c>
      <c r="R9" s="21">
        <v>100</v>
      </c>
      <c r="S9" s="21">
        <v>100</v>
      </c>
      <c r="T9" s="21">
        <v>100</v>
      </c>
      <c r="U9" s="21">
        <v>100</v>
      </c>
      <c r="V9" s="21">
        <v>100</v>
      </c>
      <c r="W9" s="21">
        <v>100</v>
      </c>
      <c r="X9" s="21">
        <v>100</v>
      </c>
      <c r="Y9" s="21">
        <v>100</v>
      </c>
      <c r="Z9" s="21">
        <v>100</v>
      </c>
      <c r="AA9" s="21">
        <v>100</v>
      </c>
      <c r="AB9" s="21">
        <v>100</v>
      </c>
      <c r="AC9" s="21">
        <v>100</v>
      </c>
      <c r="AD9" s="21">
        <v>100</v>
      </c>
      <c r="AE9" s="21">
        <v>100</v>
      </c>
      <c r="AF9" s="21">
        <v>100</v>
      </c>
      <c r="AG9" s="21"/>
      <c r="AH9" s="21">
        <v>100</v>
      </c>
      <c r="AI9" s="21"/>
      <c r="AJ9" s="21">
        <v>100</v>
      </c>
      <c r="AK9" s="21">
        <v>100</v>
      </c>
      <c r="AL9" s="21">
        <v>100</v>
      </c>
      <c r="AM9" s="21">
        <v>100</v>
      </c>
      <c r="AN9" s="21">
        <v>100</v>
      </c>
      <c r="AO9" s="21"/>
      <c r="AP9" s="21">
        <v>100</v>
      </c>
      <c r="AQ9" s="21"/>
      <c r="AR9" s="21">
        <v>100</v>
      </c>
      <c r="AS9" s="21">
        <v>100</v>
      </c>
    </row>
    <row r="10" spans="2:41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O10" s="21"/>
    </row>
    <row r="13" spans="2:28" ht="15.75">
      <c r="B13" s="134" t="s">
        <v>82</v>
      </c>
      <c r="M13" s="40"/>
      <c r="T13" s="40"/>
      <c r="U13" s="40"/>
      <c r="W13" s="40"/>
      <c r="X13" s="40"/>
      <c r="Y13" s="40"/>
      <c r="Z13" s="40"/>
      <c r="AA13" s="40"/>
      <c r="AB13" s="40"/>
    </row>
    <row r="14" spans="2:28" ht="12.75">
      <c r="B14" s="105" t="s">
        <v>64</v>
      </c>
      <c r="M14" s="40"/>
      <c r="T14" s="40"/>
      <c r="U14" s="40"/>
      <c r="W14" s="40"/>
      <c r="X14" s="40"/>
      <c r="Y14" s="40"/>
      <c r="Z14" s="40"/>
      <c r="AA14" s="40"/>
      <c r="AB14" s="40"/>
    </row>
    <row r="15" spans="13:28" ht="12.75">
      <c r="M15" s="40"/>
      <c r="T15" s="40"/>
      <c r="U15" s="40"/>
      <c r="W15" s="40"/>
      <c r="X15" s="40"/>
      <c r="Y15" s="40"/>
      <c r="Z15" s="40"/>
      <c r="AA15" s="40"/>
      <c r="AB15" s="40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.75">
      <c r="B44" s="24" t="s">
        <v>55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Manuel Da Silva</cp:lastModifiedBy>
  <cp:lastPrinted>2018-04-23T08:33:36Z</cp:lastPrinted>
  <dcterms:created xsi:type="dcterms:W3CDTF">2006-08-08T07:17:08Z</dcterms:created>
  <dcterms:modified xsi:type="dcterms:W3CDTF">2019-07-18T10:46:17Z</dcterms:modified>
  <cp:category/>
  <cp:version/>
  <cp:contentType/>
  <cp:contentStatus/>
</cp:coreProperties>
</file>