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120" yWindow="210" windowWidth="28020" windowHeight="11895" tabRatio="599" activeTab="4"/>
  </bookViews>
  <sheets>
    <sheet name="Table 1" sheetId="50" r:id="rId1"/>
    <sheet name="Table 2" sheetId="43" r:id="rId2"/>
    <sheet name="Table 3" sheetId="10" r:id="rId3"/>
    <sheet name="Table 4" sheetId="51" r:id="rId4"/>
    <sheet name="Figure 1" sheetId="53" r:id="rId5"/>
    <sheet name="Table 5" sheetId="4" r:id="rId6"/>
    <sheet name="Figure 2" sheetId="20" r:id="rId7"/>
  </sheets>
  <definedNames>
    <definedName name="_xlnm.Print_Area" localSheetId="1">'Table 2'!$A$4:$M$38</definedName>
    <definedName name="_xlnm.Print_Area" localSheetId="2">'Table 3'!$A$4:$E$41</definedName>
  </definedNames>
  <calcPr calcId="145621"/>
</workbook>
</file>

<file path=xl/sharedStrings.xml><?xml version="1.0" encoding="utf-8"?>
<sst xmlns="http://schemas.openxmlformats.org/spreadsheetml/2006/main" count="1063" uniqueCount="122">
  <si>
    <t>:</t>
  </si>
  <si>
    <t>Last update</t>
  </si>
  <si>
    <t>Extracted on</t>
  </si>
  <si>
    <t>Eurostat</t>
  </si>
  <si>
    <t>GEO/TIME</t>
  </si>
  <si>
    <t>2007</t>
  </si>
  <si>
    <t>2008</t>
  </si>
  <si>
    <t>2009</t>
  </si>
  <si>
    <t>not available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</si>
  <si>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</si>
  <si>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</si>
  <si>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</si>
  <si>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</si>
  <si>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</si>
  <si>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</si>
  <si>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</si>
  <si>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</si>
  <si>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</si>
  <si>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</si>
  <si>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</si>
  <si>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</si>
  <si>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</si>
  <si>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</si>
  <si>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</si>
  <si>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</si>
  <si>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</si>
  <si>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</si>
  <si>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</si>
  <si>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</si>
  <si>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</si>
  <si>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</si>
  <si>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</si>
  <si>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</si>
  <si>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</si>
  <si>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</si>
  <si>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</si>
  <si>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</si>
  <si>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</si>
  <si>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Liechtenstein</t>
  </si>
  <si>
    <t xml:space="preserve">Recycling from de-pollution and dismantling </t>
  </si>
  <si>
    <t xml:space="preserve">Recycling from shredding </t>
  </si>
  <si>
    <t xml:space="preserve">Recycling from export </t>
  </si>
  <si>
    <t>2011</t>
  </si>
  <si>
    <t>Total recycling and reuse</t>
  </si>
  <si>
    <t>Total recovery and reuse</t>
  </si>
  <si>
    <t>Waste generated</t>
  </si>
  <si>
    <t>End-of-life vehicles: Reuse, recycling and recovery, Totals [env_waselvt]</t>
  </si>
  <si>
    <t>Source of data</t>
  </si>
  <si>
    <t>WST_OPER</t>
  </si>
  <si>
    <t>UNIT</t>
  </si>
  <si>
    <t>2010</t>
  </si>
  <si>
    <t>Special value:</t>
  </si>
  <si>
    <t>Percentage</t>
  </si>
  <si>
    <t>Reuse and recycling</t>
  </si>
  <si>
    <t>Reuse and recovery</t>
  </si>
  <si>
    <t>2012</t>
  </si>
  <si>
    <t>Croatia</t>
  </si>
  <si>
    <t>Number</t>
  </si>
  <si>
    <t>Tonne</t>
  </si>
  <si>
    <r>
      <t>Source:</t>
    </r>
    <r>
      <rPr>
        <sz val="9"/>
        <rFont val="Arial"/>
        <family val="2"/>
      </rPr>
      <t xml:space="preserve"> Eurostat (online data code: env_waselv)</t>
    </r>
  </si>
  <si>
    <t>(%)</t>
  </si>
  <si>
    <t>(tonnes)</t>
  </si>
  <si>
    <t>(kg per vehicle)</t>
  </si>
  <si>
    <t>Bookmark</t>
  </si>
  <si>
    <t>2013</t>
  </si>
  <si>
    <t>EU-27 (¹)</t>
  </si>
  <si>
    <t>Liechtenstein (²)</t>
  </si>
  <si>
    <t>(¹) Eurostat estimates.</t>
  </si>
  <si>
    <t>EU-28 (¹)</t>
  </si>
  <si>
    <t>(²) 2012 data.</t>
  </si>
  <si>
    <t>Slovenia (²)</t>
  </si>
  <si>
    <t>Note: ranked on 'Reuse and recovery'.</t>
  </si>
  <si>
    <t>End-of-life vehicles: Detailed data [env_waselv]</t>
  </si>
  <si>
    <t>Reuse</t>
  </si>
  <si>
    <t>Recycling</t>
  </si>
  <si>
    <t>WASTE</t>
  </si>
  <si>
    <t>Total dismantling and de-pollution</t>
  </si>
  <si>
    <t>Total shredding</t>
  </si>
  <si>
    <t>Total</t>
  </si>
  <si>
    <t>Ranking</t>
  </si>
  <si>
    <t>Note: figures in red show where the target rate (85 %) was not met or where no data was reported.</t>
  </si>
  <si>
    <t>Note: figures in red show where the target rate (80 %) was not met or where no data were reported.</t>
  </si>
  <si>
    <t>Recycling target</t>
  </si>
  <si>
    <t>Recovery target</t>
  </si>
  <si>
    <t>2014</t>
  </si>
  <si>
    <t>Table 1: Total number of end-of-life vehicles, 2007–14</t>
  </si>
  <si>
    <t>Table 2: Total recycling and reuse rate of end-of-life vehicles, 2007–14</t>
  </si>
  <si>
    <t>http://appsso.eurostat.ec.europa.eu/nui/show.do?query=BOOKMARK_DS-176053_QID_6A10227C_UID_-3F171EB0&amp;layout=TIME,C,X,0;GEO,L,Y,0;WST_OPER,L,Z,0;UNIT,L,Z,1;INDICATORS,C,Z,2;&amp;zSelection=DS-176053UNIT,PC;DS-176053INDICATORS,OBS_FLAG;DS-176053WST_OPER,RCV_REU;&amp;rankName1=UNIT_1_2_-1_2&amp;rankName2=INDICATORS_1_2_-1_2&amp;rankName3=WST-OPER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</si>
  <si>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-176053_QID_6D90619C_UID_-3F171EB0&amp;layout=TIME,C,X,0;GEO,L,Y,0;WST_OPER,L,Z,0;UNIT,L,Z,1;INDICATORS,C,Z,2;&amp;zSelection=DS-176053UNIT,PC;DS-176053INDICATORS,OBS_FLAG;DS-176053WST_OPER,RCY_REU;&amp;rankName1=UNIT_1_2_-1_2&amp;rankName2=INDICATORS_1_2_-1_2&amp;rankName3=WST-OPER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</si>
  <si>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-176053_QID_-1080042D_UID_-3F171EB0&amp;layout=TIME,C,X,0;GEO,L,Y,0;WST_OPER,L,Z,0;UNIT,L,Z,1;INDICATORS,C,Z,2;&amp;zSelection=DS-176053UNIT,NR;DS-176053INDICATORS,OBS_FLAG;DS-176053WST_OPER,GEN;&amp;rankName1=UNIT_1_2_-1_2&amp;rankName2=INDICATORS_1_2_-1_2&amp;rankName3=WST-OPER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</si>
  <si>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Table 4: Total vehicle weight (W1), 2007–14</t>
  </si>
  <si>
    <t>http://appsso.eurostat.ec.europa.eu/nui/show.do?query=BOOKMARK_DS-176053_QID_-477E32A7_UID_-3F171EB0&amp;layout=TIME,C,X,0;GEO,L,Y,0;WST_OPER,L,Z,0;UNIT,L,Z,1;INDICATORS,C,Z,2;&amp;zSelection=DS-176053UNIT,T;DS-176053INDICATORS,OBS_FLAG;DS-176053WST_OPER,GEN;&amp;rankName1=UNIT_1_2_-1_2&amp;rankName2=INDICATORS_1_2_-1_2&amp;rankName3=WST-OPER_1_2_-1_2&amp;rankName4=TIME_1_0_0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</si>
  <si>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-176053_QID_-681C2A1F_UID_-3F171EB0&amp;layout=WST_OPER,L,X,0;TIME,C,X,1;GEO,L,Y,0;UNIT,L,Z,0;INDICATORS,C,Z,1;&amp;zSelection=DS-176053UNIT,PC;DS-176053INDICATORS,OBS_FLAG;&amp;rankName1=UNIT_1_2_-1_2&amp;rankName2=INDICATORS_1_2_-1_2&amp;rankName3=WST-OPER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</si>
  <si>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Table 5: Specific weight of end-of-life vehicles, 2007–14</t>
  </si>
  <si>
    <t>http://appsso.eurostat.ec.europa.eu/nui/show.do?query=BOOKMARK_DS-176053_QID_-3AEBCF4D_UID_-3F171EB0&amp;layout=WST_OPER,L,X,0;TIME,C,X,1;GEO,L,Y,0;UNIT,L,Z,0;INDICATORS,C,Z,1;&amp;zSelection=DS-176053UNIT,NR;DS-176053INDICATORS,OBS_FLAG;&amp;rankName1=UNIT_1_2_-1_2&amp;rankName2=INDICATORS_1_2_-1_2&amp;rankName3=WST-OPER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</si>
  <si>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>Figure 2: Reuse and recycling rates in percent of total vehicle weight (W1), 2014</t>
  </si>
  <si>
    <t>(¹) Eurostat estimates for 2007–09 and 2013–14. For reasons of comparison, EU-27 data are also shown for 2012–14, although EU-28 data are available.</t>
  </si>
  <si>
    <t>Table 3: Total recovery and reuse rate of end-of-life vehicles, 2007–14</t>
  </si>
  <si>
    <t>Figure 1: Recovery and recycling rate for end-of-life vehicles, 2014</t>
  </si>
  <si>
    <t>(³) 2013 data.</t>
  </si>
  <si>
    <t xml:space="preserve">Iceland (³) </t>
  </si>
  <si>
    <t>Mean 2007–14</t>
  </si>
  <si>
    <t>http://appsso.eurostat.ec.europa.eu/nui/show.do?query=BOOKMARK_DS-176051_QID_-6C02EFBD_UID_-3F171EB0&amp;layout=WASTE,L,X,0;WST_OPER,L,X,1;GEO,L,Y,0;TIME,C,Z,0;UNIT,L,Z,1;INDICATORS,C,Z,2;&amp;zSelection=DS-176051INDICATORS,OBS_FLAG;DS-176051UNIT,T;DS-176051TIME,2013;&amp;rankName1=TIME_1_0_-1_2&amp;rankName2=UNIT_1_2_-1_2&amp;rankName3=INDICATORS_1_2_-1_2&amp;rankName4=WASTE_1_2_0_0&amp;rankName5=WST-OPER_1_2_1_0&amp;rankName6=GEO_1_2_0_1&amp;rStp=&amp;cStp=&amp;rDCh=&amp;cDCh=&amp;rDM=true&amp;cDM=true&amp;footnes=false&amp;empty=false&amp;wai=false&amp;time_mode=NONE&amp;time_most_recent=false&amp;lang=EN&amp;cfo=%23%23%23%2C%23%23%23.%23%23%23</t>
  </si>
  <si>
    <t>TIME</t>
  </si>
  <si>
    <t>End-of-life vehicles: total weight of vehicles exported</t>
  </si>
  <si>
    <t>http://appsso.eurostat.ec.europa.eu/nui/show.do?query=BOOKMARK_DS-176053_QID_6ACF3558_UID_-3F171EB0&amp;layout=WST_OPER,L,X,0;TIME,C,X,1;GEO,L,Y,0;UNIT,L,Z,0;INDICATORS,C,Z,1;&amp;zSelection=DS-176053UNIT,T;DS-176053INDICATORS,OBS_FLAG;&amp;rankName1=UNIT_1_2_-1_2&amp;rankName2=INDICATORS_1_2_-1_2&amp;rankName3=WST-OPER_1_2_0_0&amp;rankName4=TIME_1_0_1_0&amp;rankName5=GEO_1_2_0_1&amp;rStp=&amp;cStp=&amp;rDCh=&amp;cDCh=&amp;rDM=true&amp;cDM=true&amp;footnes=false&amp;empty=false&amp;wai=false&amp;time_mode=NONE&amp;time_most_recent=false&amp;lang=EN&amp;cfo=%23%23%23%2C%23%23%23.%23%23%23</t>
  </si>
  <si>
    <t xml:space="preserve"> Specific weight of end-of-life vehicles, 2007–14</t>
  </si>
  <si>
    <t>(number of vehicles)</t>
  </si>
  <si>
    <t>Source: Eurostat (online data code: env_waselvt)</t>
  </si>
  <si>
    <t>(¹) Eurostat estimates for 2007–09 and 2013–14. For reasons of comparison, EU-27 data are also shown for 2012–14, although EU-28 data are available.
(²) Observation necessary if caused by stock effects.</t>
  </si>
  <si>
    <r>
      <rPr>
        <sz val="9"/>
        <color theme="7" tint="-0.24997000396251678"/>
        <rFont val="Arial"/>
        <family val="2"/>
      </rPr>
      <t>45.0</t>
    </r>
    <r>
      <rPr>
        <vertAlign val="superscript"/>
        <sz val="9"/>
        <rFont val="Arial"/>
        <family val="2"/>
      </rPr>
      <t>(2)</t>
    </r>
  </si>
  <si>
    <t>(¹) Eurostat estimates for 2007–09 and 2013–14. For reasons of comparison, EU-27 data are also shown for 2012–14, although EU-28 data are available.
(²) Eurostat estimate for 2008.
(³) Observation necessary if caused by stock effects.</t>
  </si>
  <si>
    <r>
      <rPr>
        <b/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env_waselvt)</t>
    </r>
  </si>
  <si>
    <r>
      <rPr>
        <b/>
        <i/>
        <sz val="9"/>
        <rFont val="Arial"/>
        <family val="2"/>
      </rPr>
      <t>Source</t>
    </r>
    <r>
      <rPr>
        <i/>
        <sz val="9"/>
        <rFont val="Arial"/>
        <family val="2"/>
      </rPr>
      <t>:</t>
    </r>
    <r>
      <rPr>
        <sz val="9"/>
        <rFont val="Arial"/>
        <family val="2"/>
      </rPr>
      <t xml:space="preserve"> Eurostat (online data code: env_waselvt)</t>
    </r>
  </si>
  <si>
    <t>45.0(²)</t>
  </si>
  <si>
    <r>
      <rPr>
        <sz val="9"/>
        <color theme="7" tint="-0.24997000396251678"/>
        <rFont val="Arial"/>
        <family val="2"/>
      </rPr>
      <t>45.0</t>
    </r>
    <r>
      <rPr>
        <vertAlign val="superscript"/>
        <sz val="9"/>
        <rFont val="Arial"/>
        <family val="2"/>
      </rPr>
      <t>(3)</t>
    </r>
  </si>
  <si>
    <t>2013 data</t>
  </si>
  <si>
    <t>2012 data</t>
  </si>
  <si>
    <t>(¹) 2013 data.</t>
  </si>
  <si>
    <t>Greece (¹)</t>
  </si>
  <si>
    <t>Bulgaria (¹)</t>
  </si>
  <si>
    <t>Iceland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</si>
</sst>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dd\.mm\.yy"/>
    <numFmt numFmtId="165" formatCode="0.0"/>
    <numFmt numFmtId="166" formatCode="#,###,##0"/>
    <numFmt numFmtId="167" formatCode="#,##0\ _€"/>
    <numFmt numFmtId="168" formatCode="###,###,###"/>
    <numFmt numFmtId="169" formatCode="###,###,###.0"/>
    <numFmt numFmtId="170" formatCode="#,##0.0"/>
    <numFmt numFmtId="171" formatCode="#,##0.000"/>
    <numFmt numFmtId="172" formatCode="#,##0.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1"/>
      <color rgb="FF0061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name val="MS Sans Serif"/>
      <family val="2"/>
    </font>
    <font>
      <u val="single"/>
      <sz val="10"/>
      <color theme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sz val="9"/>
      <color theme="7" tint="-0.24997000396251678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7"/>
      <color theme="1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fgColor indexed="9"/>
      </patternFill>
    </fill>
    <fill>
      <patternFill patternType="lightGray">
        <fgColor indexed="9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Font="0" applyBorder="0">
      <alignment/>
      <protection hidden="1"/>
    </xf>
    <xf numFmtId="0" fontId="5" fillId="3" borderId="0" applyNumberFormat="0" applyBorder="0">
      <alignment/>
      <protection locked="0"/>
    </xf>
    <xf numFmtId="0" fontId="6" fillId="4" borderId="0" applyNumberFormat="0" applyBorder="0">
      <alignment/>
      <protection locked="0"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" fillId="5" borderId="0" applyNumberFormat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</cellStyleXfs>
  <cellXfs count="155">
    <xf numFmtId="0" fontId="0" fillId="0" borderId="0" xfId="0"/>
    <xf numFmtId="3" fontId="11" fillId="6" borderId="0" xfId="29" applyNumberFormat="1" applyFont="1" applyFill="1" applyBorder="1">
      <alignment/>
      <protection/>
    </xf>
    <xf numFmtId="3" fontId="11" fillId="6" borderId="0" xfId="29" applyNumberFormat="1" applyFont="1" applyFill="1" applyBorder="1" applyAlignment="1">
      <alignment horizontal="left"/>
      <protection/>
    </xf>
    <xf numFmtId="0" fontId="10" fillId="6" borderId="2" xfId="29" applyFont="1" applyFill="1" applyBorder="1">
      <alignment/>
      <protection/>
    </xf>
    <xf numFmtId="0" fontId="12" fillId="6" borderId="0" xfId="25" applyFont="1" applyFill="1" applyBorder="1" applyAlignment="1">
      <alignment horizontal="left" vertical="center" wrapText="1"/>
      <protection/>
    </xf>
    <xf numFmtId="0" fontId="10" fillId="6" borderId="0" xfId="25" applyFont="1" applyFill="1" applyBorder="1" applyAlignment="1">
      <alignment horizontal="left" vertical="center" wrapText="1"/>
      <protection/>
    </xf>
    <xf numFmtId="0" fontId="10" fillId="6" borderId="0" xfId="25" applyNumberFormat="1" applyFont="1" applyFill="1" applyBorder="1" applyAlignment="1">
      <alignment/>
      <protection/>
    </xf>
    <xf numFmtId="0" fontId="10" fillId="6" borderId="0" xfId="29" applyFont="1" applyFill="1" applyBorder="1">
      <alignment/>
      <protection/>
    </xf>
    <xf numFmtId="3" fontId="12" fillId="6" borderId="0" xfId="29" applyNumberFormat="1" applyFont="1" applyFill="1" applyBorder="1">
      <alignment/>
      <protection/>
    </xf>
    <xf numFmtId="3" fontId="10" fillId="6" borderId="0" xfId="29" applyNumberFormat="1" applyFont="1" applyFill="1" applyBorder="1" applyAlignment="1">
      <alignment horizontal="left"/>
      <protection/>
    </xf>
    <xf numFmtId="167" fontId="10" fillId="0" borderId="0" xfId="31" applyNumberFormat="1" applyFont="1">
      <alignment/>
      <protection/>
    </xf>
    <xf numFmtId="0" fontId="10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3" fontId="12" fillId="7" borderId="0" xfId="29" applyNumberFormat="1" applyFont="1" applyFill="1" applyBorder="1">
      <alignment/>
      <protection/>
    </xf>
    <xf numFmtId="49" fontId="12" fillId="8" borderId="3" xfId="29" applyNumberFormat="1" applyFont="1" applyFill="1" applyBorder="1" applyAlignment="1">
      <alignment horizontal="center"/>
      <protection/>
    </xf>
    <xf numFmtId="3" fontId="12" fillId="7" borderId="4" xfId="29" applyNumberFormat="1" applyFont="1" applyFill="1" applyBorder="1" applyAlignment="1">
      <alignment horizontal="left"/>
      <protection/>
    </xf>
    <xf numFmtId="3" fontId="12" fillId="7" borderId="5" xfId="29" applyNumberFormat="1" applyFont="1" applyFill="1" applyBorder="1" applyAlignment="1">
      <alignment horizontal="left"/>
      <protection/>
    </xf>
    <xf numFmtId="165" fontId="10" fillId="7" borderId="0" xfId="29" applyNumberFormat="1" applyFont="1" applyFill="1" applyBorder="1" applyAlignment="1">
      <alignment horizontal="right" indent="1"/>
      <protection/>
    </xf>
    <xf numFmtId="3" fontId="12" fillId="0" borderId="0" xfId="29" applyNumberFormat="1" applyFont="1" applyFill="1" applyBorder="1">
      <alignment/>
      <protection/>
    </xf>
    <xf numFmtId="165" fontId="10" fillId="0" borderId="0" xfId="29" applyNumberFormat="1" applyFont="1" applyFill="1" applyBorder="1" applyAlignment="1">
      <alignment horizontal="right"/>
      <protection/>
    </xf>
    <xf numFmtId="169" fontId="10" fillId="6" borderId="0" xfId="29" applyNumberFormat="1" applyFont="1" applyFill="1" applyBorder="1" applyAlignment="1">
      <alignment horizontal="right" indent="1"/>
      <protection/>
    </xf>
    <xf numFmtId="165" fontId="10" fillId="7" borderId="0" xfId="29" applyNumberFormat="1" applyFont="1" applyFill="1" applyBorder="1">
      <alignment/>
      <protection/>
    </xf>
    <xf numFmtId="169" fontId="10" fillId="7" borderId="0" xfId="29" applyNumberFormat="1" applyFont="1" applyFill="1" applyBorder="1" applyAlignment="1">
      <alignment horizontal="right" indent="1"/>
      <protection/>
    </xf>
    <xf numFmtId="49" fontId="12" fillId="8" borderId="3" xfId="29" applyNumberFormat="1" applyFont="1" applyFill="1" applyBorder="1" applyAlignment="1">
      <alignment horizontal="left"/>
      <protection/>
    </xf>
    <xf numFmtId="0" fontId="10" fillId="0" borderId="0" xfId="25" applyFont="1" applyBorder="1">
      <alignment/>
      <protection/>
    </xf>
    <xf numFmtId="0" fontId="10" fillId="0" borderId="0" xfId="25" applyFont="1">
      <alignment/>
      <protection/>
    </xf>
    <xf numFmtId="0" fontId="10" fillId="0" borderId="0" xfId="25" applyFont="1" applyAlignment="1">
      <alignment horizontal="left"/>
      <protection/>
    </xf>
    <xf numFmtId="0" fontId="10" fillId="0" borderId="0" xfId="0" applyFont="1" applyAlignment="1">
      <alignment vertical="center"/>
    </xf>
    <xf numFmtId="0" fontId="10" fillId="6" borderId="0" xfId="25" applyFont="1" applyFill="1">
      <alignment/>
      <protection/>
    </xf>
    <xf numFmtId="0" fontId="10" fillId="6" borderId="0" xfId="25" applyFont="1" applyFill="1" applyAlignment="1">
      <alignment horizontal="left"/>
      <protection/>
    </xf>
    <xf numFmtId="168" fontId="10" fillId="6" borderId="0" xfId="25" applyNumberFormat="1" applyFont="1" applyFill="1">
      <alignment/>
      <protection/>
    </xf>
    <xf numFmtId="168" fontId="10" fillId="6" borderId="0" xfId="25" applyNumberFormat="1" applyFont="1" applyFill="1" applyAlignment="1">
      <alignment horizontal="left"/>
      <protection/>
    </xf>
    <xf numFmtId="3" fontId="10" fillId="0" borderId="0" xfId="25" applyNumberFormat="1" applyFont="1" applyBorder="1">
      <alignment/>
      <protection/>
    </xf>
    <xf numFmtId="9" fontId="10" fillId="6" borderId="0" xfId="15" applyFont="1" applyFill="1"/>
    <xf numFmtId="0" fontId="10" fillId="0" borderId="0" xfId="0" applyFont="1"/>
    <xf numFmtId="168" fontId="10" fillId="0" borderId="0" xfId="25" applyNumberFormat="1" applyFont="1">
      <alignment/>
      <protection/>
    </xf>
    <xf numFmtId="0" fontId="10" fillId="0" borderId="0" xfId="0" applyFont="1" applyAlignment="1">
      <alignment horizontal="left"/>
    </xf>
    <xf numFmtId="0" fontId="10" fillId="6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6" borderId="0" xfId="0" applyFont="1" applyFill="1"/>
    <xf numFmtId="0" fontId="10" fillId="6" borderId="0" xfId="0" applyFont="1" applyFill="1" applyBorder="1"/>
    <xf numFmtId="0" fontId="10" fillId="6" borderId="0" xfId="0" applyFont="1" applyFill="1" applyBorder="1" applyAlignment="1">
      <alignment horizontal="left"/>
    </xf>
    <xf numFmtId="3" fontId="10" fillId="0" borderId="0" xfId="0" applyNumberFormat="1" applyFont="1"/>
    <xf numFmtId="0" fontId="10" fillId="6" borderId="0" xfId="0" applyFont="1" applyFill="1" applyAlignment="1">
      <alignment horizontal="right" indent="2"/>
    </xf>
    <xf numFmtId="0" fontId="10" fillId="0" borderId="0" xfId="0" applyFont="1" applyBorder="1"/>
    <xf numFmtId="0" fontId="10" fillId="0" borderId="0" xfId="25" applyFont="1" applyAlignment="1">
      <alignment horizontal="right"/>
      <protection/>
    </xf>
    <xf numFmtId="1" fontId="10" fillId="0" borderId="0" xfId="25" applyNumberFormat="1" applyFont="1">
      <alignment/>
      <protection/>
    </xf>
    <xf numFmtId="0" fontId="10" fillId="0" borderId="0" xfId="0" applyFont="1" applyFill="1" applyBorder="1"/>
    <xf numFmtId="0" fontId="10" fillId="9" borderId="6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0" fontId="10" fillId="0" borderId="6" xfId="0" applyNumberFormat="1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0" fontId="12" fillId="8" borderId="3" xfId="29" applyNumberFormat="1" applyFont="1" applyFill="1" applyBorder="1" applyAlignment="1">
      <alignment horizontal="center"/>
      <protection/>
    </xf>
    <xf numFmtId="3" fontId="12" fillId="7" borderId="7" xfId="29" applyNumberFormat="1" applyFont="1" applyFill="1" applyBorder="1" applyAlignment="1">
      <alignment horizontal="left"/>
      <protection/>
    </xf>
    <xf numFmtId="168" fontId="10" fillId="6" borderId="4" xfId="29" applyNumberFormat="1" applyFont="1" applyFill="1" applyBorder="1" applyAlignment="1">
      <alignment horizontal="right" indent="1"/>
      <protection/>
    </xf>
    <xf numFmtId="168" fontId="10" fillId="7" borderId="4" xfId="29" applyNumberFormat="1" applyFont="1" applyFill="1" applyBorder="1" applyAlignment="1">
      <alignment horizontal="right" indent="1"/>
      <protection/>
    </xf>
    <xf numFmtId="168" fontId="10" fillId="7" borderId="5" xfId="29" applyNumberFormat="1" applyFont="1" applyFill="1" applyBorder="1" applyAlignment="1">
      <alignment horizontal="right" indent="1"/>
      <protection/>
    </xf>
    <xf numFmtId="170" fontId="10" fillId="0" borderId="6" xfId="0" applyNumberFormat="1" applyFont="1" applyFill="1" applyBorder="1" applyAlignment="1">
      <alignment/>
    </xf>
    <xf numFmtId="3" fontId="10" fillId="0" borderId="0" xfId="29" applyNumberFormat="1" applyFont="1" applyFill="1" applyBorder="1" applyAlignment="1" applyProtection="1">
      <alignment/>
      <protection locked="0"/>
    </xf>
    <xf numFmtId="0" fontId="10" fillId="0" borderId="0" xfId="43" applyNumberFormat="1" applyFont="1" applyFill="1" applyBorder="1" applyAlignment="1">
      <alignment/>
      <protection/>
    </xf>
    <xf numFmtId="0" fontId="10" fillId="0" borderId="0" xfId="43" applyFont="1">
      <alignment/>
      <protection/>
    </xf>
    <xf numFmtId="164" fontId="10" fillId="0" borderId="0" xfId="43" applyNumberFormat="1" applyFont="1" applyFill="1" applyBorder="1" applyAlignment="1">
      <alignment/>
      <protection/>
    </xf>
    <xf numFmtId="0" fontId="10" fillId="9" borderId="6" xfId="43" applyNumberFormat="1" applyFont="1" applyFill="1" applyBorder="1" applyAlignment="1">
      <alignment/>
      <protection/>
    </xf>
    <xf numFmtId="3" fontId="10" fillId="0" borderId="6" xfId="43" applyNumberFormat="1" applyFont="1" applyFill="1" applyBorder="1" applyAlignment="1">
      <alignment/>
      <protection/>
    </xf>
    <xf numFmtId="170" fontId="10" fillId="0" borderId="6" xfId="43" applyNumberFormat="1" applyFont="1" applyFill="1" applyBorder="1" applyAlignment="1">
      <alignment/>
      <protection/>
    </xf>
    <xf numFmtId="0" fontId="10" fillId="0" borderId="6" xfId="43" applyNumberFormat="1" applyFont="1" applyFill="1" applyBorder="1" applyAlignment="1">
      <alignment/>
      <protection/>
    </xf>
    <xf numFmtId="170" fontId="11" fillId="0" borderId="6" xfId="43" applyNumberFormat="1" applyFont="1" applyFill="1" applyBorder="1" applyAlignment="1">
      <alignment/>
      <protection/>
    </xf>
    <xf numFmtId="170" fontId="10" fillId="0" borderId="4" xfId="29" applyNumberFormat="1" applyFont="1" applyFill="1" applyBorder="1" applyAlignment="1">
      <alignment horizontal="right" indent="3"/>
      <protection/>
    </xf>
    <xf numFmtId="170" fontId="10" fillId="0" borderId="5" xfId="29" applyNumberFormat="1" applyFont="1" applyFill="1" applyBorder="1" applyAlignment="1">
      <alignment horizontal="right" indent="3"/>
      <protection/>
    </xf>
    <xf numFmtId="170" fontId="10" fillId="0" borderId="7" xfId="29" applyNumberFormat="1" applyFont="1" applyFill="1" applyBorder="1" applyAlignment="1">
      <alignment horizontal="right" indent="3"/>
      <protection/>
    </xf>
    <xf numFmtId="3" fontId="12" fillId="0" borderId="7" xfId="29" applyNumberFormat="1" applyFont="1" applyFill="1" applyBorder="1" applyAlignment="1">
      <alignment horizontal="left"/>
      <protection/>
    </xf>
    <xf numFmtId="3" fontId="12" fillId="0" borderId="4" xfId="29" applyNumberFormat="1" applyFont="1" applyFill="1" applyBorder="1" applyAlignment="1">
      <alignment horizontal="left"/>
      <protection/>
    </xf>
    <xf numFmtId="3" fontId="12" fillId="0" borderId="5" xfId="29" applyNumberFormat="1" applyFont="1" applyFill="1" applyBorder="1" applyAlignment="1">
      <alignment horizontal="left"/>
      <protection/>
    </xf>
    <xf numFmtId="3" fontId="11" fillId="0" borderId="6" xfId="43" applyNumberFormat="1" applyFont="1" applyFill="1" applyBorder="1" applyAlignment="1">
      <alignment/>
      <protection/>
    </xf>
    <xf numFmtId="168" fontId="10" fillId="0" borderId="7" xfId="29" applyNumberFormat="1" applyFont="1" applyFill="1" applyBorder="1" applyAlignment="1">
      <alignment horizontal="right" indent="1"/>
      <protection/>
    </xf>
    <xf numFmtId="168" fontId="10" fillId="0" borderId="4" xfId="29" applyNumberFormat="1" applyFont="1" applyFill="1" applyBorder="1" applyAlignment="1">
      <alignment horizontal="right" indent="1"/>
      <protection/>
    </xf>
    <xf numFmtId="168" fontId="10" fillId="0" borderId="5" xfId="29" applyNumberFormat="1" applyFont="1" applyFill="1" applyBorder="1" applyAlignment="1">
      <alignment horizontal="right" indent="1"/>
      <protection/>
    </xf>
    <xf numFmtId="170" fontId="10" fillId="0" borderId="0" xfId="43" applyNumberFormat="1" applyFont="1" applyFill="1" applyBorder="1" applyAlignment="1">
      <alignment/>
      <protection/>
    </xf>
    <xf numFmtId="0" fontId="12" fillId="8" borderId="3" xfId="43" applyNumberFormat="1" applyFont="1" applyFill="1" applyBorder="1" applyAlignment="1">
      <alignment horizontal="center"/>
      <protection/>
    </xf>
    <xf numFmtId="0" fontId="10" fillId="10" borderId="3" xfId="43" applyNumberFormat="1" applyFont="1" applyFill="1" applyBorder="1" applyAlignment="1">
      <alignment/>
      <protection/>
    </xf>
    <xf numFmtId="170" fontId="10" fillId="10" borderId="3" xfId="43" applyNumberFormat="1" applyFont="1" applyFill="1" applyBorder="1" applyAlignment="1">
      <alignment/>
      <protection/>
    </xf>
    <xf numFmtId="0" fontId="10" fillId="0" borderId="3" xfId="43" applyNumberFormat="1" applyFont="1" applyFill="1" applyBorder="1" applyAlignment="1">
      <alignment/>
      <protection/>
    </xf>
    <xf numFmtId="170" fontId="10" fillId="0" borderId="3" xfId="43" applyNumberFormat="1" applyFont="1" applyFill="1" applyBorder="1" applyAlignment="1">
      <alignment/>
      <protection/>
    </xf>
    <xf numFmtId="0" fontId="10" fillId="0" borderId="7" xfId="43" applyNumberFormat="1" applyFont="1" applyFill="1" applyBorder="1" applyAlignment="1">
      <alignment/>
      <protection/>
    </xf>
    <xf numFmtId="170" fontId="10" fillId="0" borderId="7" xfId="43" applyNumberFormat="1" applyFont="1" applyFill="1" applyBorder="1" applyAlignment="1">
      <alignment/>
      <protection/>
    </xf>
    <xf numFmtId="0" fontId="10" fillId="0" borderId="4" xfId="43" applyNumberFormat="1" applyFont="1" applyFill="1" applyBorder="1" applyAlignment="1">
      <alignment/>
      <protection/>
    </xf>
    <xf numFmtId="170" fontId="10" fillId="0" borderId="4" xfId="43" applyNumberFormat="1" applyFont="1" applyFill="1" applyBorder="1" applyAlignment="1">
      <alignment/>
      <protection/>
    </xf>
    <xf numFmtId="0" fontId="10" fillId="0" borderId="8" xfId="43" applyNumberFormat="1" applyFont="1" applyFill="1" applyBorder="1" applyAlignment="1">
      <alignment/>
      <protection/>
    </xf>
    <xf numFmtId="0" fontId="10" fillId="0" borderId="5" xfId="43" applyNumberFormat="1" applyFont="1" applyFill="1" applyBorder="1" applyAlignment="1">
      <alignment/>
      <protection/>
    </xf>
    <xf numFmtId="170" fontId="10" fillId="0" borderId="5" xfId="43" applyNumberFormat="1" applyFont="1" applyFill="1" applyBorder="1" applyAlignment="1">
      <alignment/>
      <protection/>
    </xf>
    <xf numFmtId="168" fontId="10" fillId="0" borderId="4" xfId="29" applyNumberFormat="1" applyFont="1" applyFill="1" applyBorder="1" applyAlignment="1">
      <alignment horizontal="right" indent="3"/>
      <protection/>
    </xf>
    <xf numFmtId="168" fontId="10" fillId="0" borderId="5" xfId="29" applyNumberFormat="1" applyFont="1" applyFill="1" applyBorder="1" applyAlignment="1">
      <alignment horizontal="right" indent="3"/>
      <protection/>
    </xf>
    <xf numFmtId="168" fontId="10" fillId="0" borderId="7" xfId="29" applyNumberFormat="1" applyFont="1" applyFill="1" applyBorder="1" applyAlignment="1">
      <alignment horizontal="right" indent="3"/>
      <protection/>
    </xf>
    <xf numFmtId="3" fontId="10" fillId="11" borderId="6" xfId="0" applyNumberFormat="1" applyFont="1" applyFill="1" applyBorder="1" applyAlignment="1">
      <alignment/>
    </xf>
    <xf numFmtId="3" fontId="12" fillId="7" borderId="9" xfId="29" applyNumberFormat="1" applyFont="1" applyFill="1" applyBorder="1" applyAlignment="1">
      <alignment horizontal="left"/>
      <protection/>
    </xf>
    <xf numFmtId="3" fontId="12" fillId="10" borderId="7" xfId="29" applyNumberFormat="1" applyFont="1" applyFill="1" applyBorder="1" applyAlignment="1">
      <alignment horizontal="left"/>
      <protection/>
    </xf>
    <xf numFmtId="3" fontId="12" fillId="10" borderId="5" xfId="29" applyNumberFormat="1" applyFont="1" applyFill="1" applyBorder="1" applyAlignment="1">
      <alignment horizontal="left"/>
      <protection/>
    </xf>
    <xf numFmtId="170" fontId="10" fillId="10" borderId="7" xfId="29" applyNumberFormat="1" applyFont="1" applyFill="1" applyBorder="1" applyAlignment="1">
      <alignment horizontal="right" indent="3"/>
      <protection/>
    </xf>
    <xf numFmtId="170" fontId="10" fillId="10" borderId="5" xfId="29" applyNumberFormat="1" applyFont="1" applyFill="1" applyBorder="1" applyAlignment="1">
      <alignment horizontal="right" indent="3"/>
      <protection/>
    </xf>
    <xf numFmtId="170" fontId="10" fillId="0" borderId="9" xfId="29" applyNumberFormat="1" applyFont="1" applyFill="1" applyBorder="1" applyAlignment="1">
      <alignment horizontal="right" indent="3"/>
      <protection/>
    </xf>
    <xf numFmtId="170" fontId="13" fillId="0" borderId="4" xfId="29" applyNumberFormat="1" applyFont="1" applyFill="1" applyBorder="1" applyAlignment="1">
      <alignment horizontal="right" indent="3"/>
      <protection/>
    </xf>
    <xf numFmtId="170" fontId="13" fillId="0" borderId="7" xfId="29" applyNumberFormat="1" applyFont="1" applyFill="1" applyBorder="1" applyAlignment="1">
      <alignment horizontal="right" indent="3"/>
      <protection/>
    </xf>
    <xf numFmtId="3" fontId="12" fillId="0" borderId="9" xfId="29" applyNumberFormat="1" applyFont="1" applyFill="1" applyBorder="1" applyAlignment="1">
      <alignment horizontal="left"/>
      <protection/>
    </xf>
    <xf numFmtId="168" fontId="10" fillId="0" borderId="9" xfId="29" applyNumberFormat="1" applyFont="1" applyFill="1" applyBorder="1" applyAlignment="1">
      <alignment horizontal="right" indent="1"/>
      <protection/>
    </xf>
    <xf numFmtId="168" fontId="10" fillId="10" borderId="7" xfId="29" applyNumberFormat="1" applyFont="1" applyFill="1" applyBorder="1" applyAlignment="1">
      <alignment horizontal="right" indent="1"/>
      <protection/>
    </xf>
    <xf numFmtId="168" fontId="10" fillId="10" borderId="5" xfId="29" applyNumberFormat="1" applyFont="1" applyFill="1" applyBorder="1" applyAlignment="1">
      <alignment horizontal="right" indent="1"/>
      <protection/>
    </xf>
    <xf numFmtId="168" fontId="10" fillId="7" borderId="9" xfId="29" applyNumberFormat="1" applyFont="1" applyFill="1" applyBorder="1" applyAlignment="1">
      <alignment horizontal="right" indent="1"/>
      <protection/>
    </xf>
    <xf numFmtId="168" fontId="10" fillId="6" borderId="9" xfId="29" applyNumberFormat="1" applyFont="1" applyFill="1" applyBorder="1" applyAlignment="1">
      <alignment horizontal="right" indent="1"/>
      <protection/>
    </xf>
    <xf numFmtId="165" fontId="10" fillId="0" borderId="0" xfId="25" applyNumberFormat="1" applyFont="1">
      <alignment/>
      <protection/>
    </xf>
    <xf numFmtId="3" fontId="10" fillId="0" borderId="0" xfId="25" applyNumberFormat="1" applyFont="1">
      <alignment/>
      <protection/>
    </xf>
    <xf numFmtId="3" fontId="10" fillId="0" borderId="0" xfId="25" applyNumberFormat="1" applyFont="1" applyFill="1">
      <alignment/>
      <protection/>
    </xf>
    <xf numFmtId="0" fontId="10" fillId="0" borderId="0" xfId="25" applyFont="1" applyFill="1">
      <alignment/>
      <protection/>
    </xf>
    <xf numFmtId="10" fontId="10" fillId="0" borderId="0" xfId="25" applyNumberFormat="1" applyFont="1">
      <alignment/>
      <protection/>
    </xf>
    <xf numFmtId="0" fontId="10" fillId="9" borderId="6" xfId="0" applyNumberFormat="1" applyFont="1" applyFill="1" applyBorder="1" applyAlignment="1">
      <alignment horizontal="right"/>
    </xf>
    <xf numFmtId="170" fontId="10" fillId="0" borderId="0" xfId="0" applyNumberFormat="1" applyFont="1" applyBorder="1"/>
    <xf numFmtId="170" fontId="10" fillId="0" borderId="0" xfId="0" applyNumberFormat="1" applyFont="1"/>
    <xf numFmtId="0" fontId="10" fillId="9" borderId="6" xfId="43" applyNumberFormat="1" applyFont="1" applyFill="1" applyBorder="1" applyAlignment="1">
      <alignment horizontal="right"/>
      <protection/>
    </xf>
    <xf numFmtId="0" fontId="10" fillId="9" borderId="6" xfId="43" applyNumberFormat="1" applyFont="1" applyFill="1" applyBorder="1" applyAlignment="1">
      <alignment horizontal="center"/>
      <protection/>
    </xf>
    <xf numFmtId="0" fontId="12" fillId="8" borderId="3" xfId="43" applyNumberFormat="1" applyFont="1" applyFill="1" applyBorder="1" applyAlignment="1">
      <alignment horizontal="center" wrapText="1"/>
      <protection/>
    </xf>
    <xf numFmtId="170" fontId="10" fillId="11" borderId="7" xfId="43" applyNumberFormat="1" applyFont="1" applyFill="1" applyBorder="1" applyAlignment="1">
      <alignment/>
      <protection/>
    </xf>
    <xf numFmtId="0" fontId="10" fillId="9" borderId="6" xfId="0" applyNumberFormat="1" applyFont="1" applyFill="1" applyBorder="1" applyAlignment="1">
      <alignment horizontal="center"/>
    </xf>
    <xf numFmtId="168" fontId="10" fillId="6" borderId="0" xfId="0" applyNumberFormat="1" applyFont="1" applyFill="1"/>
    <xf numFmtId="171" fontId="10" fillId="0" borderId="0" xfId="25" applyNumberFormat="1" applyFont="1" applyBorder="1">
      <alignment/>
      <protection/>
    </xf>
    <xf numFmtId="168" fontId="10" fillId="0" borderId="0" xfId="25" applyNumberFormat="1" applyFont="1" applyAlignment="1">
      <alignment wrapText="1"/>
      <protection/>
    </xf>
    <xf numFmtId="172" fontId="10" fillId="6" borderId="0" xfId="25" applyNumberFormat="1" applyFont="1" applyFill="1">
      <alignment/>
      <protection/>
    </xf>
    <xf numFmtId="170" fontId="10" fillId="0" borderId="0" xfId="25" applyNumberFormat="1" applyFont="1" applyAlignment="1">
      <alignment wrapText="1"/>
      <protection/>
    </xf>
    <xf numFmtId="168" fontId="10" fillId="0" borderId="0" xfId="0" applyNumberFormat="1" applyFont="1"/>
    <xf numFmtId="3" fontId="10" fillId="0" borderId="6" xfId="0" applyNumberFormat="1" applyFont="1" applyFill="1" applyBorder="1" applyAlignment="1">
      <alignment horizontal="right"/>
    </xf>
    <xf numFmtId="165" fontId="10" fillId="0" borderId="0" xfId="0" applyNumberFormat="1" applyFont="1" applyBorder="1"/>
    <xf numFmtId="3" fontId="10" fillId="0" borderId="0" xfId="0" applyNumberFormat="1" applyFont="1" applyBorder="1"/>
    <xf numFmtId="3" fontId="10" fillId="6" borderId="0" xfId="29" applyNumberFormat="1" applyFont="1" applyFill="1" applyBorder="1">
      <alignment/>
      <protection/>
    </xf>
    <xf numFmtId="3" fontId="12" fillId="6" borderId="0" xfId="29" applyNumberFormat="1" applyFont="1" applyFill="1" applyBorder="1" applyAlignment="1">
      <alignment horizontal="left"/>
      <protection/>
    </xf>
    <xf numFmtId="0" fontId="16" fillId="0" borderId="0" xfId="0" applyFont="1"/>
    <xf numFmtId="0" fontId="12" fillId="0" borderId="0" xfId="0" applyFont="1" applyAlignment="1">
      <alignment horizontal="left"/>
    </xf>
    <xf numFmtId="170" fontId="16" fillId="0" borderId="0" xfId="0" applyNumberFormat="1" applyFont="1"/>
    <xf numFmtId="49" fontId="12" fillId="8" borderId="10" xfId="29" applyNumberFormat="1" applyFont="1" applyFill="1" applyBorder="1" applyAlignment="1">
      <alignment horizontal="center"/>
      <protection/>
    </xf>
    <xf numFmtId="0" fontId="12" fillId="8" borderId="10" xfId="29" applyNumberFormat="1" applyFont="1" applyFill="1" applyBorder="1" applyAlignment="1">
      <alignment horizontal="center"/>
      <protection/>
    </xf>
    <xf numFmtId="3" fontId="12" fillId="10" borderId="9" xfId="29" applyNumberFormat="1" applyFont="1" applyFill="1" applyBorder="1" applyAlignment="1">
      <alignment horizontal="left"/>
      <protection/>
    </xf>
    <xf numFmtId="168" fontId="10" fillId="10" borderId="9" xfId="29" applyNumberFormat="1" applyFont="1" applyFill="1" applyBorder="1" applyAlignment="1">
      <alignment horizontal="right" indent="1"/>
      <protection/>
    </xf>
    <xf numFmtId="3" fontId="12" fillId="7" borderId="8" xfId="29" applyNumberFormat="1" applyFont="1" applyFill="1" applyBorder="1" applyAlignment="1">
      <alignment horizontal="left"/>
      <protection/>
    </xf>
    <xf numFmtId="168" fontId="10" fillId="7" borderId="8" xfId="29" applyNumberFormat="1" applyFont="1" applyFill="1" applyBorder="1" applyAlignment="1">
      <alignment horizontal="right" indent="1"/>
      <protection/>
    </xf>
    <xf numFmtId="3" fontId="12" fillId="7" borderId="11" xfId="29" applyNumberFormat="1" applyFont="1" applyFill="1" applyBorder="1" applyAlignment="1">
      <alignment horizontal="left"/>
      <protection/>
    </xf>
    <xf numFmtId="168" fontId="10" fillId="7" borderId="11" xfId="29" applyNumberFormat="1" applyFont="1" applyFill="1" applyBorder="1" applyAlignment="1">
      <alignment horizontal="right" indent="1"/>
      <protection/>
    </xf>
    <xf numFmtId="0" fontId="12" fillId="8" borderId="3" xfId="29" applyNumberFormat="1" applyFont="1" applyFill="1" applyBorder="1" applyAlignment="1">
      <alignment horizontal="center" wrapText="1"/>
      <protection/>
    </xf>
    <xf numFmtId="168" fontId="10" fillId="0" borderId="9" xfId="29" applyNumberFormat="1" applyFont="1" applyFill="1" applyBorder="1" applyAlignment="1">
      <alignment horizontal="right" indent="3"/>
      <protection/>
    </xf>
    <xf numFmtId="3" fontId="12" fillId="10" borderId="3" xfId="29" applyNumberFormat="1" applyFont="1" applyFill="1" applyBorder="1" applyAlignment="1">
      <alignment horizontal="left"/>
      <protection/>
    </xf>
    <xf numFmtId="3" fontId="12" fillId="10" borderId="12" xfId="29" applyNumberFormat="1" applyFont="1" applyFill="1" applyBorder="1" applyAlignment="1">
      <alignment horizontal="left"/>
      <protection/>
    </xf>
    <xf numFmtId="168" fontId="10" fillId="10" borderId="3" xfId="29" applyNumberFormat="1" applyFont="1" applyFill="1" applyBorder="1" applyAlignment="1">
      <alignment horizontal="right" indent="3"/>
      <protection/>
    </xf>
    <xf numFmtId="168" fontId="10" fillId="10" borderId="12" xfId="29" applyNumberFormat="1" applyFont="1" applyFill="1" applyBorder="1" applyAlignment="1">
      <alignment horizontal="right" indent="3"/>
      <protection/>
    </xf>
    <xf numFmtId="3" fontId="10" fillId="0" borderId="6" xfId="0" applyNumberFormat="1" applyFont="1" applyFill="1" applyBorder="1" applyAlignment="1">
      <alignment horizontal="left"/>
    </xf>
    <xf numFmtId="0" fontId="10" fillId="11" borderId="0" xfId="0" applyFont="1" applyFill="1"/>
    <xf numFmtId="0" fontId="10" fillId="12" borderId="0" xfId="0" applyFont="1" applyFill="1"/>
    <xf numFmtId="3" fontId="10" fillId="12" borderId="6" xfId="0" applyNumberFormat="1" applyFont="1" applyFill="1" applyBorder="1" applyAlignment="1">
      <alignment/>
    </xf>
    <xf numFmtId="0" fontId="10" fillId="9" borderId="6" xfId="0" applyNumberFormat="1" applyFont="1" applyFill="1" applyBorder="1" applyAlignment="1">
      <alignment horizontal="left"/>
    </xf>
    <xf numFmtId="0" fontId="10" fillId="0" borderId="0" xfId="25" applyFont="1" applyAlignment="1">
      <alignment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_LHS" xfId="20"/>
    <cellStyle name="Total intermediaire" xfId="21"/>
    <cellStyle name="Titre ligne" xfId="22"/>
    <cellStyle name="Standard 2" xfId="23"/>
    <cellStyle name="Standard 2 2" xfId="24"/>
    <cellStyle name="Standard 4" xfId="25"/>
    <cellStyle name="Standard 3" xfId="26"/>
    <cellStyle name="Standard 5" xfId="27"/>
    <cellStyle name="Prozent 2" xfId="28"/>
    <cellStyle name="Normal 2" xfId="29"/>
    <cellStyle name="Normal 5" xfId="30"/>
    <cellStyle name="Standard 6" xfId="31"/>
    <cellStyle name="Ergebnis 2" xfId="32"/>
    <cellStyle name="Ergebnis 3" xfId="33"/>
    <cellStyle name="Gut 2" xfId="34"/>
    <cellStyle name="Hyperlink 2" xfId="35"/>
    <cellStyle name="Prozent 3" xfId="36"/>
    <cellStyle name="Prozent 4" xfId="37"/>
    <cellStyle name="Standard 3 2" xfId="38"/>
    <cellStyle name="Standard 4 2" xfId="39"/>
    <cellStyle name="Standard 7" xfId="40"/>
    <cellStyle name="Standard 8" xfId="41"/>
    <cellStyle name="Standard 9" xfId="42"/>
    <cellStyle name="Normal 3" xfId="43"/>
    <cellStyle name="Normal 7" xfId="44"/>
  </cellStyles>
  <dxfs count="30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ont>
        <color rgb="FFFF0000"/>
      </font>
      <fill>
        <patternFill patternType="solid">
          <bgColor theme="0"/>
        </patternFill>
      </fill>
      <border/>
    </dxf>
    <dxf>
      <font>
        <color rgb="FF9C0006"/>
      </font>
      <border/>
    </dxf>
    <dxf>
      <font>
        <color rgb="FF9C0006"/>
      </font>
      <border/>
    </dxf>
    <dxf>
      <font>
        <color rgb="FF9C0006"/>
      </font>
      <border/>
    </dxf>
    <dxf>
      <font>
        <color rgb="FF9C0006"/>
      </font>
      <border/>
    </dxf>
    <dxf>
      <font>
        <color rgb="FF9C0006"/>
      </font>
      <border/>
    </dxf>
    <dxf>
      <font>
        <color rgb="FF9C0006"/>
      </font>
      <border/>
    </dxf>
    <dxf>
      <font>
        <color rgb="FF9C0006"/>
      </font>
      <border/>
    </dxf>
    <dxf>
      <font>
        <color rgb="FF9C0006"/>
      </font>
      <border/>
    </dxf>
    <dxf>
      <font>
        <color rgb="FF9C0006"/>
      </font>
      <border/>
    </dxf>
    <dxf>
      <font>
        <color rgb="FFFF0000"/>
      </font>
      <fill>
        <patternFill patternType="solid">
          <bgColor theme="0"/>
        </patternFill>
      </fill>
      <border/>
    </dxf>
    <dxf>
      <font>
        <color rgb="FF9C0006"/>
      </font>
      <border/>
    </dxf>
    <dxf>
      <font>
        <color rgb="FFFF0000"/>
      </font>
      <fill>
        <patternFill patternType="solid">
          <bgColor theme="0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"/>
          <c:y val="0.0265"/>
          <c:w val="0.84775"/>
          <c:h val="0.6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1'!$C$68</c:f>
              <c:strCache>
                <c:ptCount val="1"/>
                <c:pt idx="0">
                  <c:v>Reuse and recovery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1'!$B$69:$B$102</c:f>
              <c:strCache/>
            </c:strRef>
          </c:cat>
          <c:val>
            <c:numRef>
              <c:f>'Figure 1'!$C$69:$C$102</c:f>
              <c:numCache/>
            </c:numRef>
          </c:val>
        </c:ser>
        <c:ser>
          <c:idx val="0"/>
          <c:order val="1"/>
          <c:tx>
            <c:strRef>
              <c:f>'Figure 1'!$D$68</c:f>
              <c:strCache>
                <c:ptCount val="1"/>
                <c:pt idx="0">
                  <c:v>Reuse and recycling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1'!$B$69:$B$102</c:f>
              <c:strCache/>
            </c:strRef>
          </c:cat>
          <c:val>
            <c:numRef>
              <c:f>'Figure 1'!$D$69:$D$102</c:f>
              <c:numCache/>
            </c:numRef>
          </c:val>
        </c:ser>
        <c:gapWidth val="82"/>
        <c:axId val="35851230"/>
        <c:axId val="54225615"/>
      </c:barChart>
      <c:lineChart>
        <c:grouping val="standard"/>
        <c:varyColors val="0"/>
        <c:ser>
          <c:idx val="2"/>
          <c:order val="2"/>
          <c:tx>
            <c:strRef>
              <c:f>'Figure 1'!$E$68</c:f>
              <c:strCache>
                <c:ptCount val="1"/>
                <c:pt idx="0">
                  <c:v>Recycling target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1'!$B$69:$B$102</c:f>
              <c:strCache/>
            </c:strRef>
          </c:cat>
          <c:val>
            <c:numRef>
              <c:f>'Figure 1'!$E$69:$E$102</c:f>
              <c:numCache/>
            </c:numRef>
          </c:val>
          <c:smooth val="0"/>
        </c:ser>
        <c:ser>
          <c:idx val="3"/>
          <c:order val="3"/>
          <c:tx>
            <c:strRef>
              <c:f>'Figure 1'!$F$68</c:f>
              <c:strCache>
                <c:ptCount val="1"/>
                <c:pt idx="0">
                  <c:v>Recovery target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1'!$B$69:$B$102</c:f>
              <c:strCache/>
            </c:strRef>
          </c:cat>
          <c:val>
            <c:numRef>
              <c:f>'Figure 1'!$F$69:$F$102</c:f>
              <c:numCache/>
            </c:numRef>
          </c:val>
          <c:smooth val="0"/>
        </c:ser>
        <c:axId val="35851230"/>
        <c:axId val="54225615"/>
      </c:lineChart>
      <c:catAx>
        <c:axId val="35851230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225615"/>
        <c:crosses val="autoZero"/>
        <c:auto val="1"/>
        <c:lblOffset val="100"/>
        <c:noMultiLvlLbl val="0"/>
      </c:catAx>
      <c:valAx>
        <c:axId val="54225615"/>
        <c:scaling>
          <c:orientation val="minMax"/>
          <c:max val="105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851230"/>
        <c:crosses val="autoZero"/>
        <c:crossBetween val="between"/>
        <c:dispUnits/>
        <c:majorUnit val="5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lb-LU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25"/>
          <c:y val="0.0335"/>
          <c:w val="0.937"/>
          <c:h val="0.60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2'!$Z$69</c:f>
              <c:strCache>
                <c:ptCount val="1"/>
                <c:pt idx="0">
                  <c:v>Reuse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2'!$Y$70:$Y$101</c:f>
              <c:strCache/>
            </c:strRef>
          </c:cat>
          <c:val>
            <c:numRef>
              <c:f>'Figure 2'!$Z$70:$Z$101</c:f>
              <c:numCache/>
            </c:numRef>
          </c:val>
        </c:ser>
        <c:ser>
          <c:idx val="1"/>
          <c:order val="1"/>
          <c:tx>
            <c:strRef>
              <c:f>'Figure 2'!$AA$69</c:f>
              <c:strCache>
                <c:ptCount val="1"/>
                <c:pt idx="0">
                  <c:v>Recycling from de-pollution and dismantling 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2'!$Y$70:$Y$101</c:f>
              <c:strCache/>
            </c:strRef>
          </c:cat>
          <c:val>
            <c:numRef>
              <c:f>'Figure 2'!$AA$70:$AA$101</c:f>
              <c:numCache/>
            </c:numRef>
          </c:val>
        </c:ser>
        <c:ser>
          <c:idx val="2"/>
          <c:order val="2"/>
          <c:tx>
            <c:strRef>
              <c:f>'Figure 2'!$AB$69</c:f>
              <c:strCache>
                <c:ptCount val="1"/>
                <c:pt idx="0">
                  <c:v>Recycling from shredding 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2'!$Y$70:$Y$101</c:f>
              <c:strCache/>
            </c:strRef>
          </c:cat>
          <c:val>
            <c:numRef>
              <c:f>'Figure 2'!$AB$70:$AB$101</c:f>
              <c:numCache/>
            </c:numRef>
          </c:val>
        </c:ser>
        <c:ser>
          <c:idx val="3"/>
          <c:order val="3"/>
          <c:tx>
            <c:strRef>
              <c:f>'Figure 2'!$AC$69</c:f>
              <c:strCache>
                <c:ptCount val="1"/>
                <c:pt idx="0">
                  <c:v>Recycling from export 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2'!$Y$70:$Y$101</c:f>
              <c:strCache/>
            </c:strRef>
          </c:cat>
          <c:val>
            <c:numRef>
              <c:f>'Figure 2'!$AC$70:$AC$101</c:f>
              <c:numCache/>
            </c:numRef>
          </c:val>
        </c:ser>
        <c:overlap val="100"/>
        <c:gapWidth val="82"/>
        <c:axId val="18268488"/>
        <c:axId val="30198665"/>
      </c:barChart>
      <c:catAx>
        <c:axId val="182684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0198665"/>
        <c:crosses val="autoZero"/>
        <c:auto val="1"/>
        <c:lblOffset val="100"/>
        <c:noMultiLvlLbl val="0"/>
      </c:catAx>
      <c:valAx>
        <c:axId val="3019866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26848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lb-L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38</xdr:row>
      <xdr:rowOff>0</xdr:rowOff>
    </xdr:from>
    <xdr:ext cx="914400" cy="247650"/>
    <xdr:sp macro="" textlink="">
      <xdr:nvSpPr>
        <xdr:cNvPr id="5" name="Textfeld 1"/>
        <xdr:cNvSpPr txBox="1"/>
      </xdr:nvSpPr>
      <xdr:spPr>
        <a:xfrm>
          <a:off x="0" y="7200900"/>
          <a:ext cx="91440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0</xdr:colOff>
      <xdr:row>65</xdr:row>
      <xdr:rowOff>47625</xdr:rowOff>
    </xdr:from>
    <xdr:ext cx="914400" cy="209550"/>
    <xdr:sp macro="" textlink="">
      <xdr:nvSpPr>
        <xdr:cNvPr id="6" name="Textfeld 1"/>
        <xdr:cNvSpPr txBox="1"/>
      </xdr:nvSpPr>
      <xdr:spPr>
        <a:xfrm>
          <a:off x="676275" y="12239625"/>
          <a:ext cx="9144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0</xdr:colOff>
      <xdr:row>61</xdr:row>
      <xdr:rowOff>47625</xdr:rowOff>
    </xdr:from>
    <xdr:ext cx="914400" cy="209550"/>
    <xdr:sp macro="" textlink="">
      <xdr:nvSpPr>
        <xdr:cNvPr id="7" name="Textfeld 1"/>
        <xdr:cNvSpPr txBox="1"/>
      </xdr:nvSpPr>
      <xdr:spPr>
        <a:xfrm>
          <a:off x="676275" y="11553825"/>
          <a:ext cx="9144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0</xdr:colOff>
      <xdr:row>65</xdr:row>
      <xdr:rowOff>57150</xdr:rowOff>
    </xdr:from>
    <xdr:ext cx="914400" cy="276225"/>
    <xdr:sp macro="" textlink="">
      <xdr:nvSpPr>
        <xdr:cNvPr id="8" name="Textfeld 1"/>
        <xdr:cNvSpPr txBox="1"/>
      </xdr:nvSpPr>
      <xdr:spPr>
        <a:xfrm>
          <a:off x="676275" y="12249150"/>
          <a:ext cx="914400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0</xdr:colOff>
      <xdr:row>65</xdr:row>
      <xdr:rowOff>57150</xdr:rowOff>
    </xdr:from>
    <xdr:ext cx="914400" cy="266700"/>
    <xdr:sp macro="" textlink="">
      <xdr:nvSpPr>
        <xdr:cNvPr id="13" name="Textfeld 1"/>
        <xdr:cNvSpPr txBox="1"/>
      </xdr:nvSpPr>
      <xdr:spPr>
        <a:xfrm>
          <a:off x="676275" y="1224915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0</xdr:colOff>
      <xdr:row>65</xdr:row>
      <xdr:rowOff>57150</xdr:rowOff>
    </xdr:from>
    <xdr:ext cx="914400" cy="266700"/>
    <xdr:sp macro="" textlink="">
      <xdr:nvSpPr>
        <xdr:cNvPr id="14" name="Textfeld 1"/>
        <xdr:cNvSpPr txBox="1"/>
      </xdr:nvSpPr>
      <xdr:spPr>
        <a:xfrm>
          <a:off x="676275" y="1224915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1</xdr:col>
      <xdr:colOff>0</xdr:colOff>
      <xdr:row>3</xdr:row>
      <xdr:rowOff>47625</xdr:rowOff>
    </xdr:from>
    <xdr:to>
      <xdr:col>12</xdr:col>
      <xdr:colOff>180975</xdr:colOff>
      <xdr:row>27</xdr:row>
      <xdr:rowOff>28575</xdr:rowOff>
    </xdr:to>
    <xdr:grpSp>
      <xdr:nvGrpSpPr>
        <xdr:cNvPr id="4" name="Group 3"/>
        <xdr:cNvGrpSpPr/>
      </xdr:nvGrpSpPr>
      <xdr:grpSpPr>
        <a:xfrm>
          <a:off x="676275" y="571500"/>
          <a:ext cx="7620000" cy="4514850"/>
          <a:chOff x="668838" y="544426"/>
          <a:chExt cx="7626425" cy="3635463"/>
        </a:xfrm>
      </xdr:grpSpPr>
      <xdr:graphicFrame macro="">
        <xdr:nvGraphicFramePr>
          <xdr:cNvPr id="2" name="Diagramm 1"/>
          <xdr:cNvGraphicFramePr/>
        </xdr:nvGraphicFramePr>
        <xdr:xfrm>
          <a:off x="668838" y="544426"/>
          <a:ext cx="7626425" cy="363546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3" name="Textfeld 2"/>
          <xdr:cNvSpPr txBox="1"/>
        </xdr:nvSpPr>
        <xdr:spPr>
          <a:xfrm>
            <a:off x="7513554" y="1674146"/>
            <a:ext cx="562449" cy="32537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AFAC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de-DE" sz="700" b="1"/>
              <a:t>Recovery </a:t>
            </a:r>
          </a:p>
          <a:p>
            <a:pPr algn="ctr"/>
            <a:r>
              <a:rPr lang="de-DE" sz="700" b="1"/>
              <a:t>target</a:t>
            </a:r>
          </a:p>
        </xdr:txBody>
      </xdr:sp>
      <xdr:sp macro="" textlink="">
        <xdr:nvSpPr>
          <xdr:cNvPr id="18" name="Textfeld 2"/>
          <xdr:cNvSpPr txBox="1"/>
        </xdr:nvSpPr>
        <xdr:spPr>
          <a:xfrm>
            <a:off x="7513554" y="2027695"/>
            <a:ext cx="564355" cy="350822"/>
          </a:xfrm>
          <a:prstGeom prst="rect">
            <a:avLst/>
          </a:prstGeom>
          <a:solidFill>
            <a:srgbClr val="FFFFFF"/>
          </a:solidFill>
          <a:ln w="19050" cmpd="sng">
            <a:solidFill>
              <a:schemeClr val="accent2"/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de-DE" sz="700" b="1"/>
              <a:t>Recycling </a:t>
            </a:r>
          </a:p>
          <a:p>
            <a:pPr algn="ctr"/>
            <a:r>
              <a:rPr lang="de-DE" sz="700" b="1"/>
              <a:t>target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</xdr:row>
      <xdr:rowOff>47625</xdr:rowOff>
    </xdr:from>
    <xdr:ext cx="914400" cy="209550"/>
    <xdr:sp macro="" textlink="">
      <xdr:nvSpPr>
        <xdr:cNvPr id="2" name="Textfeld 1"/>
        <xdr:cNvSpPr txBox="1"/>
      </xdr:nvSpPr>
      <xdr:spPr>
        <a:xfrm>
          <a:off x="0" y="1438275"/>
          <a:ext cx="9144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3</xdr:row>
      <xdr:rowOff>104775</xdr:rowOff>
    </xdr:from>
    <xdr:to>
      <xdr:col>12</xdr:col>
      <xdr:colOff>171450</xdr:colOff>
      <xdr:row>27</xdr:row>
      <xdr:rowOff>85725</xdr:rowOff>
    </xdr:to>
    <xdr:graphicFrame macro="">
      <xdr:nvGraphicFramePr>
        <xdr:cNvPr id="6" name="Chart 5"/>
        <xdr:cNvGraphicFramePr/>
      </xdr:nvGraphicFramePr>
      <xdr:xfrm>
        <a:off x="666750" y="676275"/>
        <a:ext cx="7620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showGridLines="0" workbookViewId="0" topLeftCell="A1">
      <selection activeCell="G60" sqref="G60"/>
    </sheetView>
  </sheetViews>
  <sheetFormatPr defaultColWidth="10.140625" defaultRowHeight="15"/>
  <cols>
    <col min="1" max="1" width="10.140625" style="25" customWidth="1"/>
    <col min="2" max="2" width="15.7109375" style="25" customWidth="1"/>
    <col min="3" max="5" width="12.140625" style="25" customWidth="1"/>
    <col min="6" max="6" width="12.140625" style="26" customWidth="1"/>
    <col min="7" max="10" width="12.140625" style="25" customWidth="1"/>
    <col min="11" max="16384" width="10.140625" style="25" customWidth="1"/>
  </cols>
  <sheetData>
    <row r="1" spans="1:12" ht="11.45">
      <c r="A1" s="24"/>
      <c r="L1" s="27"/>
    </row>
    <row r="2" spans="1:13" ht="15">
      <c r="A2" s="3"/>
      <c r="B2" s="131" t="s">
        <v>85</v>
      </c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</row>
    <row r="3" spans="1:13" ht="15">
      <c r="A3" s="28"/>
      <c r="B3" s="28" t="s">
        <v>107</v>
      </c>
      <c r="C3" s="28"/>
      <c r="D3" s="28"/>
      <c r="E3" s="28"/>
      <c r="F3" s="29"/>
      <c r="G3" s="28"/>
      <c r="H3" s="28"/>
      <c r="I3" s="28"/>
      <c r="J3" s="28"/>
      <c r="K3" s="28"/>
      <c r="L3" s="28"/>
      <c r="M3" s="28"/>
    </row>
    <row r="4" spans="1:12" ht="15">
      <c r="A4" s="28"/>
      <c r="B4" s="28"/>
      <c r="C4" s="30"/>
      <c r="D4" s="30"/>
      <c r="E4" s="30"/>
      <c r="F4" s="31"/>
      <c r="G4" s="30"/>
      <c r="H4" s="30"/>
      <c r="I4" s="30"/>
      <c r="J4" s="30"/>
      <c r="K4" s="30"/>
      <c r="L4" s="30"/>
    </row>
    <row r="5" spans="1:10" ht="15">
      <c r="A5" s="28"/>
      <c r="B5" s="135"/>
      <c r="C5" s="135" t="s">
        <v>5</v>
      </c>
      <c r="D5" s="135" t="s">
        <v>6</v>
      </c>
      <c r="E5" s="135" t="s">
        <v>7</v>
      </c>
      <c r="F5" s="135" t="s">
        <v>50</v>
      </c>
      <c r="G5" s="135" t="s">
        <v>42</v>
      </c>
      <c r="H5" s="136" t="s">
        <v>55</v>
      </c>
      <c r="I5" s="135" t="s">
        <v>64</v>
      </c>
      <c r="J5" s="135" t="s">
        <v>84</v>
      </c>
    </row>
    <row r="6" spans="1:12" ht="15">
      <c r="A6" s="4"/>
      <c r="B6" s="137" t="s">
        <v>68</v>
      </c>
      <c r="C6" s="138" t="s">
        <v>0</v>
      </c>
      <c r="D6" s="138" t="s">
        <v>0</v>
      </c>
      <c r="E6" s="138" t="s">
        <v>0</v>
      </c>
      <c r="F6" s="138" t="s">
        <v>0</v>
      </c>
      <c r="G6" s="138" t="s">
        <v>0</v>
      </c>
      <c r="H6" s="138">
        <v>6290000</v>
      </c>
      <c r="I6" s="138">
        <v>6230000</v>
      </c>
      <c r="J6" s="138">
        <v>6150000</v>
      </c>
      <c r="K6" s="32"/>
      <c r="L6" s="32"/>
    </row>
    <row r="7" spans="1:12" ht="15">
      <c r="A7" s="4"/>
      <c r="B7" s="96" t="s">
        <v>65</v>
      </c>
      <c r="C7" s="105">
        <v>6500000</v>
      </c>
      <c r="D7" s="105">
        <v>6270000</v>
      </c>
      <c r="E7" s="105">
        <v>9000000</v>
      </c>
      <c r="F7" s="105">
        <v>7350000</v>
      </c>
      <c r="G7" s="105">
        <v>6750000</v>
      </c>
      <c r="H7" s="105">
        <v>6250000</v>
      </c>
      <c r="I7" s="105">
        <v>6200000</v>
      </c>
      <c r="J7" s="105">
        <v>6130000</v>
      </c>
      <c r="K7" s="122"/>
      <c r="L7" s="32"/>
    </row>
    <row r="8" spans="1:12" s="24" customFormat="1" ht="15">
      <c r="A8" s="5"/>
      <c r="B8" s="94" t="s">
        <v>9</v>
      </c>
      <c r="C8" s="106">
        <v>127949</v>
      </c>
      <c r="D8" s="106">
        <v>141521</v>
      </c>
      <c r="E8" s="106">
        <v>140993</v>
      </c>
      <c r="F8" s="107">
        <v>170562</v>
      </c>
      <c r="G8" s="106">
        <v>165016</v>
      </c>
      <c r="H8" s="106">
        <v>160615</v>
      </c>
      <c r="I8" s="106">
        <v>134506</v>
      </c>
      <c r="J8" s="106">
        <v>126835</v>
      </c>
      <c r="K8" s="32"/>
      <c r="L8" s="32"/>
    </row>
    <row r="9" spans="1:12" s="24" customFormat="1" ht="15">
      <c r="A9" s="5"/>
      <c r="B9" s="15" t="s">
        <v>10</v>
      </c>
      <c r="C9" s="54">
        <v>23433</v>
      </c>
      <c r="D9" s="54">
        <v>38600</v>
      </c>
      <c r="E9" s="54">
        <v>55330</v>
      </c>
      <c r="F9" s="54">
        <v>69287</v>
      </c>
      <c r="G9" s="55">
        <v>62937</v>
      </c>
      <c r="H9" s="55">
        <v>57532</v>
      </c>
      <c r="I9" s="106">
        <v>61673</v>
      </c>
      <c r="J9" s="106">
        <v>80862</v>
      </c>
      <c r="K9" s="32"/>
      <c r="L9" s="32"/>
    </row>
    <row r="10" spans="1:12" s="24" customFormat="1" ht="15">
      <c r="A10" s="5"/>
      <c r="B10" s="15" t="s">
        <v>11</v>
      </c>
      <c r="C10" s="54">
        <v>72941</v>
      </c>
      <c r="D10" s="54">
        <v>147259</v>
      </c>
      <c r="E10" s="54">
        <v>155425</v>
      </c>
      <c r="F10" s="54">
        <v>145447</v>
      </c>
      <c r="G10" s="55">
        <v>132452</v>
      </c>
      <c r="H10" s="55">
        <v>125587</v>
      </c>
      <c r="I10" s="106">
        <v>121838</v>
      </c>
      <c r="J10" s="106">
        <v>131987</v>
      </c>
      <c r="K10" s="32"/>
      <c r="L10" s="32"/>
    </row>
    <row r="11" spans="1:12" s="24" customFormat="1" ht="15">
      <c r="A11" s="5"/>
      <c r="B11" s="15" t="s">
        <v>12</v>
      </c>
      <c r="C11" s="54">
        <v>99391</v>
      </c>
      <c r="D11" s="54">
        <v>101042</v>
      </c>
      <c r="E11" s="54">
        <v>96830</v>
      </c>
      <c r="F11" s="54">
        <v>100480</v>
      </c>
      <c r="G11" s="55">
        <v>93487</v>
      </c>
      <c r="H11" s="55">
        <v>106504</v>
      </c>
      <c r="I11" s="106">
        <v>125650</v>
      </c>
      <c r="J11" s="106">
        <v>104413</v>
      </c>
      <c r="K11" s="32"/>
      <c r="L11" s="32"/>
    </row>
    <row r="12" spans="1:12" s="24" customFormat="1" ht="15">
      <c r="A12" s="5"/>
      <c r="B12" s="15" t="s">
        <v>13</v>
      </c>
      <c r="C12" s="54">
        <v>456436</v>
      </c>
      <c r="D12" s="54">
        <v>417534</v>
      </c>
      <c r="E12" s="54">
        <v>1778593</v>
      </c>
      <c r="F12" s="54">
        <v>500193</v>
      </c>
      <c r="G12" s="55">
        <v>466160</v>
      </c>
      <c r="H12" s="55">
        <v>476601</v>
      </c>
      <c r="I12" s="106">
        <v>500322</v>
      </c>
      <c r="J12" s="106">
        <v>512163</v>
      </c>
      <c r="K12" s="32"/>
      <c r="L12" s="32"/>
    </row>
    <row r="13" spans="1:12" s="24" customFormat="1" ht="15">
      <c r="A13" s="5"/>
      <c r="B13" s="15" t="s">
        <v>14</v>
      </c>
      <c r="C13" s="54">
        <v>12664</v>
      </c>
      <c r="D13" s="54">
        <v>13843</v>
      </c>
      <c r="E13" s="54">
        <v>7528</v>
      </c>
      <c r="F13" s="54">
        <v>7268</v>
      </c>
      <c r="G13" s="55">
        <v>11413</v>
      </c>
      <c r="H13" s="55">
        <v>12835</v>
      </c>
      <c r="I13" s="106">
        <v>14712</v>
      </c>
      <c r="J13" s="106">
        <v>14720</v>
      </c>
      <c r="K13" s="32"/>
      <c r="L13" s="32"/>
    </row>
    <row r="14" spans="1:12" s="24" customFormat="1" ht="15">
      <c r="A14" s="5"/>
      <c r="B14" s="15" t="s">
        <v>15</v>
      </c>
      <c r="C14" s="54">
        <v>112243</v>
      </c>
      <c r="D14" s="54">
        <v>127612</v>
      </c>
      <c r="E14" s="54">
        <v>152455</v>
      </c>
      <c r="F14" s="54">
        <v>158237</v>
      </c>
      <c r="G14" s="55">
        <v>134960</v>
      </c>
      <c r="H14" s="54">
        <v>102073</v>
      </c>
      <c r="I14" s="106">
        <v>92467</v>
      </c>
      <c r="J14" s="106">
        <v>86950</v>
      </c>
      <c r="K14" s="32"/>
      <c r="L14" s="32"/>
    </row>
    <row r="15" spans="1:12" s="24" customFormat="1" ht="15">
      <c r="A15" s="5"/>
      <c r="B15" s="15" t="s">
        <v>16</v>
      </c>
      <c r="C15" s="54">
        <v>47414</v>
      </c>
      <c r="D15" s="54">
        <v>55201</v>
      </c>
      <c r="E15" s="54">
        <v>115670</v>
      </c>
      <c r="F15" s="54">
        <v>95162</v>
      </c>
      <c r="G15" s="55">
        <v>112454</v>
      </c>
      <c r="H15" s="55">
        <v>84456</v>
      </c>
      <c r="I15" s="106">
        <v>86205</v>
      </c>
      <c r="J15" s="106">
        <v>82863</v>
      </c>
      <c r="K15" s="32"/>
      <c r="L15" s="32"/>
    </row>
    <row r="16" spans="1:12" s="24" customFormat="1" ht="15">
      <c r="A16" s="5"/>
      <c r="B16" s="15" t="s">
        <v>17</v>
      </c>
      <c r="C16" s="54">
        <v>881164</v>
      </c>
      <c r="D16" s="54">
        <v>748071</v>
      </c>
      <c r="E16" s="54">
        <v>952367</v>
      </c>
      <c r="F16" s="54">
        <v>839637</v>
      </c>
      <c r="G16" s="55">
        <v>671927</v>
      </c>
      <c r="H16" s="55">
        <v>687824</v>
      </c>
      <c r="I16" s="106">
        <v>734776</v>
      </c>
      <c r="J16" s="106">
        <v>724820</v>
      </c>
      <c r="K16" s="32"/>
      <c r="L16" s="32"/>
    </row>
    <row r="17" spans="1:12" s="24" customFormat="1" ht="15">
      <c r="A17" s="5"/>
      <c r="B17" s="15" t="s">
        <v>18</v>
      </c>
      <c r="C17" s="54">
        <v>946497</v>
      </c>
      <c r="D17" s="54">
        <v>1109876</v>
      </c>
      <c r="E17" s="54">
        <v>1570593</v>
      </c>
      <c r="F17" s="54">
        <v>1583283</v>
      </c>
      <c r="G17" s="55">
        <v>1515432</v>
      </c>
      <c r="H17" s="55">
        <v>1209477</v>
      </c>
      <c r="I17" s="106">
        <v>1115280</v>
      </c>
      <c r="J17" s="106">
        <v>1084766</v>
      </c>
      <c r="K17" s="32"/>
      <c r="L17" s="32"/>
    </row>
    <row r="18" spans="1:12" s="24" customFormat="1" ht="15">
      <c r="A18" s="5"/>
      <c r="B18" s="15" t="s">
        <v>56</v>
      </c>
      <c r="C18" s="54" t="s">
        <v>0</v>
      </c>
      <c r="D18" s="54" t="s">
        <v>0</v>
      </c>
      <c r="E18" s="54" t="s">
        <v>0</v>
      </c>
      <c r="F18" s="54" t="s">
        <v>0</v>
      </c>
      <c r="G18" s="54" t="s">
        <v>0</v>
      </c>
      <c r="H18" s="54">
        <v>35213</v>
      </c>
      <c r="I18" s="106">
        <v>32135</v>
      </c>
      <c r="J18" s="106">
        <v>19388</v>
      </c>
      <c r="K18" s="32"/>
      <c r="L18" s="32"/>
    </row>
    <row r="19" spans="1:12" s="24" customFormat="1" ht="15">
      <c r="A19" s="5"/>
      <c r="B19" s="15" t="s">
        <v>19</v>
      </c>
      <c r="C19" s="54">
        <v>1692136</v>
      </c>
      <c r="D19" s="54">
        <v>1203184</v>
      </c>
      <c r="E19" s="54">
        <v>1610137</v>
      </c>
      <c r="F19" s="54">
        <v>1246546</v>
      </c>
      <c r="G19" s="55">
        <v>952461</v>
      </c>
      <c r="H19" s="55">
        <v>902611</v>
      </c>
      <c r="I19" s="106">
        <v>876052</v>
      </c>
      <c r="J19" s="106">
        <v>853584</v>
      </c>
      <c r="K19" s="32"/>
      <c r="L19" s="32"/>
    </row>
    <row r="20" spans="1:12" s="24" customFormat="1" ht="15">
      <c r="A20" s="5"/>
      <c r="B20" s="15" t="s">
        <v>20</v>
      </c>
      <c r="C20" s="54">
        <v>2136</v>
      </c>
      <c r="D20" s="54">
        <v>14273</v>
      </c>
      <c r="E20" s="54">
        <v>17303</v>
      </c>
      <c r="F20" s="54">
        <v>13219</v>
      </c>
      <c r="G20" s="55">
        <v>17145</v>
      </c>
      <c r="H20" s="55">
        <v>17547</v>
      </c>
      <c r="I20" s="106">
        <v>13212</v>
      </c>
      <c r="J20" s="106">
        <v>11160</v>
      </c>
      <c r="K20" s="32"/>
      <c r="L20" s="32"/>
    </row>
    <row r="21" spans="1:12" s="24" customFormat="1" ht="15">
      <c r="A21" s="5"/>
      <c r="B21" s="15" t="s">
        <v>21</v>
      </c>
      <c r="C21" s="54">
        <v>11882</v>
      </c>
      <c r="D21" s="54">
        <v>10968</v>
      </c>
      <c r="E21" s="54">
        <v>10590</v>
      </c>
      <c r="F21" s="54">
        <v>10640</v>
      </c>
      <c r="G21" s="55">
        <v>9387</v>
      </c>
      <c r="H21" s="55">
        <v>10228</v>
      </c>
      <c r="I21" s="106">
        <v>9003</v>
      </c>
      <c r="J21" s="106">
        <v>9268</v>
      </c>
      <c r="K21" s="32"/>
      <c r="L21" s="32"/>
    </row>
    <row r="22" spans="1:12" s="24" customFormat="1" ht="15">
      <c r="A22" s="5"/>
      <c r="B22" s="15" t="s">
        <v>22</v>
      </c>
      <c r="C22" s="54">
        <v>15906</v>
      </c>
      <c r="D22" s="54">
        <v>19534</v>
      </c>
      <c r="E22" s="54">
        <v>19656</v>
      </c>
      <c r="F22" s="54">
        <v>23351</v>
      </c>
      <c r="G22" s="55">
        <v>26619</v>
      </c>
      <c r="H22" s="55">
        <v>22885</v>
      </c>
      <c r="I22" s="106">
        <v>26482</v>
      </c>
      <c r="J22" s="106">
        <v>29982</v>
      </c>
      <c r="K22" s="32"/>
      <c r="L22" s="32"/>
    </row>
    <row r="23" spans="1:12" s="24" customFormat="1" ht="15">
      <c r="A23" s="5"/>
      <c r="B23" s="15" t="s">
        <v>23</v>
      </c>
      <c r="C23" s="54">
        <v>3536</v>
      </c>
      <c r="D23" s="54">
        <v>2865</v>
      </c>
      <c r="E23" s="54">
        <v>6908</v>
      </c>
      <c r="F23" s="54">
        <v>6303</v>
      </c>
      <c r="G23" s="55">
        <v>2341</v>
      </c>
      <c r="H23" s="55">
        <v>2834</v>
      </c>
      <c r="I23" s="106">
        <v>2290</v>
      </c>
      <c r="J23" s="106">
        <v>2225</v>
      </c>
      <c r="K23" s="32"/>
      <c r="L23" s="32"/>
    </row>
    <row r="24" spans="1:12" s="24" customFormat="1" ht="15">
      <c r="A24" s="5"/>
      <c r="B24" s="15" t="s">
        <v>24</v>
      </c>
      <c r="C24" s="54">
        <v>43433</v>
      </c>
      <c r="D24" s="54">
        <v>37196</v>
      </c>
      <c r="E24" s="54">
        <v>26020</v>
      </c>
      <c r="F24" s="54">
        <v>15907</v>
      </c>
      <c r="G24" s="55">
        <v>13043</v>
      </c>
      <c r="H24" s="55">
        <v>15357</v>
      </c>
      <c r="I24" s="106">
        <v>14897</v>
      </c>
      <c r="J24" s="106">
        <v>15283</v>
      </c>
      <c r="K24" s="32"/>
      <c r="L24" s="32"/>
    </row>
    <row r="25" spans="1:12" s="24" customFormat="1" ht="15">
      <c r="A25" s="5"/>
      <c r="B25" s="15" t="s">
        <v>25</v>
      </c>
      <c r="C25" s="54" t="s">
        <v>0</v>
      </c>
      <c r="D25" s="54" t="s">
        <v>0</v>
      </c>
      <c r="E25" s="54" t="s">
        <v>0</v>
      </c>
      <c r="F25" s="54">
        <v>330</v>
      </c>
      <c r="G25" s="55">
        <v>2526</v>
      </c>
      <c r="H25" s="55">
        <v>2530</v>
      </c>
      <c r="I25" s="106">
        <v>1198</v>
      </c>
      <c r="J25" s="106">
        <v>2646</v>
      </c>
      <c r="K25" s="32"/>
      <c r="L25" s="32"/>
    </row>
    <row r="26" spans="1:12" s="24" customFormat="1" ht="15">
      <c r="A26" s="5"/>
      <c r="B26" s="15" t="s">
        <v>26</v>
      </c>
      <c r="C26" s="54">
        <v>166004</v>
      </c>
      <c r="D26" s="54">
        <v>152175</v>
      </c>
      <c r="E26" s="54">
        <v>191980</v>
      </c>
      <c r="F26" s="54">
        <v>232448</v>
      </c>
      <c r="G26" s="55">
        <v>195052</v>
      </c>
      <c r="H26" s="55">
        <v>187143</v>
      </c>
      <c r="I26" s="106">
        <v>183451</v>
      </c>
      <c r="J26" s="106">
        <v>188487</v>
      </c>
      <c r="K26" s="32"/>
      <c r="L26" s="32"/>
    </row>
    <row r="27" spans="1:12" s="24" customFormat="1" ht="15">
      <c r="A27" s="5"/>
      <c r="B27" s="15" t="s">
        <v>27</v>
      </c>
      <c r="C27" s="54">
        <v>62042</v>
      </c>
      <c r="D27" s="54">
        <v>63975</v>
      </c>
      <c r="E27" s="54">
        <v>87364</v>
      </c>
      <c r="F27" s="54">
        <v>82144</v>
      </c>
      <c r="G27" s="55">
        <v>80004</v>
      </c>
      <c r="H27" s="55">
        <v>64809</v>
      </c>
      <c r="I27" s="106">
        <v>73993</v>
      </c>
      <c r="J27" s="106">
        <v>59904</v>
      </c>
      <c r="K27" s="32"/>
      <c r="L27" s="32"/>
    </row>
    <row r="28" spans="1:12" s="24" customFormat="1" ht="15">
      <c r="A28" s="5"/>
      <c r="B28" s="15" t="s">
        <v>28</v>
      </c>
      <c r="C28" s="54">
        <v>171258</v>
      </c>
      <c r="D28" s="54">
        <v>189871</v>
      </c>
      <c r="E28" s="54">
        <v>210218</v>
      </c>
      <c r="F28" s="54">
        <v>259576</v>
      </c>
      <c r="G28" s="55">
        <v>295152</v>
      </c>
      <c r="H28" s="55">
        <v>344809</v>
      </c>
      <c r="I28" s="106">
        <v>402416</v>
      </c>
      <c r="J28" s="106">
        <v>454737</v>
      </c>
      <c r="K28" s="32"/>
      <c r="L28" s="32"/>
    </row>
    <row r="29" spans="1:12" s="24" customFormat="1" ht="15">
      <c r="A29" s="5"/>
      <c r="B29" s="15" t="s">
        <v>29</v>
      </c>
      <c r="C29" s="54">
        <v>90509</v>
      </c>
      <c r="D29" s="54">
        <v>107746</v>
      </c>
      <c r="E29" s="54">
        <v>107946</v>
      </c>
      <c r="F29" s="54">
        <v>107419</v>
      </c>
      <c r="G29" s="55">
        <v>77929</v>
      </c>
      <c r="H29" s="55">
        <v>92008</v>
      </c>
      <c r="I29" s="106">
        <v>92112</v>
      </c>
      <c r="J29" s="106">
        <v>86713</v>
      </c>
      <c r="K29" s="32"/>
      <c r="L29" s="32"/>
    </row>
    <row r="30" spans="1:12" s="24" customFormat="1" ht="15">
      <c r="A30" s="5"/>
      <c r="B30" s="15" t="s">
        <v>30</v>
      </c>
      <c r="C30" s="54">
        <v>36363</v>
      </c>
      <c r="D30" s="54">
        <v>51577</v>
      </c>
      <c r="E30" s="54">
        <v>55875</v>
      </c>
      <c r="F30" s="54">
        <v>190790</v>
      </c>
      <c r="G30" s="55">
        <v>128839</v>
      </c>
      <c r="H30" s="55">
        <v>57950</v>
      </c>
      <c r="I30" s="106">
        <v>37989</v>
      </c>
      <c r="J30" s="106">
        <v>42138</v>
      </c>
      <c r="K30" s="32"/>
      <c r="L30" s="32"/>
    </row>
    <row r="31" spans="1:12" s="24" customFormat="1" ht="15">
      <c r="A31" s="5"/>
      <c r="B31" s="15" t="s">
        <v>31</v>
      </c>
      <c r="C31" s="54">
        <v>8409</v>
      </c>
      <c r="D31" s="54">
        <v>6780</v>
      </c>
      <c r="E31" s="54">
        <v>7043</v>
      </c>
      <c r="F31" s="54">
        <v>6807</v>
      </c>
      <c r="G31" s="55">
        <v>6598</v>
      </c>
      <c r="H31" s="55">
        <v>5447</v>
      </c>
      <c r="I31" s="106" t="s">
        <v>0</v>
      </c>
      <c r="J31" s="106" t="s">
        <v>0</v>
      </c>
      <c r="K31" s="32"/>
      <c r="L31" s="32"/>
    </row>
    <row r="32" spans="1:12" s="24" customFormat="1" ht="15">
      <c r="A32" s="5"/>
      <c r="B32" s="15" t="s">
        <v>32</v>
      </c>
      <c r="C32" s="55">
        <v>28487</v>
      </c>
      <c r="D32" s="55">
        <v>39769</v>
      </c>
      <c r="E32" s="55">
        <v>67795</v>
      </c>
      <c r="F32" s="55">
        <v>35174</v>
      </c>
      <c r="G32" s="55">
        <v>39717</v>
      </c>
      <c r="H32" s="55">
        <v>33469</v>
      </c>
      <c r="I32" s="106">
        <v>36858</v>
      </c>
      <c r="J32" s="106">
        <v>29175</v>
      </c>
      <c r="K32" s="32"/>
      <c r="L32" s="32"/>
    </row>
    <row r="33" spans="1:12" s="24" customFormat="1" ht="15">
      <c r="A33" s="5"/>
      <c r="B33" s="139" t="s">
        <v>33</v>
      </c>
      <c r="C33" s="140">
        <v>15792</v>
      </c>
      <c r="D33" s="140">
        <v>103000</v>
      </c>
      <c r="E33" s="140">
        <v>96270</v>
      </c>
      <c r="F33" s="140">
        <v>119000</v>
      </c>
      <c r="G33" s="140">
        <v>136000</v>
      </c>
      <c r="H33" s="140">
        <v>119000</v>
      </c>
      <c r="I33" s="106">
        <v>99300</v>
      </c>
      <c r="J33" s="106">
        <v>94540</v>
      </c>
      <c r="K33" s="32"/>
      <c r="L33" s="32"/>
    </row>
    <row r="34" spans="1:12" s="24" customFormat="1" ht="15">
      <c r="A34" s="5"/>
      <c r="B34" s="15" t="s">
        <v>34</v>
      </c>
      <c r="C34" s="54">
        <v>228646</v>
      </c>
      <c r="D34" s="54">
        <v>150197</v>
      </c>
      <c r="E34" s="54">
        <v>133589</v>
      </c>
      <c r="F34" s="54">
        <v>170658</v>
      </c>
      <c r="G34" s="55">
        <v>184105</v>
      </c>
      <c r="H34" s="55">
        <v>185616</v>
      </c>
      <c r="I34" s="106">
        <v>189748</v>
      </c>
      <c r="J34" s="106">
        <v>186967</v>
      </c>
      <c r="K34" s="32"/>
      <c r="L34" s="32"/>
    </row>
    <row r="35" spans="1:12" s="24" customFormat="1" ht="15">
      <c r="A35" s="5"/>
      <c r="B35" s="141" t="s">
        <v>35</v>
      </c>
      <c r="C35" s="142">
        <v>1138496</v>
      </c>
      <c r="D35" s="142">
        <v>1210294</v>
      </c>
      <c r="E35" s="142">
        <v>1327517</v>
      </c>
      <c r="F35" s="142">
        <v>1157438</v>
      </c>
      <c r="G35" s="142">
        <v>1220873</v>
      </c>
      <c r="H35" s="142">
        <v>1163123</v>
      </c>
      <c r="I35" s="142">
        <v>1149459</v>
      </c>
      <c r="J35" s="142">
        <v>1106846</v>
      </c>
      <c r="K35" s="32"/>
      <c r="L35" s="32"/>
    </row>
    <row r="36" spans="1:12" s="24" customFormat="1" ht="15">
      <c r="A36" s="5"/>
      <c r="B36" s="94" t="s">
        <v>36</v>
      </c>
      <c r="C36" s="106" t="s">
        <v>0</v>
      </c>
      <c r="D36" s="106">
        <v>9386</v>
      </c>
      <c r="E36" s="106">
        <v>5109</v>
      </c>
      <c r="F36" s="106">
        <v>4195</v>
      </c>
      <c r="G36" s="106">
        <v>4075</v>
      </c>
      <c r="H36" s="106">
        <v>5824</v>
      </c>
      <c r="I36" s="106">
        <v>4463</v>
      </c>
      <c r="J36" s="106" t="s">
        <v>0</v>
      </c>
      <c r="K36" s="32"/>
      <c r="L36" s="32"/>
    </row>
    <row r="37" spans="1:12" s="24" customFormat="1" ht="15">
      <c r="A37" s="5"/>
      <c r="B37" s="15" t="s">
        <v>38</v>
      </c>
      <c r="C37" s="55">
        <v>82</v>
      </c>
      <c r="D37" s="55">
        <v>91</v>
      </c>
      <c r="E37" s="55">
        <v>72</v>
      </c>
      <c r="F37" s="55">
        <v>107</v>
      </c>
      <c r="G37" s="55">
        <v>94</v>
      </c>
      <c r="H37" s="55">
        <v>114</v>
      </c>
      <c r="I37" s="55">
        <v>326</v>
      </c>
      <c r="J37" s="55">
        <v>188</v>
      </c>
      <c r="K37" s="32"/>
      <c r="L37" s="32"/>
    </row>
    <row r="38" spans="1:12" ht="15">
      <c r="A38" s="5"/>
      <c r="B38" s="16" t="s">
        <v>37</v>
      </c>
      <c r="C38" s="56">
        <v>95128</v>
      </c>
      <c r="D38" s="56">
        <v>130018</v>
      </c>
      <c r="E38" s="56">
        <v>95000</v>
      </c>
      <c r="F38" s="56">
        <v>112537</v>
      </c>
      <c r="G38" s="56">
        <v>124563</v>
      </c>
      <c r="H38" s="56">
        <v>119905</v>
      </c>
      <c r="I38" s="56">
        <v>141452</v>
      </c>
      <c r="J38" s="56">
        <v>139920</v>
      </c>
      <c r="K38" s="32"/>
      <c r="L38" s="32"/>
    </row>
    <row r="39" spans="3:15" ht="11.45">
      <c r="C39" s="6"/>
      <c r="D39" s="6"/>
      <c r="E39" s="28"/>
      <c r="F39" s="29"/>
      <c r="G39" s="28"/>
      <c r="H39" s="28"/>
      <c r="I39" s="28"/>
      <c r="J39" s="28"/>
      <c r="K39" s="28"/>
      <c r="L39" s="33"/>
      <c r="M39" s="33"/>
      <c r="N39" s="33"/>
      <c r="O39" s="33"/>
    </row>
    <row r="40" spans="1:13" ht="24" customHeight="1">
      <c r="A40" s="28"/>
      <c r="B40" s="154" t="s">
        <v>96</v>
      </c>
      <c r="C40" s="154"/>
      <c r="D40" s="154"/>
      <c r="E40" s="154"/>
      <c r="F40" s="154"/>
      <c r="G40" s="154"/>
      <c r="H40" s="154"/>
      <c r="I40" s="154"/>
      <c r="J40" s="123"/>
      <c r="K40" s="124"/>
      <c r="L40" s="28"/>
      <c r="M40" s="28"/>
    </row>
    <row r="41" spans="1:13" ht="15">
      <c r="A41" s="28"/>
      <c r="B41" s="130" t="s">
        <v>112</v>
      </c>
      <c r="E41" s="28"/>
      <c r="F41" s="29"/>
      <c r="G41" s="28"/>
      <c r="H41" s="28"/>
      <c r="I41" s="30"/>
      <c r="J41" s="30"/>
      <c r="K41" s="28"/>
      <c r="L41" s="28"/>
      <c r="M41" s="28"/>
    </row>
    <row r="42" spans="1:13" ht="15">
      <c r="A42" s="28"/>
      <c r="E42" s="28"/>
      <c r="F42" s="29"/>
      <c r="G42" s="28"/>
      <c r="H42" s="28"/>
      <c r="I42" s="30"/>
      <c r="J42" s="28"/>
      <c r="K42" s="28"/>
      <c r="L42" s="28"/>
      <c r="M42" s="28"/>
    </row>
    <row r="43" spans="1:13" ht="15">
      <c r="A43" s="28"/>
      <c r="E43" s="28"/>
      <c r="F43" s="29"/>
      <c r="G43" s="28"/>
      <c r="H43" s="28"/>
      <c r="I43" s="28"/>
      <c r="J43" s="28"/>
      <c r="K43" s="28"/>
      <c r="L43" s="28"/>
      <c r="M43" s="28"/>
    </row>
    <row r="44" spans="3:4" ht="15">
      <c r="C44" s="28"/>
      <c r="D44" s="28"/>
    </row>
    <row r="47" spans="3:10" ht="15">
      <c r="C47" s="35"/>
      <c r="D47" s="35"/>
      <c r="E47" s="35"/>
      <c r="F47" s="35"/>
      <c r="G47" s="35"/>
      <c r="H47" s="35"/>
      <c r="I47" s="35"/>
      <c r="J47" s="35"/>
    </row>
    <row r="52" ht="15">
      <c r="C52" s="35"/>
    </row>
    <row r="55" ht="15">
      <c r="B55" s="8" t="s">
        <v>63</v>
      </c>
    </row>
    <row r="56" ht="15">
      <c r="B56" s="25" t="s">
        <v>89</v>
      </c>
    </row>
    <row r="61" spans="2:10" ht="15">
      <c r="B61" s="11" t="s">
        <v>46</v>
      </c>
      <c r="C61" s="132"/>
      <c r="D61" s="132"/>
      <c r="E61" s="132"/>
      <c r="F61" s="132"/>
      <c r="G61" s="132"/>
      <c r="H61" s="132"/>
      <c r="I61" s="132"/>
      <c r="J61" s="132"/>
    </row>
    <row r="62" spans="2:10" ht="15">
      <c r="B62" s="132"/>
      <c r="C62" s="132"/>
      <c r="D62" s="132"/>
      <c r="E62" s="132"/>
      <c r="F62" s="132"/>
      <c r="G62" s="132"/>
      <c r="H62" s="132"/>
      <c r="I62" s="132"/>
      <c r="J62" s="132"/>
    </row>
    <row r="63" spans="2:10" ht="15">
      <c r="B63" s="11" t="s">
        <v>1</v>
      </c>
      <c r="C63" s="12">
        <v>42668.60777777778</v>
      </c>
      <c r="D63" s="132"/>
      <c r="E63" s="132"/>
      <c r="F63" s="132"/>
      <c r="G63" s="132"/>
      <c r="H63" s="132"/>
      <c r="I63" s="132"/>
      <c r="J63" s="132"/>
    </row>
    <row r="64" spans="2:10" ht="15">
      <c r="B64" s="11" t="s">
        <v>2</v>
      </c>
      <c r="C64" s="12">
        <v>42863.61553805556</v>
      </c>
      <c r="D64" s="132"/>
      <c r="E64" s="132"/>
      <c r="F64" s="132"/>
      <c r="G64" s="132"/>
      <c r="H64" s="132"/>
      <c r="I64" s="132"/>
      <c r="J64" s="132"/>
    </row>
    <row r="65" spans="2:10" ht="15">
      <c r="B65" s="11" t="s">
        <v>47</v>
      </c>
      <c r="C65" s="11" t="s">
        <v>3</v>
      </c>
      <c r="D65" s="132"/>
      <c r="E65" s="132"/>
      <c r="F65" s="132"/>
      <c r="G65" s="132"/>
      <c r="H65" s="132"/>
      <c r="I65" s="132"/>
      <c r="J65" s="132"/>
    </row>
    <row r="66" spans="2:10" ht="15">
      <c r="B66" s="132"/>
      <c r="C66" s="132"/>
      <c r="D66" s="132"/>
      <c r="E66" s="132"/>
      <c r="F66" s="132"/>
      <c r="G66" s="132"/>
      <c r="H66" s="132"/>
      <c r="I66" s="132"/>
      <c r="J66" s="132"/>
    </row>
    <row r="67" spans="2:10" ht="15">
      <c r="B67" s="11" t="s">
        <v>48</v>
      </c>
      <c r="C67" s="11" t="s">
        <v>45</v>
      </c>
      <c r="D67" s="132"/>
      <c r="E67" s="132"/>
      <c r="F67" s="132"/>
      <c r="G67" s="132"/>
      <c r="H67" s="132"/>
      <c r="I67" s="132"/>
      <c r="J67" s="132"/>
    </row>
    <row r="68" spans="2:10" ht="15">
      <c r="B68" s="11" t="s">
        <v>49</v>
      </c>
      <c r="C68" s="11" t="s">
        <v>57</v>
      </c>
      <c r="D68" s="132"/>
      <c r="E68" s="132"/>
      <c r="F68" s="132"/>
      <c r="G68" s="132"/>
      <c r="H68" s="132"/>
      <c r="I68" s="132"/>
      <c r="J68" s="132"/>
    </row>
    <row r="69" spans="2:10" ht="15">
      <c r="B69" s="132"/>
      <c r="C69" s="132"/>
      <c r="D69" s="132"/>
      <c r="E69" s="132"/>
      <c r="F69" s="132"/>
      <c r="G69" s="132"/>
      <c r="H69" s="132"/>
      <c r="I69" s="132"/>
      <c r="J69" s="132"/>
    </row>
    <row r="70" spans="2:10" ht="15">
      <c r="B70" s="48"/>
      <c r="C70" s="113" t="s">
        <v>5</v>
      </c>
      <c r="D70" s="113" t="s">
        <v>6</v>
      </c>
      <c r="E70" s="113" t="s">
        <v>7</v>
      </c>
      <c r="F70" s="113" t="s">
        <v>50</v>
      </c>
      <c r="G70" s="113" t="s">
        <v>42</v>
      </c>
      <c r="H70" s="113" t="s">
        <v>55</v>
      </c>
      <c r="I70" s="113" t="s">
        <v>64</v>
      </c>
      <c r="J70" s="48">
        <v>2014</v>
      </c>
    </row>
    <row r="71" spans="2:12" ht="15">
      <c r="B71" s="48" t="s">
        <v>65</v>
      </c>
      <c r="C71" s="49">
        <v>6500000</v>
      </c>
      <c r="D71" s="49">
        <v>6270000</v>
      </c>
      <c r="E71" s="49">
        <v>9000000</v>
      </c>
      <c r="F71" s="49">
        <v>7350000</v>
      </c>
      <c r="G71" s="49">
        <v>6750000</v>
      </c>
      <c r="H71" s="49">
        <v>6250000</v>
      </c>
      <c r="I71" s="49">
        <v>6200000</v>
      </c>
      <c r="J71" s="49">
        <v>6130000</v>
      </c>
      <c r="K71" s="109"/>
      <c r="L71" s="108"/>
    </row>
    <row r="72" spans="2:11" ht="15">
      <c r="B72" s="48" t="s">
        <v>9</v>
      </c>
      <c r="C72" s="49">
        <v>127949</v>
      </c>
      <c r="D72" s="49">
        <v>141521</v>
      </c>
      <c r="E72" s="49">
        <v>140993</v>
      </c>
      <c r="F72" s="49">
        <v>170562</v>
      </c>
      <c r="G72" s="49">
        <v>165016</v>
      </c>
      <c r="H72" s="49">
        <v>160615</v>
      </c>
      <c r="I72" s="49">
        <v>134506</v>
      </c>
      <c r="J72" s="49">
        <v>126835</v>
      </c>
      <c r="K72" s="109"/>
    </row>
    <row r="73" spans="2:11" ht="15">
      <c r="B73" s="48" t="s">
        <v>10</v>
      </c>
      <c r="C73" s="49">
        <v>23433</v>
      </c>
      <c r="D73" s="49">
        <v>38600</v>
      </c>
      <c r="E73" s="49">
        <v>55330</v>
      </c>
      <c r="F73" s="49">
        <v>69287</v>
      </c>
      <c r="G73" s="49">
        <v>62937</v>
      </c>
      <c r="H73" s="49">
        <v>57532</v>
      </c>
      <c r="I73" s="49">
        <v>61673</v>
      </c>
      <c r="J73" s="49">
        <v>80862</v>
      </c>
      <c r="K73" s="109"/>
    </row>
    <row r="74" spans="2:11" ht="15">
      <c r="B74" s="48" t="s">
        <v>11</v>
      </c>
      <c r="C74" s="49">
        <v>72941</v>
      </c>
      <c r="D74" s="49">
        <v>147259</v>
      </c>
      <c r="E74" s="49">
        <v>155425</v>
      </c>
      <c r="F74" s="49">
        <v>145447</v>
      </c>
      <c r="G74" s="49">
        <v>132452</v>
      </c>
      <c r="H74" s="49">
        <v>125587</v>
      </c>
      <c r="I74" s="49">
        <v>121838</v>
      </c>
      <c r="J74" s="49">
        <v>131987</v>
      </c>
      <c r="K74" s="109"/>
    </row>
    <row r="75" spans="2:11" ht="15">
      <c r="B75" s="48" t="s">
        <v>12</v>
      </c>
      <c r="C75" s="49">
        <v>99391</v>
      </c>
      <c r="D75" s="49">
        <v>101042</v>
      </c>
      <c r="E75" s="49">
        <v>96830</v>
      </c>
      <c r="F75" s="49">
        <v>100480</v>
      </c>
      <c r="G75" s="49">
        <v>93487</v>
      </c>
      <c r="H75" s="49">
        <v>106504</v>
      </c>
      <c r="I75" s="49">
        <v>125650</v>
      </c>
      <c r="J75" s="49">
        <v>104413</v>
      </c>
      <c r="K75" s="109"/>
    </row>
    <row r="76" spans="2:11" s="111" customFormat="1" ht="15">
      <c r="B76" s="48" t="s">
        <v>13</v>
      </c>
      <c r="C76" s="49">
        <v>456436</v>
      </c>
      <c r="D76" s="49">
        <v>417534</v>
      </c>
      <c r="E76" s="49">
        <v>1778593</v>
      </c>
      <c r="F76" s="49">
        <v>500193</v>
      </c>
      <c r="G76" s="49">
        <v>466160</v>
      </c>
      <c r="H76" s="49">
        <v>476601</v>
      </c>
      <c r="I76" s="49">
        <v>500322</v>
      </c>
      <c r="J76" s="49">
        <v>512163</v>
      </c>
      <c r="K76" s="110"/>
    </row>
    <row r="77" spans="2:11" ht="15">
      <c r="B77" s="48" t="s">
        <v>14</v>
      </c>
      <c r="C77" s="49">
        <v>12664</v>
      </c>
      <c r="D77" s="49">
        <v>13843</v>
      </c>
      <c r="E77" s="49">
        <v>7528</v>
      </c>
      <c r="F77" s="49">
        <v>7268</v>
      </c>
      <c r="G77" s="49">
        <v>11413</v>
      </c>
      <c r="H77" s="49">
        <v>12835</v>
      </c>
      <c r="I77" s="49">
        <v>14712</v>
      </c>
      <c r="J77" s="49">
        <v>14720</v>
      </c>
      <c r="K77" s="109"/>
    </row>
    <row r="78" spans="2:11" ht="15">
      <c r="B78" s="48" t="s">
        <v>15</v>
      </c>
      <c r="C78" s="49">
        <v>112243</v>
      </c>
      <c r="D78" s="49">
        <v>127612</v>
      </c>
      <c r="E78" s="49">
        <v>152455</v>
      </c>
      <c r="F78" s="49">
        <v>158237</v>
      </c>
      <c r="G78" s="49">
        <v>134960</v>
      </c>
      <c r="H78" s="49">
        <v>102073</v>
      </c>
      <c r="I78" s="49">
        <v>92467</v>
      </c>
      <c r="J78" s="49">
        <v>86950</v>
      </c>
      <c r="K78" s="109"/>
    </row>
    <row r="79" spans="2:11" ht="15">
      <c r="B79" s="48" t="s">
        <v>16</v>
      </c>
      <c r="C79" s="49">
        <v>47414</v>
      </c>
      <c r="D79" s="49">
        <v>55201</v>
      </c>
      <c r="E79" s="49">
        <v>115670</v>
      </c>
      <c r="F79" s="49">
        <v>95162</v>
      </c>
      <c r="G79" s="49">
        <v>112454</v>
      </c>
      <c r="H79" s="49">
        <v>84456</v>
      </c>
      <c r="I79" s="49">
        <v>86205</v>
      </c>
      <c r="J79" s="49">
        <v>82863</v>
      </c>
      <c r="K79" s="109"/>
    </row>
    <row r="80" spans="2:11" s="111" customFormat="1" ht="15">
      <c r="B80" s="48" t="s">
        <v>17</v>
      </c>
      <c r="C80" s="49">
        <v>881164</v>
      </c>
      <c r="D80" s="49">
        <v>748071</v>
      </c>
      <c r="E80" s="49">
        <v>952367</v>
      </c>
      <c r="F80" s="49">
        <v>839637</v>
      </c>
      <c r="G80" s="49">
        <v>671927</v>
      </c>
      <c r="H80" s="49">
        <v>687824</v>
      </c>
      <c r="I80" s="49">
        <v>734776</v>
      </c>
      <c r="J80" s="49">
        <v>724820</v>
      </c>
      <c r="K80" s="110"/>
    </row>
    <row r="81" spans="2:11" s="111" customFormat="1" ht="15">
      <c r="B81" s="48" t="s">
        <v>18</v>
      </c>
      <c r="C81" s="49">
        <v>946497</v>
      </c>
      <c r="D81" s="49">
        <v>1109876</v>
      </c>
      <c r="E81" s="49">
        <v>1570593</v>
      </c>
      <c r="F81" s="49">
        <v>1583283</v>
      </c>
      <c r="G81" s="49">
        <v>1515432</v>
      </c>
      <c r="H81" s="49">
        <v>1209477</v>
      </c>
      <c r="I81" s="49">
        <v>1115280</v>
      </c>
      <c r="J81" s="49">
        <v>1084766</v>
      </c>
      <c r="K81" s="110"/>
    </row>
    <row r="82" spans="2:11" ht="15">
      <c r="B82" s="48" t="s">
        <v>56</v>
      </c>
      <c r="C82" s="50" t="s">
        <v>0</v>
      </c>
      <c r="D82" s="50" t="s">
        <v>0</v>
      </c>
      <c r="E82" s="50" t="s">
        <v>0</v>
      </c>
      <c r="F82" s="50" t="s">
        <v>0</v>
      </c>
      <c r="G82" s="50" t="s">
        <v>0</v>
      </c>
      <c r="H82" s="49">
        <v>35213</v>
      </c>
      <c r="I82" s="51">
        <v>32135</v>
      </c>
      <c r="J82" s="49">
        <v>19388</v>
      </c>
      <c r="K82" s="109"/>
    </row>
    <row r="83" spans="2:11" s="111" customFormat="1" ht="15">
      <c r="B83" s="48" t="s">
        <v>19</v>
      </c>
      <c r="C83" s="49">
        <v>1692136</v>
      </c>
      <c r="D83" s="49">
        <v>1203184</v>
      </c>
      <c r="E83" s="49">
        <v>1610137</v>
      </c>
      <c r="F83" s="49">
        <v>1246546</v>
      </c>
      <c r="G83" s="49">
        <v>952461</v>
      </c>
      <c r="H83" s="49">
        <v>902611</v>
      </c>
      <c r="I83" s="49">
        <v>876052</v>
      </c>
      <c r="J83" s="49">
        <v>853584</v>
      </c>
      <c r="K83" s="110"/>
    </row>
    <row r="84" spans="2:11" ht="15">
      <c r="B84" s="48" t="s">
        <v>20</v>
      </c>
      <c r="C84" s="49">
        <v>2136</v>
      </c>
      <c r="D84" s="49">
        <v>14273</v>
      </c>
      <c r="E84" s="49">
        <v>17303</v>
      </c>
      <c r="F84" s="49">
        <v>13219</v>
      </c>
      <c r="G84" s="49">
        <v>17145</v>
      </c>
      <c r="H84" s="49">
        <v>17547</v>
      </c>
      <c r="I84" s="49">
        <v>13212</v>
      </c>
      <c r="J84" s="49">
        <v>11160</v>
      </c>
      <c r="K84" s="109"/>
    </row>
    <row r="85" spans="2:11" ht="15">
      <c r="B85" s="48" t="s">
        <v>21</v>
      </c>
      <c r="C85" s="49">
        <v>11882</v>
      </c>
      <c r="D85" s="49">
        <v>10968</v>
      </c>
      <c r="E85" s="49">
        <v>10590</v>
      </c>
      <c r="F85" s="49">
        <v>10640</v>
      </c>
      <c r="G85" s="49">
        <v>9387</v>
      </c>
      <c r="H85" s="49">
        <v>10228</v>
      </c>
      <c r="I85" s="49">
        <v>9003</v>
      </c>
      <c r="J85" s="49">
        <v>9268</v>
      </c>
      <c r="K85" s="109"/>
    </row>
    <row r="86" spans="2:11" ht="15">
      <c r="B86" s="48" t="s">
        <v>22</v>
      </c>
      <c r="C86" s="49">
        <v>15906</v>
      </c>
      <c r="D86" s="49">
        <v>19534</v>
      </c>
      <c r="E86" s="49">
        <v>19656</v>
      </c>
      <c r="F86" s="49">
        <v>23351</v>
      </c>
      <c r="G86" s="49">
        <v>26619</v>
      </c>
      <c r="H86" s="49">
        <v>22885</v>
      </c>
      <c r="I86" s="49">
        <v>26482</v>
      </c>
      <c r="J86" s="49">
        <v>29982</v>
      </c>
      <c r="K86" s="109"/>
    </row>
    <row r="87" spans="2:11" ht="15">
      <c r="B87" s="48" t="s">
        <v>23</v>
      </c>
      <c r="C87" s="49">
        <v>3536</v>
      </c>
      <c r="D87" s="49">
        <v>2865</v>
      </c>
      <c r="E87" s="49">
        <v>6908</v>
      </c>
      <c r="F87" s="49">
        <v>6303</v>
      </c>
      <c r="G87" s="49">
        <v>2341</v>
      </c>
      <c r="H87" s="49">
        <v>2834</v>
      </c>
      <c r="I87" s="49">
        <v>2290</v>
      </c>
      <c r="J87" s="49">
        <v>2225</v>
      </c>
      <c r="K87" s="109"/>
    </row>
    <row r="88" spans="2:11" ht="15">
      <c r="B88" s="48" t="s">
        <v>24</v>
      </c>
      <c r="C88" s="49">
        <v>43433</v>
      </c>
      <c r="D88" s="49">
        <v>37196</v>
      </c>
      <c r="E88" s="49">
        <v>26020</v>
      </c>
      <c r="F88" s="49">
        <v>15907</v>
      </c>
      <c r="G88" s="49">
        <v>13043</v>
      </c>
      <c r="H88" s="49">
        <v>15357</v>
      </c>
      <c r="I88" s="49">
        <v>14897</v>
      </c>
      <c r="J88" s="49">
        <v>15283</v>
      </c>
      <c r="K88" s="109"/>
    </row>
    <row r="89" spans="2:11" ht="15">
      <c r="B89" s="48" t="s">
        <v>25</v>
      </c>
      <c r="C89" s="50" t="s">
        <v>0</v>
      </c>
      <c r="D89" s="50" t="s">
        <v>0</v>
      </c>
      <c r="E89" s="50" t="s">
        <v>0</v>
      </c>
      <c r="F89" s="49">
        <v>330</v>
      </c>
      <c r="G89" s="49">
        <v>2526</v>
      </c>
      <c r="H89" s="49">
        <v>2530</v>
      </c>
      <c r="I89" s="49">
        <v>1198</v>
      </c>
      <c r="J89" s="49">
        <v>2646</v>
      </c>
      <c r="K89" s="109"/>
    </row>
    <row r="90" spans="2:11" ht="15">
      <c r="B90" s="48" t="s">
        <v>26</v>
      </c>
      <c r="C90" s="49">
        <v>166004</v>
      </c>
      <c r="D90" s="49">
        <v>152175</v>
      </c>
      <c r="E90" s="49">
        <v>191980</v>
      </c>
      <c r="F90" s="49">
        <v>232448</v>
      </c>
      <c r="G90" s="49">
        <v>195052</v>
      </c>
      <c r="H90" s="49">
        <v>187143</v>
      </c>
      <c r="I90" s="49">
        <v>183451</v>
      </c>
      <c r="J90" s="49">
        <v>188487</v>
      </c>
      <c r="K90" s="109"/>
    </row>
    <row r="91" spans="2:11" ht="15">
      <c r="B91" s="48" t="s">
        <v>27</v>
      </c>
      <c r="C91" s="49">
        <v>62042</v>
      </c>
      <c r="D91" s="49">
        <v>63975</v>
      </c>
      <c r="E91" s="49">
        <v>87364</v>
      </c>
      <c r="F91" s="49">
        <v>82144</v>
      </c>
      <c r="G91" s="49">
        <v>80004</v>
      </c>
      <c r="H91" s="49">
        <v>64809</v>
      </c>
      <c r="I91" s="49">
        <v>73993</v>
      </c>
      <c r="J91" s="49">
        <v>59904</v>
      </c>
      <c r="K91" s="109"/>
    </row>
    <row r="92" spans="2:11" ht="15">
      <c r="B92" s="48" t="s">
        <v>28</v>
      </c>
      <c r="C92" s="49">
        <v>171258</v>
      </c>
      <c r="D92" s="49">
        <v>189871</v>
      </c>
      <c r="E92" s="49">
        <v>210218</v>
      </c>
      <c r="F92" s="49">
        <v>259576</v>
      </c>
      <c r="G92" s="49">
        <v>295152</v>
      </c>
      <c r="H92" s="49">
        <v>344809</v>
      </c>
      <c r="I92" s="49">
        <v>402416</v>
      </c>
      <c r="J92" s="49">
        <v>454737</v>
      </c>
      <c r="K92" s="109"/>
    </row>
    <row r="93" spans="2:11" ht="15">
      <c r="B93" s="48" t="s">
        <v>29</v>
      </c>
      <c r="C93" s="49">
        <v>90509</v>
      </c>
      <c r="D93" s="49">
        <v>107746</v>
      </c>
      <c r="E93" s="49">
        <v>107946</v>
      </c>
      <c r="F93" s="49">
        <v>107419</v>
      </c>
      <c r="G93" s="49">
        <v>77929</v>
      </c>
      <c r="H93" s="49">
        <v>92008</v>
      </c>
      <c r="I93" s="49">
        <v>92112</v>
      </c>
      <c r="J93" s="49">
        <v>86713</v>
      </c>
      <c r="K93" s="109"/>
    </row>
    <row r="94" spans="2:11" ht="15">
      <c r="B94" s="48" t="s">
        <v>30</v>
      </c>
      <c r="C94" s="49">
        <v>36363</v>
      </c>
      <c r="D94" s="49">
        <v>51577</v>
      </c>
      <c r="E94" s="49">
        <v>55875</v>
      </c>
      <c r="F94" s="49">
        <v>190790</v>
      </c>
      <c r="G94" s="49">
        <v>128839</v>
      </c>
      <c r="H94" s="49">
        <v>57950</v>
      </c>
      <c r="I94" s="50">
        <v>37989</v>
      </c>
      <c r="J94" s="49">
        <v>42138</v>
      </c>
      <c r="K94" s="109"/>
    </row>
    <row r="95" spans="2:11" ht="15">
      <c r="B95" s="48" t="s">
        <v>31</v>
      </c>
      <c r="C95" s="49">
        <v>8409</v>
      </c>
      <c r="D95" s="49">
        <v>6780</v>
      </c>
      <c r="E95" s="49">
        <v>7043</v>
      </c>
      <c r="F95" s="49">
        <v>6807</v>
      </c>
      <c r="G95" s="49">
        <v>6598</v>
      </c>
      <c r="H95" s="49">
        <v>5447</v>
      </c>
      <c r="I95" s="50" t="s">
        <v>0</v>
      </c>
      <c r="J95" s="49" t="s">
        <v>0</v>
      </c>
      <c r="K95" s="109"/>
    </row>
    <row r="96" spans="2:11" ht="15">
      <c r="B96" s="48" t="s">
        <v>32</v>
      </c>
      <c r="C96" s="49">
        <v>28487</v>
      </c>
      <c r="D96" s="49">
        <v>39769</v>
      </c>
      <c r="E96" s="49">
        <v>67795</v>
      </c>
      <c r="F96" s="49">
        <v>35174</v>
      </c>
      <c r="G96" s="49">
        <v>39717</v>
      </c>
      <c r="H96" s="49">
        <v>33469</v>
      </c>
      <c r="I96" s="49">
        <v>36858</v>
      </c>
      <c r="J96" s="49">
        <v>29175</v>
      </c>
      <c r="K96" s="109"/>
    </row>
    <row r="97" spans="2:11" ht="15">
      <c r="B97" s="48" t="s">
        <v>33</v>
      </c>
      <c r="C97" s="49">
        <v>15792</v>
      </c>
      <c r="D97" s="49">
        <v>103000</v>
      </c>
      <c r="E97" s="49">
        <v>96270</v>
      </c>
      <c r="F97" s="49">
        <v>119000</v>
      </c>
      <c r="G97" s="49">
        <v>136000</v>
      </c>
      <c r="H97" s="49">
        <v>119000</v>
      </c>
      <c r="I97" s="49">
        <v>99300</v>
      </c>
      <c r="J97" s="49">
        <v>94540</v>
      </c>
      <c r="K97" s="109"/>
    </row>
    <row r="98" spans="2:11" ht="15">
      <c r="B98" s="48" t="s">
        <v>34</v>
      </c>
      <c r="C98" s="49">
        <v>228646</v>
      </c>
      <c r="D98" s="49">
        <v>150197</v>
      </c>
      <c r="E98" s="49">
        <v>133589</v>
      </c>
      <c r="F98" s="49">
        <v>170658</v>
      </c>
      <c r="G98" s="49">
        <v>184105</v>
      </c>
      <c r="H98" s="49">
        <v>185616</v>
      </c>
      <c r="I98" s="49">
        <v>189748</v>
      </c>
      <c r="J98" s="49">
        <v>186967</v>
      </c>
      <c r="K98" s="109"/>
    </row>
    <row r="99" spans="2:11" s="111" customFormat="1" ht="15">
      <c r="B99" s="48" t="s">
        <v>35</v>
      </c>
      <c r="C99" s="49">
        <v>1138496</v>
      </c>
      <c r="D99" s="49">
        <v>1210294</v>
      </c>
      <c r="E99" s="49">
        <v>1327517</v>
      </c>
      <c r="F99" s="49">
        <v>1157438</v>
      </c>
      <c r="G99" s="49">
        <v>1220873</v>
      </c>
      <c r="H99" s="49">
        <v>1163123</v>
      </c>
      <c r="I99" s="49">
        <v>1149459</v>
      </c>
      <c r="J99" s="49">
        <v>1106846</v>
      </c>
      <c r="K99" s="110"/>
    </row>
    <row r="100" spans="2:11" ht="15">
      <c r="B100" s="48" t="s">
        <v>36</v>
      </c>
      <c r="C100" s="50" t="s">
        <v>0</v>
      </c>
      <c r="D100" s="49">
        <v>9386</v>
      </c>
      <c r="E100" s="49">
        <v>5109</v>
      </c>
      <c r="F100" s="49">
        <v>4195</v>
      </c>
      <c r="G100" s="49">
        <v>4075</v>
      </c>
      <c r="H100" s="49">
        <v>5824</v>
      </c>
      <c r="I100" s="49">
        <v>4463</v>
      </c>
      <c r="J100" s="49" t="s">
        <v>0</v>
      </c>
      <c r="K100" s="109"/>
    </row>
    <row r="101" spans="2:11" ht="15">
      <c r="B101" s="48" t="s">
        <v>38</v>
      </c>
      <c r="C101" s="49">
        <v>82</v>
      </c>
      <c r="D101" s="49">
        <v>91</v>
      </c>
      <c r="E101" s="49">
        <v>72</v>
      </c>
      <c r="F101" s="49">
        <v>107</v>
      </c>
      <c r="G101" s="49">
        <v>94</v>
      </c>
      <c r="H101" s="49">
        <v>114</v>
      </c>
      <c r="I101" s="49">
        <v>326</v>
      </c>
      <c r="J101" s="49">
        <v>188</v>
      </c>
      <c r="K101" s="109"/>
    </row>
    <row r="102" spans="2:11" ht="15">
      <c r="B102" s="48" t="s">
        <v>37</v>
      </c>
      <c r="C102" s="49">
        <v>95128</v>
      </c>
      <c r="D102" s="49">
        <v>130018</v>
      </c>
      <c r="E102" s="49">
        <v>95000</v>
      </c>
      <c r="F102" s="49">
        <v>112537</v>
      </c>
      <c r="G102" s="49">
        <v>124563</v>
      </c>
      <c r="H102" s="49">
        <v>119905</v>
      </c>
      <c r="I102" s="49">
        <v>141452</v>
      </c>
      <c r="J102" s="49">
        <v>139920</v>
      </c>
      <c r="K102" s="109"/>
    </row>
    <row r="104" spans="9:10" ht="15">
      <c r="I104" s="109"/>
      <c r="J104" s="109"/>
    </row>
    <row r="105" ht="15">
      <c r="F105" s="25"/>
    </row>
    <row r="106" spans="9:10" ht="15">
      <c r="I106" s="112"/>
      <c r="J106" s="112"/>
    </row>
    <row r="108" spans="3:10" ht="15">
      <c r="C108" s="109"/>
      <c r="D108" s="109"/>
      <c r="E108" s="109"/>
      <c r="F108" s="109"/>
      <c r="G108" s="109"/>
      <c r="H108" s="109"/>
      <c r="I108" s="109"/>
      <c r="J108" s="109"/>
    </row>
    <row r="109" spans="3:10" ht="15">
      <c r="C109" s="109"/>
      <c r="D109" s="109"/>
      <c r="E109" s="109"/>
      <c r="F109" s="109"/>
      <c r="G109" s="109"/>
      <c r="H109" s="109"/>
      <c r="I109" s="109"/>
      <c r="J109" s="109"/>
    </row>
    <row r="110" spans="3:10" ht="15">
      <c r="C110" s="109"/>
      <c r="D110" s="109"/>
      <c r="E110" s="109"/>
      <c r="F110" s="109"/>
      <c r="G110" s="109"/>
      <c r="H110" s="109"/>
      <c r="I110" s="109"/>
      <c r="J110" s="109"/>
    </row>
    <row r="111" spans="9:10" ht="15">
      <c r="I111" s="109"/>
      <c r="J111" s="109"/>
    </row>
  </sheetData>
  <mergeCells count="1">
    <mergeCell ref="B40:I40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C70:I70 C5:J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7"/>
  <sheetViews>
    <sheetView showGridLines="0" workbookViewId="0" topLeftCell="A1">
      <selection activeCell="J25" sqref="J25"/>
    </sheetView>
  </sheetViews>
  <sheetFormatPr defaultColWidth="10.140625" defaultRowHeight="15"/>
  <cols>
    <col min="1" max="1" width="10.140625" style="44" customWidth="1"/>
    <col min="2" max="2" width="15.7109375" style="44" customWidth="1"/>
    <col min="3" max="10" width="12.140625" style="44" customWidth="1"/>
    <col min="11" max="11" width="10.140625" style="44" customWidth="1"/>
    <col min="12" max="16384" width="10.140625" style="44" customWidth="1"/>
  </cols>
  <sheetData>
    <row r="2" spans="1:15" ht="15">
      <c r="A2" s="7"/>
      <c r="B2" s="133" t="s">
        <v>86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>
      <c r="A3" s="40"/>
      <c r="B3" s="41" t="s">
        <v>60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4" ht="11.4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7" ht="15">
      <c r="A5" s="8"/>
      <c r="B5" s="23"/>
      <c r="C5" s="14" t="s">
        <v>5</v>
      </c>
      <c r="D5" s="14" t="s">
        <v>6</v>
      </c>
      <c r="E5" s="14" t="s">
        <v>7</v>
      </c>
      <c r="F5" s="14" t="s">
        <v>50</v>
      </c>
      <c r="G5" s="14" t="s">
        <v>42</v>
      </c>
      <c r="H5" s="14" t="s">
        <v>55</v>
      </c>
      <c r="I5" s="14" t="s">
        <v>64</v>
      </c>
      <c r="J5" s="14" t="s">
        <v>84</v>
      </c>
      <c r="K5" s="129"/>
      <c r="L5" s="129"/>
      <c r="M5" s="129"/>
      <c r="N5" s="129"/>
      <c r="O5" s="129"/>
      <c r="P5" s="129"/>
      <c r="Q5" s="129"/>
    </row>
    <row r="6" spans="1:17" ht="15">
      <c r="A6" s="8"/>
      <c r="B6" s="95" t="s">
        <v>68</v>
      </c>
      <c r="C6" s="97" t="s">
        <v>0</v>
      </c>
      <c r="D6" s="97" t="s">
        <v>0</v>
      </c>
      <c r="E6" s="97" t="s">
        <v>0</v>
      </c>
      <c r="F6" s="97" t="s">
        <v>0</v>
      </c>
      <c r="G6" s="97" t="s">
        <v>0</v>
      </c>
      <c r="H6" s="97">
        <v>84.5</v>
      </c>
      <c r="I6" s="97">
        <v>85.3</v>
      </c>
      <c r="J6" s="97">
        <v>85.7</v>
      </c>
      <c r="K6" s="129"/>
      <c r="L6" s="129"/>
      <c r="M6" s="129"/>
      <c r="N6" s="129"/>
      <c r="O6" s="129"/>
      <c r="P6" s="129"/>
      <c r="Q6" s="129"/>
    </row>
    <row r="7" spans="1:17" ht="15">
      <c r="A7" s="8"/>
      <c r="B7" s="96" t="s">
        <v>65</v>
      </c>
      <c r="C7" s="98">
        <v>82.1</v>
      </c>
      <c r="D7" s="98">
        <v>82.7</v>
      </c>
      <c r="E7" s="98">
        <v>82.1</v>
      </c>
      <c r="F7" s="98">
        <v>83.3</v>
      </c>
      <c r="G7" s="98">
        <v>84.2</v>
      </c>
      <c r="H7" s="98">
        <v>84.5</v>
      </c>
      <c r="I7" s="98">
        <v>85.2</v>
      </c>
      <c r="J7" s="98">
        <v>85.6</v>
      </c>
      <c r="K7" s="129"/>
      <c r="L7" s="129"/>
      <c r="M7" s="129"/>
      <c r="N7" s="129"/>
      <c r="O7" s="129"/>
      <c r="P7" s="129"/>
      <c r="Q7" s="129"/>
    </row>
    <row r="8" spans="1:17" ht="15">
      <c r="A8" s="8"/>
      <c r="B8" s="94" t="s">
        <v>9</v>
      </c>
      <c r="C8" s="99">
        <v>87.9</v>
      </c>
      <c r="D8" s="99">
        <v>88</v>
      </c>
      <c r="E8" s="99">
        <v>88.4</v>
      </c>
      <c r="F8" s="99">
        <v>89</v>
      </c>
      <c r="G8" s="99">
        <v>88.2</v>
      </c>
      <c r="H8" s="99">
        <v>88.7</v>
      </c>
      <c r="I8" s="99">
        <v>88.2</v>
      </c>
      <c r="J8" s="99">
        <v>89.2</v>
      </c>
      <c r="K8" s="129"/>
      <c r="L8" s="129"/>
      <c r="M8" s="129"/>
      <c r="N8" s="129"/>
      <c r="O8" s="129"/>
      <c r="P8" s="129"/>
      <c r="Q8" s="129"/>
    </row>
    <row r="9" spans="1:17" ht="15">
      <c r="A9" s="8"/>
      <c r="B9" s="15" t="s">
        <v>10</v>
      </c>
      <c r="C9" s="67">
        <v>89.5</v>
      </c>
      <c r="D9" s="67">
        <v>81</v>
      </c>
      <c r="E9" s="67">
        <v>82.7</v>
      </c>
      <c r="F9" s="67">
        <v>88.9</v>
      </c>
      <c r="G9" s="67">
        <v>90</v>
      </c>
      <c r="H9" s="67">
        <v>89.5</v>
      </c>
      <c r="I9" s="67">
        <v>93.2</v>
      </c>
      <c r="J9" s="67">
        <v>94.1</v>
      </c>
      <c r="K9" s="129"/>
      <c r="L9" s="129"/>
      <c r="M9" s="129"/>
      <c r="N9" s="129"/>
      <c r="O9" s="129"/>
      <c r="P9" s="129"/>
      <c r="Q9" s="129"/>
    </row>
    <row r="10" spans="1:17" ht="15">
      <c r="A10" s="8"/>
      <c r="B10" s="15" t="s">
        <v>11</v>
      </c>
      <c r="C10" s="67">
        <v>79</v>
      </c>
      <c r="D10" s="67">
        <v>80</v>
      </c>
      <c r="E10" s="67">
        <v>80.3</v>
      </c>
      <c r="F10" s="67">
        <v>80.3</v>
      </c>
      <c r="G10" s="67">
        <v>80.3</v>
      </c>
      <c r="H10" s="67">
        <v>80.3</v>
      </c>
      <c r="I10" s="67">
        <v>80.3</v>
      </c>
      <c r="J10" s="67">
        <v>80.3</v>
      </c>
      <c r="K10" s="129"/>
      <c r="L10" s="129"/>
      <c r="M10" s="129"/>
      <c r="N10" s="129"/>
      <c r="O10" s="129"/>
      <c r="P10" s="129"/>
      <c r="Q10" s="129"/>
    </row>
    <row r="11" spans="1:17" ht="15">
      <c r="A11" s="8"/>
      <c r="B11" s="15" t="s">
        <v>12</v>
      </c>
      <c r="C11" s="67">
        <v>81</v>
      </c>
      <c r="D11" s="67">
        <v>82.7</v>
      </c>
      <c r="E11" s="67">
        <v>82</v>
      </c>
      <c r="F11" s="67">
        <v>90.5</v>
      </c>
      <c r="G11" s="67">
        <v>92.8</v>
      </c>
      <c r="H11" s="67">
        <v>92.4</v>
      </c>
      <c r="I11" s="67">
        <v>86.6</v>
      </c>
      <c r="J11" s="67">
        <v>86</v>
      </c>
      <c r="K11" s="129"/>
      <c r="L11" s="129"/>
      <c r="M11" s="129"/>
      <c r="N11" s="129"/>
      <c r="O11" s="129"/>
      <c r="P11" s="129"/>
      <c r="Q11" s="129"/>
    </row>
    <row r="12" spans="1:17" ht="15">
      <c r="A12" s="8"/>
      <c r="B12" s="15" t="s">
        <v>13</v>
      </c>
      <c r="C12" s="67">
        <v>88.1</v>
      </c>
      <c r="D12" s="67">
        <v>89.2</v>
      </c>
      <c r="E12" s="67">
        <v>82.9</v>
      </c>
      <c r="F12" s="67">
        <v>95.5</v>
      </c>
      <c r="G12" s="67">
        <v>93.4</v>
      </c>
      <c r="H12" s="67">
        <v>92.3</v>
      </c>
      <c r="I12" s="67">
        <v>89.8</v>
      </c>
      <c r="J12" s="67">
        <v>89.5</v>
      </c>
      <c r="K12" s="129"/>
      <c r="L12" s="129"/>
      <c r="M12" s="129"/>
      <c r="N12" s="129"/>
      <c r="O12" s="129"/>
      <c r="P12" s="129"/>
      <c r="Q12" s="129"/>
    </row>
    <row r="13" spans="1:17" ht="15">
      <c r="A13" s="8"/>
      <c r="B13" s="15" t="s">
        <v>14</v>
      </c>
      <c r="C13" s="67">
        <v>82.2</v>
      </c>
      <c r="D13" s="67">
        <v>92.4</v>
      </c>
      <c r="E13" s="67">
        <v>87.2</v>
      </c>
      <c r="F13" s="67">
        <v>77.3</v>
      </c>
      <c r="G13" s="67">
        <v>76.1</v>
      </c>
      <c r="H13" s="67">
        <v>80.9</v>
      </c>
      <c r="I13" s="67">
        <v>77.7</v>
      </c>
      <c r="J13" s="67">
        <v>87</v>
      </c>
      <c r="K13" s="129"/>
      <c r="L13" s="129"/>
      <c r="M13" s="129"/>
      <c r="N13" s="129"/>
      <c r="O13" s="129"/>
      <c r="P13" s="129"/>
      <c r="Q13" s="129"/>
    </row>
    <row r="14" spans="1:17" ht="15">
      <c r="A14" s="8"/>
      <c r="B14" s="15" t="s">
        <v>15</v>
      </c>
      <c r="C14" s="67">
        <v>81.3</v>
      </c>
      <c r="D14" s="67">
        <v>75.9</v>
      </c>
      <c r="E14" s="67">
        <v>78.9</v>
      </c>
      <c r="F14" s="67">
        <v>77</v>
      </c>
      <c r="G14" s="67">
        <v>80.5</v>
      </c>
      <c r="H14" s="67">
        <v>81.8</v>
      </c>
      <c r="I14" s="67">
        <v>80.4</v>
      </c>
      <c r="J14" s="67">
        <v>82.1</v>
      </c>
      <c r="K14" s="129"/>
      <c r="L14" s="129"/>
      <c r="M14" s="129"/>
      <c r="N14" s="129"/>
      <c r="O14" s="129"/>
      <c r="P14" s="129"/>
      <c r="Q14" s="129"/>
    </row>
    <row r="15" spans="1:17" ht="15">
      <c r="A15" s="8"/>
      <c r="B15" s="15" t="s">
        <v>16</v>
      </c>
      <c r="C15" s="67">
        <v>84.1</v>
      </c>
      <c r="D15" s="67">
        <v>85.7</v>
      </c>
      <c r="E15" s="67">
        <v>86.5</v>
      </c>
      <c r="F15" s="67">
        <v>84.5</v>
      </c>
      <c r="G15" s="67">
        <v>85.2</v>
      </c>
      <c r="H15" s="67">
        <v>82.8</v>
      </c>
      <c r="I15" s="67">
        <v>88.8</v>
      </c>
      <c r="J15" s="67">
        <v>80.4</v>
      </c>
      <c r="K15" s="129"/>
      <c r="L15" s="129"/>
      <c r="M15" s="129"/>
      <c r="N15" s="129"/>
      <c r="O15" s="129"/>
      <c r="P15" s="129"/>
      <c r="Q15" s="129"/>
    </row>
    <row r="16" spans="1:17" ht="15">
      <c r="A16" s="8"/>
      <c r="B16" s="15" t="s">
        <v>17</v>
      </c>
      <c r="C16" s="67">
        <v>81.9</v>
      </c>
      <c r="D16" s="67">
        <v>82.5</v>
      </c>
      <c r="E16" s="67">
        <v>82.6</v>
      </c>
      <c r="F16" s="67">
        <v>82.8</v>
      </c>
      <c r="G16" s="67">
        <v>82.9</v>
      </c>
      <c r="H16" s="67">
        <v>83</v>
      </c>
      <c r="I16" s="67">
        <v>83.6</v>
      </c>
      <c r="J16" s="67">
        <v>84.3</v>
      </c>
      <c r="K16" s="129"/>
      <c r="L16" s="129"/>
      <c r="M16" s="129"/>
      <c r="N16" s="129"/>
      <c r="O16" s="129"/>
      <c r="P16" s="129"/>
      <c r="Q16" s="129"/>
    </row>
    <row r="17" spans="1:17" ht="15">
      <c r="A17" s="8"/>
      <c r="B17" s="15" t="s">
        <v>18</v>
      </c>
      <c r="C17" s="67">
        <v>79.8</v>
      </c>
      <c r="D17" s="67">
        <v>79.9</v>
      </c>
      <c r="E17" s="67">
        <v>78.6</v>
      </c>
      <c r="F17" s="67">
        <v>79</v>
      </c>
      <c r="G17" s="67">
        <v>80.8</v>
      </c>
      <c r="H17" s="67">
        <v>82.4</v>
      </c>
      <c r="I17" s="67">
        <v>85.3</v>
      </c>
      <c r="J17" s="67">
        <v>85.9</v>
      </c>
      <c r="K17" s="129"/>
      <c r="L17" s="129"/>
      <c r="M17" s="129"/>
      <c r="N17" s="129"/>
      <c r="O17" s="129"/>
      <c r="P17" s="129"/>
      <c r="Q17" s="129"/>
    </row>
    <row r="18" spans="1:17" ht="15">
      <c r="A18" s="8"/>
      <c r="B18" s="15" t="s">
        <v>56</v>
      </c>
      <c r="C18" s="100" t="s">
        <v>0</v>
      </c>
      <c r="D18" s="100" t="s">
        <v>0</v>
      </c>
      <c r="E18" s="100" t="s">
        <v>0</v>
      </c>
      <c r="F18" s="100" t="s">
        <v>0</v>
      </c>
      <c r="G18" s="100" t="s">
        <v>0</v>
      </c>
      <c r="H18" s="67">
        <v>97.2</v>
      </c>
      <c r="I18" s="67">
        <v>100</v>
      </c>
      <c r="J18" s="67">
        <v>89.5</v>
      </c>
      <c r="K18" s="129"/>
      <c r="L18" s="129"/>
      <c r="M18" s="129"/>
      <c r="N18" s="129"/>
      <c r="O18" s="129"/>
      <c r="P18" s="129"/>
      <c r="Q18" s="129"/>
    </row>
    <row r="19" spans="1:17" ht="15">
      <c r="A19" s="8"/>
      <c r="B19" s="15" t="s">
        <v>19</v>
      </c>
      <c r="C19" s="67">
        <v>82.3</v>
      </c>
      <c r="D19" s="67">
        <v>84.3</v>
      </c>
      <c r="E19" s="67">
        <v>81.8</v>
      </c>
      <c r="F19" s="67">
        <v>83.2</v>
      </c>
      <c r="G19" s="67">
        <v>84.8</v>
      </c>
      <c r="H19" s="67">
        <v>80.8</v>
      </c>
      <c r="I19" s="67">
        <v>82.2</v>
      </c>
      <c r="J19" s="67">
        <v>83.4</v>
      </c>
      <c r="K19" s="129"/>
      <c r="L19" s="129"/>
      <c r="M19" s="129"/>
      <c r="N19" s="129"/>
      <c r="O19" s="129"/>
      <c r="P19" s="129"/>
      <c r="Q19" s="129"/>
    </row>
    <row r="20" spans="1:17" ht="15">
      <c r="A20" s="8"/>
      <c r="B20" s="15" t="s">
        <v>20</v>
      </c>
      <c r="C20" s="67">
        <v>83.7</v>
      </c>
      <c r="D20" s="67">
        <v>78.3</v>
      </c>
      <c r="E20" s="67">
        <v>87.1</v>
      </c>
      <c r="F20" s="67">
        <v>81.1</v>
      </c>
      <c r="G20" s="67">
        <v>84</v>
      </c>
      <c r="H20" s="67">
        <v>84.7</v>
      </c>
      <c r="I20" s="67">
        <v>84.3</v>
      </c>
      <c r="J20" s="67">
        <v>87.7</v>
      </c>
      <c r="K20" s="129"/>
      <c r="L20" s="129"/>
      <c r="M20" s="129"/>
      <c r="N20" s="129"/>
      <c r="O20" s="129"/>
      <c r="P20" s="129"/>
      <c r="Q20" s="129"/>
    </row>
    <row r="21" spans="1:17" ht="15">
      <c r="A21" s="8"/>
      <c r="B21" s="15" t="s">
        <v>21</v>
      </c>
      <c r="C21" s="67">
        <v>88</v>
      </c>
      <c r="D21" s="67">
        <v>87</v>
      </c>
      <c r="E21" s="67">
        <v>85</v>
      </c>
      <c r="F21" s="67">
        <v>85.7</v>
      </c>
      <c r="G21" s="67">
        <v>85.4</v>
      </c>
      <c r="H21" s="67">
        <v>97.6</v>
      </c>
      <c r="I21" s="67">
        <v>92.4</v>
      </c>
      <c r="J21" s="67">
        <v>92.2</v>
      </c>
      <c r="K21" s="129"/>
      <c r="L21" s="129"/>
      <c r="M21" s="129"/>
      <c r="N21" s="129"/>
      <c r="O21" s="129"/>
      <c r="P21" s="129"/>
      <c r="Q21" s="129"/>
    </row>
    <row r="22" spans="1:13" ht="15">
      <c r="A22" s="8"/>
      <c r="B22" s="15" t="s">
        <v>22</v>
      </c>
      <c r="C22" s="67">
        <v>86.4</v>
      </c>
      <c r="D22" s="67">
        <v>85</v>
      </c>
      <c r="E22" s="67">
        <v>86</v>
      </c>
      <c r="F22" s="67">
        <v>88.1</v>
      </c>
      <c r="G22" s="67">
        <v>87.2</v>
      </c>
      <c r="H22" s="67">
        <v>89.2</v>
      </c>
      <c r="I22" s="67">
        <v>92.1</v>
      </c>
      <c r="J22" s="67">
        <v>93.5</v>
      </c>
      <c r="K22" s="129"/>
      <c r="L22" s="129"/>
      <c r="M22" s="129"/>
    </row>
    <row r="23" spans="1:13" ht="15">
      <c r="A23" s="8"/>
      <c r="B23" s="15" t="s">
        <v>23</v>
      </c>
      <c r="C23" s="67">
        <v>83</v>
      </c>
      <c r="D23" s="67">
        <v>84</v>
      </c>
      <c r="E23" s="67">
        <v>81</v>
      </c>
      <c r="F23" s="67">
        <v>85</v>
      </c>
      <c r="G23" s="67">
        <v>82.9</v>
      </c>
      <c r="H23" s="67">
        <v>85</v>
      </c>
      <c r="I23" s="67">
        <v>84</v>
      </c>
      <c r="J23" s="67">
        <v>87</v>
      </c>
      <c r="K23" s="129"/>
      <c r="L23" s="129"/>
      <c r="M23" s="129"/>
    </row>
    <row r="24" spans="1:13" ht="15">
      <c r="A24" s="8"/>
      <c r="B24" s="15" t="s">
        <v>24</v>
      </c>
      <c r="C24" s="67">
        <v>81.6</v>
      </c>
      <c r="D24" s="67">
        <v>83</v>
      </c>
      <c r="E24" s="67">
        <v>84.4</v>
      </c>
      <c r="F24" s="67">
        <v>82.1</v>
      </c>
      <c r="G24" s="67">
        <v>84.4</v>
      </c>
      <c r="H24" s="67">
        <v>84.4</v>
      </c>
      <c r="I24" s="67">
        <v>90.7</v>
      </c>
      <c r="J24" s="67">
        <v>90.3</v>
      </c>
      <c r="K24" s="129"/>
      <c r="L24" s="129"/>
      <c r="M24" s="129"/>
    </row>
    <row r="25" spans="1:13" ht="13.5">
      <c r="A25" s="8"/>
      <c r="B25" s="15" t="s">
        <v>25</v>
      </c>
      <c r="C25" s="100" t="s">
        <v>0</v>
      </c>
      <c r="D25" s="100" t="s">
        <v>0</v>
      </c>
      <c r="E25" s="100" t="s">
        <v>0</v>
      </c>
      <c r="F25" s="67">
        <v>64.2</v>
      </c>
      <c r="G25" s="67">
        <v>87</v>
      </c>
      <c r="H25" s="67">
        <v>95.8</v>
      </c>
      <c r="I25" s="67">
        <f aca="true" t="shared" si="0" ref="I25">I89</f>
        <v>91.9</v>
      </c>
      <c r="J25" s="67" t="s">
        <v>110</v>
      </c>
      <c r="K25" s="129"/>
      <c r="L25" s="129"/>
      <c r="M25" s="129"/>
    </row>
    <row r="26" spans="1:13" ht="15">
      <c r="A26" s="8"/>
      <c r="B26" s="15" t="s">
        <v>26</v>
      </c>
      <c r="C26" s="67">
        <v>83.1</v>
      </c>
      <c r="D26" s="67">
        <v>84.4</v>
      </c>
      <c r="E26" s="67">
        <v>84.1</v>
      </c>
      <c r="F26" s="67">
        <v>83.3</v>
      </c>
      <c r="G26" s="67">
        <v>83.1</v>
      </c>
      <c r="H26" s="67">
        <v>83.7</v>
      </c>
      <c r="I26" s="67">
        <v>86</v>
      </c>
      <c r="J26" s="67">
        <v>86.1</v>
      </c>
      <c r="K26" s="129"/>
      <c r="L26" s="129"/>
      <c r="M26" s="129"/>
    </row>
    <row r="27" spans="1:13" ht="15">
      <c r="A27" s="8"/>
      <c r="B27" s="15" t="s">
        <v>27</v>
      </c>
      <c r="C27" s="67">
        <v>80</v>
      </c>
      <c r="D27" s="67">
        <v>83.7</v>
      </c>
      <c r="E27" s="67">
        <v>82.9</v>
      </c>
      <c r="F27" s="67">
        <v>84.2</v>
      </c>
      <c r="G27" s="67">
        <v>82.8</v>
      </c>
      <c r="H27" s="67">
        <v>83.4</v>
      </c>
      <c r="I27" s="67">
        <v>85</v>
      </c>
      <c r="J27" s="67">
        <v>85.8</v>
      </c>
      <c r="K27" s="129"/>
      <c r="L27" s="129"/>
      <c r="M27" s="129"/>
    </row>
    <row r="28" spans="1:13" ht="15">
      <c r="A28" s="8"/>
      <c r="B28" s="15" t="s">
        <v>28</v>
      </c>
      <c r="C28" s="67">
        <v>72.8</v>
      </c>
      <c r="D28" s="67">
        <v>79.5</v>
      </c>
      <c r="E28" s="67">
        <v>87.1</v>
      </c>
      <c r="F28" s="67">
        <v>88.8</v>
      </c>
      <c r="G28" s="67">
        <v>89.5</v>
      </c>
      <c r="H28" s="67">
        <v>90.4</v>
      </c>
      <c r="I28" s="67">
        <v>88.6</v>
      </c>
      <c r="J28" s="67">
        <v>85.5</v>
      </c>
      <c r="K28" s="129"/>
      <c r="L28" s="129"/>
      <c r="M28" s="129"/>
    </row>
    <row r="29" spans="1:13" ht="15">
      <c r="A29" s="8"/>
      <c r="B29" s="15" t="s">
        <v>29</v>
      </c>
      <c r="C29" s="67">
        <v>81.7</v>
      </c>
      <c r="D29" s="67">
        <v>80.8</v>
      </c>
      <c r="E29" s="67">
        <v>84.3</v>
      </c>
      <c r="F29" s="67">
        <v>82.8</v>
      </c>
      <c r="G29" s="67">
        <v>82.9</v>
      </c>
      <c r="H29" s="67">
        <v>82.7</v>
      </c>
      <c r="I29" s="67">
        <v>82.9</v>
      </c>
      <c r="J29" s="67">
        <v>83.8</v>
      </c>
      <c r="K29" s="129"/>
      <c r="L29" s="129"/>
      <c r="M29" s="129"/>
    </row>
    <row r="30" spans="1:13" ht="15">
      <c r="A30" s="8"/>
      <c r="B30" s="15" t="s">
        <v>30</v>
      </c>
      <c r="C30" s="67">
        <v>83.7</v>
      </c>
      <c r="D30" s="67">
        <v>83.7</v>
      </c>
      <c r="E30" s="67">
        <v>80.1</v>
      </c>
      <c r="F30" s="67">
        <v>80.9</v>
      </c>
      <c r="G30" s="67">
        <v>82.9</v>
      </c>
      <c r="H30" s="67">
        <v>84</v>
      </c>
      <c r="I30" s="67">
        <v>83.8</v>
      </c>
      <c r="J30" s="67">
        <v>84.1</v>
      </c>
      <c r="K30" s="129"/>
      <c r="L30" s="129"/>
      <c r="M30" s="129"/>
    </row>
    <row r="31" spans="1:13" ht="15">
      <c r="A31" s="8"/>
      <c r="B31" s="15" t="s">
        <v>31</v>
      </c>
      <c r="C31" s="67">
        <v>87.2</v>
      </c>
      <c r="D31" s="67">
        <v>87.6</v>
      </c>
      <c r="E31" s="67">
        <v>84.1</v>
      </c>
      <c r="F31" s="67">
        <v>88.6</v>
      </c>
      <c r="G31" s="67">
        <v>86.1</v>
      </c>
      <c r="H31" s="67">
        <v>100</v>
      </c>
      <c r="I31" s="67" t="s">
        <v>0</v>
      </c>
      <c r="J31" s="67" t="s">
        <v>0</v>
      </c>
      <c r="K31" s="129"/>
      <c r="L31" s="129"/>
      <c r="M31" s="129"/>
    </row>
    <row r="32" spans="1:13" ht="15">
      <c r="A32" s="8"/>
      <c r="B32" s="15" t="s">
        <v>32</v>
      </c>
      <c r="C32" s="67">
        <v>88</v>
      </c>
      <c r="D32" s="67">
        <v>88.4</v>
      </c>
      <c r="E32" s="67">
        <v>88.8</v>
      </c>
      <c r="F32" s="67">
        <v>88.4</v>
      </c>
      <c r="G32" s="67">
        <v>93.1</v>
      </c>
      <c r="H32" s="67">
        <v>89.9</v>
      </c>
      <c r="I32" s="67">
        <v>92.5</v>
      </c>
      <c r="J32" s="67">
        <v>94.8</v>
      </c>
      <c r="K32" s="129"/>
      <c r="L32" s="129"/>
      <c r="M32" s="129"/>
    </row>
    <row r="33" spans="1:13" ht="15">
      <c r="A33" s="8"/>
      <c r="B33" s="15" t="s">
        <v>33</v>
      </c>
      <c r="C33" s="67">
        <v>81</v>
      </c>
      <c r="D33" s="67">
        <v>81</v>
      </c>
      <c r="E33" s="67">
        <v>81</v>
      </c>
      <c r="F33" s="67">
        <v>82.5</v>
      </c>
      <c r="G33" s="67">
        <v>82.5</v>
      </c>
      <c r="H33" s="67">
        <v>82.5</v>
      </c>
      <c r="I33" s="67">
        <v>82.5</v>
      </c>
      <c r="J33" s="67">
        <v>82.8</v>
      </c>
      <c r="K33" s="129"/>
      <c r="L33" s="129"/>
      <c r="M33" s="129"/>
    </row>
    <row r="34" spans="1:13" ht="15">
      <c r="A34" s="8"/>
      <c r="B34" s="15" t="s">
        <v>34</v>
      </c>
      <c r="C34" s="67">
        <v>83</v>
      </c>
      <c r="D34" s="67">
        <v>83</v>
      </c>
      <c r="E34" s="67">
        <v>86</v>
      </c>
      <c r="F34" s="67">
        <v>84.4</v>
      </c>
      <c r="G34" s="67">
        <v>84.4</v>
      </c>
      <c r="H34" s="67">
        <v>85</v>
      </c>
      <c r="I34" s="67">
        <v>84.6</v>
      </c>
      <c r="J34" s="67">
        <v>84.4</v>
      </c>
      <c r="K34" s="129"/>
      <c r="L34" s="129"/>
      <c r="M34" s="129"/>
    </row>
    <row r="35" spans="1:13" ht="15">
      <c r="A35" s="8"/>
      <c r="B35" s="16" t="s">
        <v>35</v>
      </c>
      <c r="C35" s="68">
        <v>81.8</v>
      </c>
      <c r="D35" s="68">
        <v>82.5</v>
      </c>
      <c r="E35" s="68">
        <v>82.1</v>
      </c>
      <c r="F35" s="68">
        <v>83</v>
      </c>
      <c r="G35" s="68">
        <v>83.4</v>
      </c>
      <c r="H35" s="68">
        <v>84.1</v>
      </c>
      <c r="I35" s="68">
        <v>85.5</v>
      </c>
      <c r="J35" s="68">
        <v>86.9</v>
      </c>
      <c r="K35" s="129"/>
      <c r="L35" s="129"/>
      <c r="M35" s="129"/>
    </row>
    <row r="36" spans="1:13" ht="15">
      <c r="A36" s="8"/>
      <c r="B36" s="53" t="s">
        <v>36</v>
      </c>
      <c r="C36" s="101" t="s">
        <v>0</v>
      </c>
      <c r="D36" s="69">
        <v>98.2</v>
      </c>
      <c r="E36" s="69">
        <v>83</v>
      </c>
      <c r="F36" s="69">
        <v>95.2</v>
      </c>
      <c r="G36" s="69">
        <v>82</v>
      </c>
      <c r="H36" s="69">
        <v>100</v>
      </c>
      <c r="I36" s="69">
        <v>99.6</v>
      </c>
      <c r="J36" s="69" t="s">
        <v>0</v>
      </c>
      <c r="L36" s="129"/>
      <c r="M36" s="129"/>
    </row>
    <row r="37" spans="1:13" ht="15">
      <c r="A37" s="8"/>
      <c r="B37" s="15" t="s">
        <v>38</v>
      </c>
      <c r="C37" s="67">
        <v>2.2</v>
      </c>
      <c r="D37" s="67">
        <v>96</v>
      </c>
      <c r="E37" s="67">
        <v>76</v>
      </c>
      <c r="F37" s="67">
        <v>76</v>
      </c>
      <c r="G37" s="67">
        <v>80</v>
      </c>
      <c r="H37" s="67">
        <v>77.2</v>
      </c>
      <c r="I37" s="67">
        <v>78.2</v>
      </c>
      <c r="J37" s="67">
        <v>78.7</v>
      </c>
      <c r="L37" s="129"/>
      <c r="M37" s="129"/>
    </row>
    <row r="38" spans="1:13" ht="15">
      <c r="A38" s="40"/>
      <c r="B38" s="16" t="s">
        <v>37</v>
      </c>
      <c r="C38" s="68">
        <v>81.4</v>
      </c>
      <c r="D38" s="68">
        <v>82.2</v>
      </c>
      <c r="E38" s="68">
        <v>83</v>
      </c>
      <c r="F38" s="68">
        <v>83.9</v>
      </c>
      <c r="G38" s="68">
        <v>73.6</v>
      </c>
      <c r="H38" s="68">
        <v>75.5</v>
      </c>
      <c r="I38" s="68">
        <v>75.4</v>
      </c>
      <c r="J38" s="68">
        <v>82.9</v>
      </c>
      <c r="L38" s="129"/>
      <c r="M38" s="129"/>
    </row>
    <row r="39" spans="2:17" s="47" customFormat="1" ht="15">
      <c r="B39" s="18"/>
      <c r="C39" s="44"/>
      <c r="D39" s="18"/>
      <c r="E39" s="44"/>
      <c r="F39" s="18"/>
      <c r="G39" s="44"/>
      <c r="H39" s="18"/>
      <c r="I39" s="44"/>
      <c r="J39" s="44"/>
      <c r="K39" s="129"/>
      <c r="L39" s="129"/>
      <c r="M39" s="129"/>
      <c r="N39" s="44"/>
      <c r="O39" s="18"/>
      <c r="P39" s="44"/>
      <c r="Q39" s="19"/>
    </row>
    <row r="40" spans="2:7" ht="15">
      <c r="B40" s="58" t="s">
        <v>81</v>
      </c>
      <c r="C40" s="58"/>
      <c r="D40" s="58"/>
      <c r="E40" s="58"/>
      <c r="F40" s="58"/>
      <c r="G40" s="58"/>
    </row>
    <row r="41" spans="1:13" s="25" customFormat="1" ht="39.75" customHeight="1">
      <c r="A41" s="28"/>
      <c r="B41" s="154" t="s">
        <v>109</v>
      </c>
      <c r="C41" s="154"/>
      <c r="D41" s="154"/>
      <c r="E41" s="154"/>
      <c r="F41" s="154"/>
      <c r="G41" s="154"/>
      <c r="H41" s="154"/>
      <c r="I41" s="154"/>
      <c r="K41" s="125"/>
      <c r="L41" s="125"/>
      <c r="M41" s="125"/>
    </row>
    <row r="42" spans="2:13" ht="15">
      <c r="B42" s="1" t="s">
        <v>113</v>
      </c>
      <c r="C42" s="41"/>
      <c r="K42" s="128"/>
      <c r="L42" s="128"/>
      <c r="M42" s="128"/>
    </row>
    <row r="43" spans="2:3" ht="15">
      <c r="B43" s="9"/>
      <c r="C43" s="41"/>
    </row>
    <row r="47" spans="3:10" ht="15">
      <c r="C47" s="114"/>
      <c r="D47" s="114"/>
      <c r="E47" s="114"/>
      <c r="F47" s="114"/>
      <c r="G47" s="114"/>
      <c r="H47" s="114"/>
      <c r="I47" s="114"/>
      <c r="J47" s="114"/>
    </row>
    <row r="56" ht="15">
      <c r="B56" s="8" t="s">
        <v>63</v>
      </c>
    </row>
    <row r="57" ht="15">
      <c r="B57" s="44" t="s">
        <v>88</v>
      </c>
    </row>
    <row r="61" spans="2:10" ht="15">
      <c r="B61" s="11" t="s">
        <v>46</v>
      </c>
      <c r="C61" s="132"/>
      <c r="D61" s="132"/>
      <c r="E61" s="132"/>
      <c r="F61" s="132"/>
      <c r="G61" s="132"/>
      <c r="H61" s="132"/>
      <c r="I61" s="132"/>
      <c r="J61" s="132"/>
    </row>
    <row r="62" spans="2:10" ht="15">
      <c r="B62" s="132"/>
      <c r="C62" s="132"/>
      <c r="D62" s="132"/>
      <c r="E62" s="132"/>
      <c r="F62" s="132"/>
      <c r="G62" s="132"/>
      <c r="H62" s="132"/>
      <c r="I62" s="132"/>
      <c r="J62" s="132"/>
    </row>
    <row r="63" spans="2:10" ht="15">
      <c r="B63" s="11" t="s">
        <v>1</v>
      </c>
      <c r="C63" s="12">
        <v>42668.60777777778</v>
      </c>
      <c r="D63" s="132"/>
      <c r="E63" s="132"/>
      <c r="F63" s="132"/>
      <c r="G63" s="132"/>
      <c r="H63" s="132"/>
      <c r="I63" s="132"/>
      <c r="J63" s="132"/>
    </row>
    <row r="64" spans="2:10" ht="15">
      <c r="B64" s="11" t="s">
        <v>2</v>
      </c>
      <c r="C64" s="12">
        <v>42863.62115388889</v>
      </c>
      <c r="D64" s="132"/>
      <c r="E64" s="132"/>
      <c r="F64" s="132"/>
      <c r="G64" s="132"/>
      <c r="H64" s="132"/>
      <c r="I64" s="132"/>
      <c r="J64" s="132"/>
    </row>
    <row r="65" spans="2:10" ht="15">
      <c r="B65" s="11" t="s">
        <v>47</v>
      </c>
      <c r="C65" s="11" t="s">
        <v>3</v>
      </c>
      <c r="D65" s="132"/>
      <c r="E65" s="132"/>
      <c r="F65" s="132"/>
      <c r="G65" s="132"/>
      <c r="H65" s="132"/>
      <c r="I65" s="132"/>
      <c r="J65" s="132"/>
    </row>
    <row r="66" spans="2:10" ht="15">
      <c r="B66" s="132"/>
      <c r="C66" s="132"/>
      <c r="D66" s="132"/>
      <c r="E66" s="132"/>
      <c r="F66" s="132"/>
      <c r="G66" s="132"/>
      <c r="H66" s="132"/>
      <c r="I66" s="132"/>
      <c r="J66" s="132"/>
    </row>
    <row r="67" spans="2:10" ht="15">
      <c r="B67" s="11" t="s">
        <v>48</v>
      </c>
      <c r="C67" s="11" t="s">
        <v>43</v>
      </c>
      <c r="D67" s="132"/>
      <c r="E67" s="132"/>
      <c r="F67" s="132"/>
      <c r="G67" s="132"/>
      <c r="H67" s="132"/>
      <c r="I67" s="132"/>
      <c r="J67" s="132"/>
    </row>
    <row r="68" spans="2:10" ht="15">
      <c r="B68" s="11" t="s">
        <v>49</v>
      </c>
      <c r="C68" s="11" t="s">
        <v>52</v>
      </c>
      <c r="D68" s="132"/>
      <c r="E68" s="132"/>
      <c r="F68" s="132"/>
      <c r="G68" s="132"/>
      <c r="H68" s="132"/>
      <c r="I68" s="132"/>
      <c r="J68" s="132"/>
    </row>
    <row r="69" spans="2:10" ht="15">
      <c r="B69" s="132"/>
      <c r="C69" s="132"/>
      <c r="D69" s="132"/>
      <c r="E69" s="132"/>
      <c r="F69" s="132"/>
      <c r="G69" s="132"/>
      <c r="H69" s="132"/>
      <c r="I69" s="132"/>
      <c r="J69" s="132"/>
    </row>
    <row r="70" spans="2:10" ht="15">
      <c r="B70" s="48" t="s">
        <v>4</v>
      </c>
      <c r="C70" s="113" t="s">
        <v>5</v>
      </c>
      <c r="D70" s="113" t="s">
        <v>6</v>
      </c>
      <c r="E70" s="113" t="s">
        <v>7</v>
      </c>
      <c r="F70" s="113" t="s">
        <v>50</v>
      </c>
      <c r="G70" s="113" t="s">
        <v>42</v>
      </c>
      <c r="H70" s="113" t="s">
        <v>55</v>
      </c>
      <c r="I70" s="113" t="s">
        <v>64</v>
      </c>
      <c r="J70" s="48">
        <v>2014</v>
      </c>
    </row>
    <row r="71" spans="2:10" ht="15">
      <c r="B71" s="48" t="s">
        <v>65</v>
      </c>
      <c r="C71" s="57">
        <v>82.1</v>
      </c>
      <c r="D71" s="57">
        <v>82.7</v>
      </c>
      <c r="E71" s="57">
        <v>82.1</v>
      </c>
      <c r="F71" s="57">
        <v>83.3</v>
      </c>
      <c r="G71" s="57">
        <v>84.2</v>
      </c>
      <c r="H71" s="57">
        <v>84.5</v>
      </c>
      <c r="I71" s="57">
        <v>85.2</v>
      </c>
      <c r="J71" s="57">
        <v>85.6</v>
      </c>
    </row>
    <row r="72" spans="2:10" ht="15">
      <c r="B72" s="48" t="s">
        <v>9</v>
      </c>
      <c r="C72" s="57">
        <v>87.9</v>
      </c>
      <c r="D72" s="49">
        <v>88</v>
      </c>
      <c r="E72" s="57">
        <v>88.4</v>
      </c>
      <c r="F72" s="49">
        <v>89</v>
      </c>
      <c r="G72" s="57">
        <v>88.2</v>
      </c>
      <c r="H72" s="57">
        <v>88.7</v>
      </c>
      <c r="I72" s="57">
        <v>88.2</v>
      </c>
      <c r="J72" s="57">
        <v>89.2</v>
      </c>
    </row>
    <row r="73" spans="2:10" ht="15">
      <c r="B73" s="48" t="s">
        <v>10</v>
      </c>
      <c r="C73" s="57">
        <v>89.5</v>
      </c>
      <c r="D73" s="49">
        <v>81</v>
      </c>
      <c r="E73" s="57">
        <v>82.7</v>
      </c>
      <c r="F73" s="57">
        <v>88.9</v>
      </c>
      <c r="G73" s="49">
        <v>90</v>
      </c>
      <c r="H73" s="57">
        <v>89.5</v>
      </c>
      <c r="I73" s="57">
        <v>93.2</v>
      </c>
      <c r="J73" s="57">
        <v>94.1</v>
      </c>
    </row>
    <row r="74" spans="2:10" ht="15">
      <c r="B74" s="48" t="s">
        <v>11</v>
      </c>
      <c r="C74" s="49">
        <v>79</v>
      </c>
      <c r="D74" s="49">
        <v>80</v>
      </c>
      <c r="E74" s="57">
        <v>80.3</v>
      </c>
      <c r="F74" s="57">
        <v>80.3</v>
      </c>
      <c r="G74" s="57">
        <v>80.3</v>
      </c>
      <c r="H74" s="57">
        <v>80.3</v>
      </c>
      <c r="I74" s="57">
        <v>80.3</v>
      </c>
      <c r="J74" s="57">
        <v>80.3</v>
      </c>
    </row>
    <row r="75" spans="2:10" ht="15">
      <c r="B75" s="48" t="s">
        <v>12</v>
      </c>
      <c r="C75" s="49">
        <v>81</v>
      </c>
      <c r="D75" s="57">
        <v>82.7</v>
      </c>
      <c r="E75" s="49">
        <v>82</v>
      </c>
      <c r="F75" s="57">
        <v>90.5</v>
      </c>
      <c r="G75" s="57">
        <v>92.8</v>
      </c>
      <c r="H75" s="57">
        <v>92.4</v>
      </c>
      <c r="I75" s="57">
        <v>86.6</v>
      </c>
      <c r="J75" s="49">
        <v>86</v>
      </c>
    </row>
    <row r="76" spans="2:10" ht="15">
      <c r="B76" s="48" t="s">
        <v>13</v>
      </c>
      <c r="C76" s="57">
        <v>88.1</v>
      </c>
      <c r="D76" s="57">
        <v>89.2</v>
      </c>
      <c r="E76" s="57">
        <v>82.9</v>
      </c>
      <c r="F76" s="57">
        <v>95.5</v>
      </c>
      <c r="G76" s="57">
        <v>93.4</v>
      </c>
      <c r="H76" s="57">
        <v>92.3</v>
      </c>
      <c r="I76" s="57">
        <v>89.8</v>
      </c>
      <c r="J76" s="57">
        <v>89.5</v>
      </c>
    </row>
    <row r="77" spans="2:10" ht="15">
      <c r="B77" s="48" t="s">
        <v>14</v>
      </c>
      <c r="C77" s="57">
        <v>82.2</v>
      </c>
      <c r="D77" s="57">
        <v>92.4</v>
      </c>
      <c r="E77" s="57">
        <v>87.2</v>
      </c>
      <c r="F77" s="57">
        <v>77.3</v>
      </c>
      <c r="G77" s="57">
        <v>76.1</v>
      </c>
      <c r="H77" s="57">
        <v>80.9</v>
      </c>
      <c r="I77" s="57">
        <v>77.7</v>
      </c>
      <c r="J77" s="49">
        <v>87</v>
      </c>
    </row>
    <row r="78" spans="2:10" ht="15">
      <c r="B78" s="48" t="s">
        <v>15</v>
      </c>
      <c r="C78" s="57">
        <v>81.3</v>
      </c>
      <c r="D78" s="57">
        <v>75.9</v>
      </c>
      <c r="E78" s="57">
        <v>78.9</v>
      </c>
      <c r="F78" s="49">
        <v>77</v>
      </c>
      <c r="G78" s="57">
        <v>80.5</v>
      </c>
      <c r="H78" s="57">
        <v>81.8</v>
      </c>
      <c r="I78" s="57">
        <v>80.4</v>
      </c>
      <c r="J78" s="50">
        <v>82.1</v>
      </c>
    </row>
    <row r="79" spans="2:10" ht="15">
      <c r="B79" s="48" t="s">
        <v>16</v>
      </c>
      <c r="C79" s="57">
        <v>84.1</v>
      </c>
      <c r="D79" s="57">
        <v>85.7</v>
      </c>
      <c r="E79" s="57">
        <v>86.5</v>
      </c>
      <c r="F79" s="57">
        <v>84.5</v>
      </c>
      <c r="G79" s="57">
        <v>85.2</v>
      </c>
      <c r="H79" s="57">
        <v>82.8</v>
      </c>
      <c r="I79" s="57">
        <v>88.8</v>
      </c>
      <c r="J79" s="50">
        <v>80.4</v>
      </c>
    </row>
    <row r="80" spans="2:10" ht="15">
      <c r="B80" s="48" t="s">
        <v>17</v>
      </c>
      <c r="C80" s="57">
        <v>81.9</v>
      </c>
      <c r="D80" s="57">
        <v>82.5</v>
      </c>
      <c r="E80" s="57">
        <v>82.6</v>
      </c>
      <c r="F80" s="57">
        <v>82.8</v>
      </c>
      <c r="G80" s="57">
        <v>82.9</v>
      </c>
      <c r="H80" s="49">
        <v>83</v>
      </c>
      <c r="I80" s="57">
        <v>83.6</v>
      </c>
      <c r="J80" s="57">
        <v>84.3</v>
      </c>
    </row>
    <row r="81" spans="2:10" ht="15">
      <c r="B81" s="48" t="s">
        <v>18</v>
      </c>
      <c r="C81" s="57">
        <v>79.8</v>
      </c>
      <c r="D81" s="57">
        <v>79.9</v>
      </c>
      <c r="E81" s="57">
        <v>78.6</v>
      </c>
      <c r="F81" s="49">
        <v>79</v>
      </c>
      <c r="G81" s="57">
        <v>80.8</v>
      </c>
      <c r="H81" s="57">
        <v>82.4</v>
      </c>
      <c r="I81" s="57">
        <v>85.3</v>
      </c>
      <c r="J81" s="57">
        <v>85.9</v>
      </c>
    </row>
    <row r="82" spans="2:10" ht="15">
      <c r="B82" s="48" t="s">
        <v>56</v>
      </c>
      <c r="C82" s="50" t="s">
        <v>0</v>
      </c>
      <c r="D82" s="50" t="s">
        <v>0</v>
      </c>
      <c r="E82" s="50" t="s">
        <v>0</v>
      </c>
      <c r="F82" s="50" t="s">
        <v>0</v>
      </c>
      <c r="G82" s="50" t="s">
        <v>0</v>
      </c>
      <c r="H82" s="57">
        <v>97.2</v>
      </c>
      <c r="I82" s="49">
        <v>100</v>
      </c>
      <c r="J82" s="57">
        <v>89.5</v>
      </c>
    </row>
    <row r="83" spans="2:10" ht="15">
      <c r="B83" s="48" t="s">
        <v>19</v>
      </c>
      <c r="C83" s="57">
        <v>82.3</v>
      </c>
      <c r="D83" s="57">
        <v>84.3</v>
      </c>
      <c r="E83" s="57">
        <v>81.8</v>
      </c>
      <c r="F83" s="57">
        <v>83.2</v>
      </c>
      <c r="G83" s="57">
        <v>84.8</v>
      </c>
      <c r="H83" s="57">
        <v>80.8</v>
      </c>
      <c r="I83" s="57">
        <v>82.2</v>
      </c>
      <c r="J83" s="57">
        <v>83.4</v>
      </c>
    </row>
    <row r="84" spans="2:10" ht="15">
      <c r="B84" s="48" t="s">
        <v>20</v>
      </c>
      <c r="C84" s="57">
        <v>83.7</v>
      </c>
      <c r="D84" s="57">
        <v>78.3</v>
      </c>
      <c r="E84" s="57">
        <v>87.1</v>
      </c>
      <c r="F84" s="57">
        <v>81.1</v>
      </c>
      <c r="G84" s="49">
        <v>84</v>
      </c>
      <c r="H84" s="57">
        <v>84.7</v>
      </c>
      <c r="I84" s="57">
        <v>84.3</v>
      </c>
      <c r="J84" s="57">
        <v>87.7</v>
      </c>
    </row>
    <row r="85" spans="2:10" ht="15">
      <c r="B85" s="48" t="s">
        <v>21</v>
      </c>
      <c r="C85" s="49">
        <v>88</v>
      </c>
      <c r="D85" s="49">
        <v>87</v>
      </c>
      <c r="E85" s="49">
        <v>85</v>
      </c>
      <c r="F85" s="57">
        <v>85.7</v>
      </c>
      <c r="G85" s="57">
        <v>85.4</v>
      </c>
      <c r="H85" s="57">
        <v>97.6</v>
      </c>
      <c r="I85" s="57">
        <v>92.4</v>
      </c>
      <c r="J85" s="57">
        <v>92.2</v>
      </c>
    </row>
    <row r="86" spans="2:10" ht="15">
      <c r="B86" s="48" t="s">
        <v>22</v>
      </c>
      <c r="C86" s="57">
        <v>86.4</v>
      </c>
      <c r="D86" s="49">
        <v>85</v>
      </c>
      <c r="E86" s="49">
        <v>86</v>
      </c>
      <c r="F86" s="57">
        <v>88.1</v>
      </c>
      <c r="G86" s="57">
        <v>87.2</v>
      </c>
      <c r="H86" s="57">
        <v>89.2</v>
      </c>
      <c r="I86" s="57">
        <v>92.1</v>
      </c>
      <c r="J86" s="57">
        <v>93.5</v>
      </c>
    </row>
    <row r="87" spans="2:10" ht="15">
      <c r="B87" s="48" t="s">
        <v>23</v>
      </c>
      <c r="C87" s="49">
        <v>83</v>
      </c>
      <c r="D87" s="49">
        <v>84</v>
      </c>
      <c r="E87" s="49">
        <v>81</v>
      </c>
      <c r="F87" s="49">
        <v>85</v>
      </c>
      <c r="G87" s="57">
        <v>82.9</v>
      </c>
      <c r="H87" s="49">
        <v>85</v>
      </c>
      <c r="I87" s="49">
        <v>84</v>
      </c>
      <c r="J87" s="49">
        <v>87</v>
      </c>
    </row>
    <row r="88" spans="2:10" ht="15">
      <c r="B88" s="48" t="s">
        <v>24</v>
      </c>
      <c r="C88" s="57">
        <v>81.6</v>
      </c>
      <c r="D88" s="49">
        <v>83</v>
      </c>
      <c r="E88" s="57">
        <v>84.4</v>
      </c>
      <c r="F88" s="57">
        <v>82.1</v>
      </c>
      <c r="G88" s="57">
        <v>84.4</v>
      </c>
      <c r="H88" s="57">
        <v>84.4</v>
      </c>
      <c r="I88" s="57">
        <v>90.7</v>
      </c>
      <c r="J88" s="57">
        <v>90.3</v>
      </c>
    </row>
    <row r="89" spans="2:10" ht="15">
      <c r="B89" s="48" t="s">
        <v>25</v>
      </c>
      <c r="C89" s="50" t="s">
        <v>0</v>
      </c>
      <c r="D89" s="50" t="s">
        <v>0</v>
      </c>
      <c r="E89" s="50" t="s">
        <v>0</v>
      </c>
      <c r="F89" s="57">
        <v>64.2</v>
      </c>
      <c r="G89" s="49">
        <v>87</v>
      </c>
      <c r="H89" s="57">
        <v>95.8</v>
      </c>
      <c r="I89" s="57">
        <v>91.9</v>
      </c>
      <c r="J89" s="149" t="s">
        <v>114</v>
      </c>
    </row>
    <row r="90" spans="2:10" ht="15">
      <c r="B90" s="48" t="s">
        <v>26</v>
      </c>
      <c r="C90" s="57">
        <v>83.1</v>
      </c>
      <c r="D90" s="57">
        <v>84.4</v>
      </c>
      <c r="E90" s="57">
        <v>84.1</v>
      </c>
      <c r="F90" s="57">
        <v>83.3</v>
      </c>
      <c r="G90" s="57">
        <v>83.1</v>
      </c>
      <c r="H90" s="57">
        <v>83.7</v>
      </c>
      <c r="I90" s="49">
        <v>86</v>
      </c>
      <c r="J90" s="57">
        <v>86.1</v>
      </c>
    </row>
    <row r="91" spans="2:10" ht="15">
      <c r="B91" s="48" t="s">
        <v>27</v>
      </c>
      <c r="C91" s="49">
        <v>80</v>
      </c>
      <c r="D91" s="57">
        <v>83.7</v>
      </c>
      <c r="E91" s="57">
        <v>82.9</v>
      </c>
      <c r="F91" s="57">
        <v>84.2</v>
      </c>
      <c r="G91" s="57">
        <v>82.8</v>
      </c>
      <c r="H91" s="57">
        <v>83.4</v>
      </c>
      <c r="I91" s="49">
        <v>85</v>
      </c>
      <c r="J91" s="57">
        <v>85.8</v>
      </c>
    </row>
    <row r="92" spans="2:10" ht="15">
      <c r="B92" s="48" t="s">
        <v>28</v>
      </c>
      <c r="C92" s="57">
        <v>72.8</v>
      </c>
      <c r="D92" s="57">
        <v>79.5</v>
      </c>
      <c r="E92" s="57">
        <v>87.1</v>
      </c>
      <c r="F92" s="57">
        <v>88.8</v>
      </c>
      <c r="G92" s="57">
        <v>89.5</v>
      </c>
      <c r="H92" s="57">
        <v>90.4</v>
      </c>
      <c r="I92" s="57">
        <v>88.6</v>
      </c>
      <c r="J92" s="57">
        <v>85.5</v>
      </c>
    </row>
    <row r="93" spans="2:10" ht="15">
      <c r="B93" s="48" t="s">
        <v>29</v>
      </c>
      <c r="C93" s="57">
        <v>81.7</v>
      </c>
      <c r="D93" s="57">
        <v>80.8</v>
      </c>
      <c r="E93" s="57">
        <v>84.3</v>
      </c>
      <c r="F93" s="57">
        <v>82.8</v>
      </c>
      <c r="G93" s="57">
        <v>82.9</v>
      </c>
      <c r="H93" s="57">
        <v>82.7</v>
      </c>
      <c r="I93" s="57">
        <v>82.9</v>
      </c>
      <c r="J93" s="57">
        <v>83.8</v>
      </c>
    </row>
    <row r="94" spans="2:10" ht="15">
      <c r="B94" s="48" t="s">
        <v>30</v>
      </c>
      <c r="C94" s="57">
        <v>83.7</v>
      </c>
      <c r="D94" s="57">
        <v>83.7</v>
      </c>
      <c r="E94" s="57">
        <v>80.1</v>
      </c>
      <c r="F94" s="57">
        <v>80.9</v>
      </c>
      <c r="G94" s="57">
        <v>82.9</v>
      </c>
      <c r="H94" s="49">
        <v>84</v>
      </c>
      <c r="I94" s="57">
        <v>83.8</v>
      </c>
      <c r="J94" s="57">
        <v>84.1</v>
      </c>
    </row>
    <row r="95" spans="2:10" ht="15">
      <c r="B95" s="48" t="s">
        <v>31</v>
      </c>
      <c r="C95" s="57">
        <v>87.2</v>
      </c>
      <c r="D95" s="57">
        <v>87.6</v>
      </c>
      <c r="E95" s="57">
        <v>84.1</v>
      </c>
      <c r="F95" s="57">
        <v>88.6</v>
      </c>
      <c r="G95" s="57">
        <v>86.1</v>
      </c>
      <c r="H95" s="49">
        <v>100</v>
      </c>
      <c r="I95" s="50" t="s">
        <v>0</v>
      </c>
      <c r="J95" s="50" t="s">
        <v>0</v>
      </c>
    </row>
    <row r="96" spans="2:10" ht="15">
      <c r="B96" s="48" t="s">
        <v>32</v>
      </c>
      <c r="C96" s="49">
        <v>88</v>
      </c>
      <c r="D96" s="57">
        <v>88.4</v>
      </c>
      <c r="E96" s="57">
        <v>88.8</v>
      </c>
      <c r="F96" s="57">
        <v>88.4</v>
      </c>
      <c r="G96" s="57">
        <v>93.1</v>
      </c>
      <c r="H96" s="57">
        <v>89.9</v>
      </c>
      <c r="I96" s="57">
        <v>92.5</v>
      </c>
      <c r="J96" s="57">
        <v>94.8</v>
      </c>
    </row>
    <row r="97" spans="2:10" ht="15">
      <c r="B97" s="48" t="s">
        <v>33</v>
      </c>
      <c r="C97" s="49">
        <v>81</v>
      </c>
      <c r="D97" s="49">
        <v>81</v>
      </c>
      <c r="E97" s="49">
        <v>81</v>
      </c>
      <c r="F97" s="57">
        <v>82.5</v>
      </c>
      <c r="G97" s="57">
        <v>82.5</v>
      </c>
      <c r="H97" s="57">
        <v>82.5</v>
      </c>
      <c r="I97" s="57">
        <v>82.5</v>
      </c>
      <c r="J97" s="57">
        <v>82.8</v>
      </c>
    </row>
    <row r="98" spans="2:10" ht="15">
      <c r="B98" s="48" t="s">
        <v>34</v>
      </c>
      <c r="C98" s="49">
        <v>83</v>
      </c>
      <c r="D98" s="49">
        <v>83</v>
      </c>
      <c r="E98" s="49">
        <v>86</v>
      </c>
      <c r="F98" s="57">
        <v>84.4</v>
      </c>
      <c r="G98" s="57">
        <v>84.4</v>
      </c>
      <c r="H98" s="49">
        <v>85</v>
      </c>
      <c r="I98" s="57">
        <v>84.6</v>
      </c>
      <c r="J98" s="57">
        <v>84.4</v>
      </c>
    </row>
    <row r="99" spans="2:10" ht="15">
      <c r="B99" s="48" t="s">
        <v>35</v>
      </c>
      <c r="C99" s="57">
        <v>81.8</v>
      </c>
      <c r="D99" s="57">
        <v>82.5</v>
      </c>
      <c r="E99" s="57">
        <v>82.1</v>
      </c>
      <c r="F99" s="49">
        <v>83</v>
      </c>
      <c r="G99" s="57">
        <v>83.4</v>
      </c>
      <c r="H99" s="57">
        <v>84.1</v>
      </c>
      <c r="I99" s="57">
        <v>85.5</v>
      </c>
      <c r="J99" s="57">
        <v>86.9</v>
      </c>
    </row>
    <row r="100" spans="2:10" ht="15">
      <c r="B100" s="48" t="s">
        <v>36</v>
      </c>
      <c r="C100" s="50" t="s">
        <v>0</v>
      </c>
      <c r="D100" s="57">
        <v>98.2</v>
      </c>
      <c r="E100" s="49">
        <v>83</v>
      </c>
      <c r="F100" s="57">
        <v>95.2</v>
      </c>
      <c r="G100" s="49">
        <v>82</v>
      </c>
      <c r="H100" s="49">
        <v>100</v>
      </c>
      <c r="I100" s="57">
        <v>99.6</v>
      </c>
      <c r="J100" s="50" t="s">
        <v>0</v>
      </c>
    </row>
    <row r="101" spans="2:10" ht="15">
      <c r="B101" s="48" t="s">
        <v>38</v>
      </c>
      <c r="C101" s="57">
        <v>2.2</v>
      </c>
      <c r="D101" s="49">
        <v>96</v>
      </c>
      <c r="E101" s="49">
        <v>76</v>
      </c>
      <c r="F101" s="49">
        <v>76</v>
      </c>
      <c r="G101" s="49">
        <v>80</v>
      </c>
      <c r="H101" s="57">
        <v>77.2</v>
      </c>
      <c r="I101" s="57">
        <v>78.2</v>
      </c>
      <c r="J101" s="57">
        <v>78.7</v>
      </c>
    </row>
    <row r="102" spans="2:10" ht="15">
      <c r="B102" s="48" t="s">
        <v>37</v>
      </c>
      <c r="C102" s="57">
        <v>81.4</v>
      </c>
      <c r="D102" s="57">
        <v>82.2</v>
      </c>
      <c r="E102" s="49">
        <v>83</v>
      </c>
      <c r="F102" s="57">
        <v>83.9</v>
      </c>
      <c r="G102" s="57">
        <v>73.6</v>
      </c>
      <c r="H102" s="57">
        <v>75.5</v>
      </c>
      <c r="I102" s="57">
        <v>75.4</v>
      </c>
      <c r="J102" s="57">
        <v>82.9</v>
      </c>
    </row>
    <row r="105" spans="3:10" ht="15">
      <c r="C105" s="114"/>
      <c r="D105" s="114"/>
      <c r="E105" s="114"/>
      <c r="F105" s="114"/>
      <c r="G105" s="114"/>
      <c r="H105" s="114"/>
      <c r="I105" s="114"/>
      <c r="J105" s="114"/>
    </row>
    <row r="106" spans="3:10" ht="15">
      <c r="C106" s="114"/>
      <c r="D106" s="114"/>
      <c r="E106" s="114"/>
      <c r="F106" s="114"/>
      <c r="G106" s="114"/>
      <c r="H106" s="114"/>
      <c r="I106" s="114"/>
      <c r="J106" s="114"/>
    </row>
    <row r="107" spans="3:10" ht="15">
      <c r="C107" s="114"/>
      <c r="D107" s="114"/>
      <c r="E107" s="114"/>
      <c r="F107" s="114"/>
      <c r="G107" s="114"/>
      <c r="H107" s="114"/>
      <c r="I107" s="114"/>
      <c r="J107" s="114"/>
    </row>
  </sheetData>
  <mergeCells count="1">
    <mergeCell ref="B41:I41"/>
  </mergeCells>
  <conditionalFormatting sqref="C7:J38">
    <cfRule type="cellIs" priority="3" dxfId="17" operator="lessThan">
      <formula>80</formula>
    </cfRule>
    <cfRule type="cellIs" priority="4" dxfId="16" operator="lessThan">
      <formula>80</formula>
    </cfRule>
  </conditionalFormatting>
  <conditionalFormatting sqref="C6:J6">
    <cfRule type="cellIs" priority="1" dxfId="17" operator="lessThan">
      <formula>80</formula>
    </cfRule>
    <cfRule type="cellIs" priority="2" dxfId="16" operator="lessThan">
      <formula>80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ignoredErrors>
    <ignoredError sqref="C70:I70 C5:J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5"/>
  <sheetViews>
    <sheetView showGridLines="0" workbookViewId="0" topLeftCell="A4">
      <selection activeCell="L29" sqref="L29"/>
    </sheetView>
  </sheetViews>
  <sheetFormatPr defaultColWidth="10.140625" defaultRowHeight="15"/>
  <cols>
    <col min="1" max="1" width="10.140625" style="34" customWidth="1"/>
    <col min="2" max="2" width="15.7109375" style="34" customWidth="1"/>
    <col min="3" max="9" width="12.140625" style="34" customWidth="1"/>
    <col min="10" max="10" width="11.7109375" style="34" customWidth="1"/>
    <col min="11" max="16384" width="10.140625" style="34" customWidth="1"/>
  </cols>
  <sheetData>
    <row r="2" spans="1:2" ht="15">
      <c r="A2" s="7"/>
      <c r="B2" s="133" t="s">
        <v>97</v>
      </c>
    </row>
    <row r="3" spans="1:2" ht="15">
      <c r="A3" s="40"/>
      <c r="B3" s="41" t="s">
        <v>60</v>
      </c>
    </row>
    <row r="5" spans="2:10" ht="15">
      <c r="B5" s="23"/>
      <c r="C5" s="14" t="s">
        <v>5</v>
      </c>
      <c r="D5" s="14" t="s">
        <v>6</v>
      </c>
      <c r="E5" s="14" t="s">
        <v>7</v>
      </c>
      <c r="F5" s="14" t="s">
        <v>50</v>
      </c>
      <c r="G5" s="14" t="s">
        <v>42</v>
      </c>
      <c r="H5" s="52" t="s">
        <v>55</v>
      </c>
      <c r="I5" s="14" t="s">
        <v>64</v>
      </c>
      <c r="J5" s="14" t="s">
        <v>84</v>
      </c>
    </row>
    <row r="6" spans="2:10" ht="15">
      <c r="B6" s="95" t="s">
        <v>68</v>
      </c>
      <c r="C6" s="97" t="s">
        <v>0</v>
      </c>
      <c r="D6" s="97" t="s">
        <v>0</v>
      </c>
      <c r="E6" s="97" t="s">
        <v>0</v>
      </c>
      <c r="F6" s="97" t="s">
        <v>0</v>
      </c>
      <c r="G6" s="97" t="s">
        <v>0</v>
      </c>
      <c r="H6" s="97">
        <v>89.6</v>
      </c>
      <c r="I6" s="97">
        <v>90.2</v>
      </c>
      <c r="J6" s="97">
        <v>91.3</v>
      </c>
    </row>
    <row r="7" spans="2:11" ht="15">
      <c r="B7" s="96" t="s">
        <v>65</v>
      </c>
      <c r="C7" s="98">
        <v>84.1</v>
      </c>
      <c r="D7" s="98">
        <v>85.4</v>
      </c>
      <c r="E7" s="98">
        <v>85.1</v>
      </c>
      <c r="F7" s="98">
        <v>87.2</v>
      </c>
      <c r="G7" s="98">
        <v>88.5</v>
      </c>
      <c r="H7" s="98">
        <v>89.5</v>
      </c>
      <c r="I7" s="98">
        <v>90.2</v>
      </c>
      <c r="J7" s="98">
        <v>91.3</v>
      </c>
      <c r="K7" s="115"/>
    </row>
    <row r="8" spans="2:10" ht="15">
      <c r="B8" s="102" t="s">
        <v>9</v>
      </c>
      <c r="C8" s="99">
        <v>90.1</v>
      </c>
      <c r="D8" s="99">
        <v>90.2</v>
      </c>
      <c r="E8" s="99">
        <v>90.6</v>
      </c>
      <c r="F8" s="99">
        <v>91.2</v>
      </c>
      <c r="G8" s="99">
        <v>90.6</v>
      </c>
      <c r="H8" s="99">
        <v>93</v>
      </c>
      <c r="I8" s="99">
        <v>93</v>
      </c>
      <c r="J8" s="99">
        <v>94.2</v>
      </c>
    </row>
    <row r="9" spans="2:10" ht="15">
      <c r="B9" s="71" t="s">
        <v>10</v>
      </c>
      <c r="C9" s="67">
        <v>92.7</v>
      </c>
      <c r="D9" s="67">
        <v>86.7</v>
      </c>
      <c r="E9" s="67">
        <v>89.2</v>
      </c>
      <c r="F9" s="67">
        <v>89.2</v>
      </c>
      <c r="G9" s="67">
        <v>92</v>
      </c>
      <c r="H9" s="67">
        <v>91.3</v>
      </c>
      <c r="I9" s="67">
        <v>94.1</v>
      </c>
      <c r="J9" s="67">
        <v>95</v>
      </c>
    </row>
    <row r="10" spans="2:10" ht="15">
      <c r="B10" s="71" t="s">
        <v>11</v>
      </c>
      <c r="C10" s="67">
        <v>85.1</v>
      </c>
      <c r="D10" s="67">
        <v>86</v>
      </c>
      <c r="E10" s="67">
        <v>86.3</v>
      </c>
      <c r="F10" s="67">
        <v>86.3</v>
      </c>
      <c r="G10" s="67">
        <v>86.3</v>
      </c>
      <c r="H10" s="67">
        <v>86.3</v>
      </c>
      <c r="I10" s="67">
        <v>86.3</v>
      </c>
      <c r="J10" s="67">
        <v>86.3</v>
      </c>
    </row>
    <row r="11" spans="2:10" ht="15">
      <c r="B11" s="71" t="s">
        <v>12</v>
      </c>
      <c r="C11" s="67">
        <v>81.2</v>
      </c>
      <c r="D11" s="67">
        <v>82.9</v>
      </c>
      <c r="E11" s="67">
        <v>82.3</v>
      </c>
      <c r="F11" s="67">
        <v>90.7</v>
      </c>
      <c r="G11" s="67">
        <v>92.9</v>
      </c>
      <c r="H11" s="67">
        <v>92.6</v>
      </c>
      <c r="I11" s="67">
        <v>86.7</v>
      </c>
      <c r="J11" s="67">
        <v>86.1</v>
      </c>
    </row>
    <row r="12" spans="2:10" ht="15">
      <c r="B12" s="71" t="s">
        <v>13</v>
      </c>
      <c r="C12" s="67">
        <v>90.4</v>
      </c>
      <c r="D12" s="67">
        <v>92.9</v>
      </c>
      <c r="E12" s="67">
        <v>86.7</v>
      </c>
      <c r="F12" s="67">
        <v>106.2</v>
      </c>
      <c r="G12" s="67">
        <v>108.2</v>
      </c>
      <c r="H12" s="67">
        <v>106.3</v>
      </c>
      <c r="I12" s="67">
        <v>103.8</v>
      </c>
      <c r="J12" s="67">
        <v>101.4</v>
      </c>
    </row>
    <row r="13" spans="2:10" ht="15">
      <c r="B13" s="71" t="s">
        <v>14</v>
      </c>
      <c r="C13" s="67">
        <v>82.2</v>
      </c>
      <c r="D13" s="67">
        <v>92.7</v>
      </c>
      <c r="E13" s="67">
        <v>87.4</v>
      </c>
      <c r="F13" s="67">
        <v>78.4</v>
      </c>
      <c r="G13" s="67">
        <v>79</v>
      </c>
      <c r="H13" s="67">
        <v>85.1</v>
      </c>
      <c r="I13" s="67">
        <v>86.4</v>
      </c>
      <c r="J13" s="67">
        <v>88.4</v>
      </c>
    </row>
    <row r="14" spans="2:10" ht="15">
      <c r="B14" s="71" t="s">
        <v>15</v>
      </c>
      <c r="C14" s="67">
        <v>81.3</v>
      </c>
      <c r="D14" s="67">
        <v>81.8</v>
      </c>
      <c r="E14" s="67">
        <v>82.3</v>
      </c>
      <c r="F14" s="67">
        <v>77.4</v>
      </c>
      <c r="G14" s="67">
        <v>82.7</v>
      </c>
      <c r="H14" s="67">
        <v>87.8</v>
      </c>
      <c r="I14" s="67">
        <v>91.6</v>
      </c>
      <c r="J14" s="67">
        <v>90.7</v>
      </c>
    </row>
    <row r="15" spans="2:10" ht="15">
      <c r="B15" s="71" t="s">
        <v>16</v>
      </c>
      <c r="C15" s="67">
        <v>84.1</v>
      </c>
      <c r="D15" s="67">
        <v>85.7</v>
      </c>
      <c r="E15" s="67">
        <v>87.4</v>
      </c>
      <c r="F15" s="67">
        <v>86.5</v>
      </c>
      <c r="G15" s="67">
        <v>87.7</v>
      </c>
      <c r="H15" s="67">
        <v>90.3</v>
      </c>
      <c r="I15" s="67">
        <v>91.5</v>
      </c>
      <c r="J15" s="67">
        <v>85.5</v>
      </c>
    </row>
    <row r="16" spans="2:10" ht="15">
      <c r="B16" s="71" t="s">
        <v>17</v>
      </c>
      <c r="C16" s="67">
        <v>85.1</v>
      </c>
      <c r="D16" s="67">
        <v>85.7</v>
      </c>
      <c r="E16" s="67">
        <v>86</v>
      </c>
      <c r="F16" s="67">
        <v>85.7</v>
      </c>
      <c r="G16" s="67">
        <v>87.4</v>
      </c>
      <c r="H16" s="67">
        <v>88.2</v>
      </c>
      <c r="I16" s="67">
        <v>91.5</v>
      </c>
      <c r="J16" s="67">
        <v>93.5</v>
      </c>
    </row>
    <row r="17" spans="2:10" ht="15">
      <c r="B17" s="71" t="s">
        <v>18</v>
      </c>
      <c r="C17" s="67">
        <v>81.5</v>
      </c>
      <c r="D17" s="67">
        <v>81.4</v>
      </c>
      <c r="E17" s="67">
        <v>82.1</v>
      </c>
      <c r="F17" s="67">
        <v>81.9</v>
      </c>
      <c r="G17" s="67">
        <v>84.8</v>
      </c>
      <c r="H17" s="67">
        <v>87</v>
      </c>
      <c r="I17" s="67">
        <v>89.3</v>
      </c>
      <c r="J17" s="67">
        <v>91.3</v>
      </c>
    </row>
    <row r="18" spans="2:10" ht="15">
      <c r="B18" s="71" t="s">
        <v>56</v>
      </c>
      <c r="C18" s="67" t="s">
        <v>0</v>
      </c>
      <c r="D18" s="67" t="s">
        <v>0</v>
      </c>
      <c r="E18" s="67" t="s">
        <v>0</v>
      </c>
      <c r="F18" s="67" t="s">
        <v>0</v>
      </c>
      <c r="G18" s="67" t="s">
        <v>0</v>
      </c>
      <c r="H18" s="67">
        <v>99.9</v>
      </c>
      <c r="I18" s="67">
        <v>100</v>
      </c>
      <c r="J18" s="67">
        <v>96.2</v>
      </c>
    </row>
    <row r="19" spans="2:10" ht="15">
      <c r="B19" s="71" t="s">
        <v>19</v>
      </c>
      <c r="C19" s="67">
        <v>83.1</v>
      </c>
      <c r="D19" s="67">
        <v>87.1</v>
      </c>
      <c r="E19" s="67">
        <v>84.6</v>
      </c>
      <c r="F19" s="67">
        <v>85.4</v>
      </c>
      <c r="G19" s="67">
        <v>85.3</v>
      </c>
      <c r="H19" s="67">
        <v>82.3</v>
      </c>
      <c r="I19" s="67">
        <v>82.8</v>
      </c>
      <c r="J19" s="67">
        <v>85.1</v>
      </c>
    </row>
    <row r="20" spans="2:10" ht="15">
      <c r="B20" s="71" t="s">
        <v>20</v>
      </c>
      <c r="C20" s="67">
        <v>83.4</v>
      </c>
      <c r="D20" s="67">
        <v>79.8</v>
      </c>
      <c r="E20" s="67">
        <v>92.9</v>
      </c>
      <c r="F20" s="67">
        <v>86.9</v>
      </c>
      <c r="G20" s="67">
        <v>86.6</v>
      </c>
      <c r="H20" s="67">
        <v>86.9</v>
      </c>
      <c r="I20" s="67">
        <v>86.6</v>
      </c>
      <c r="J20" s="67">
        <v>90.2</v>
      </c>
    </row>
    <row r="21" spans="2:10" ht="15">
      <c r="B21" s="71" t="s">
        <v>21</v>
      </c>
      <c r="C21" s="67">
        <v>91</v>
      </c>
      <c r="D21" s="67">
        <v>89</v>
      </c>
      <c r="E21" s="67">
        <v>86</v>
      </c>
      <c r="F21" s="67">
        <v>86.1</v>
      </c>
      <c r="G21" s="67">
        <v>86</v>
      </c>
      <c r="H21" s="67">
        <v>97.9</v>
      </c>
      <c r="I21" s="67">
        <v>92.6</v>
      </c>
      <c r="J21" s="67">
        <v>92.4</v>
      </c>
    </row>
    <row r="22" spans="2:10" ht="15">
      <c r="B22" s="71" t="s">
        <v>22</v>
      </c>
      <c r="C22" s="67">
        <v>86.7</v>
      </c>
      <c r="D22" s="67">
        <v>85</v>
      </c>
      <c r="E22" s="67">
        <v>86</v>
      </c>
      <c r="F22" s="67">
        <v>88.5</v>
      </c>
      <c r="G22" s="67">
        <v>87.4</v>
      </c>
      <c r="H22" s="67">
        <v>90.1</v>
      </c>
      <c r="I22" s="67">
        <v>92.4</v>
      </c>
      <c r="J22" s="67">
        <v>94.4</v>
      </c>
    </row>
    <row r="23" spans="2:10" ht="15">
      <c r="B23" s="71" t="s">
        <v>23</v>
      </c>
      <c r="C23" s="67">
        <v>85.2</v>
      </c>
      <c r="D23" s="67">
        <v>85</v>
      </c>
      <c r="E23" s="67">
        <v>85</v>
      </c>
      <c r="F23" s="67">
        <v>88</v>
      </c>
      <c r="G23" s="67">
        <v>90.9</v>
      </c>
      <c r="H23" s="67">
        <v>95</v>
      </c>
      <c r="I23" s="67">
        <v>95</v>
      </c>
      <c r="J23" s="67">
        <v>95</v>
      </c>
    </row>
    <row r="24" spans="2:10" ht="15">
      <c r="B24" s="71" t="s">
        <v>24</v>
      </c>
      <c r="C24" s="67">
        <v>82.8</v>
      </c>
      <c r="D24" s="67">
        <v>84.4</v>
      </c>
      <c r="E24" s="67">
        <v>86.2</v>
      </c>
      <c r="F24" s="67">
        <v>86.8</v>
      </c>
      <c r="G24" s="67">
        <v>86.2</v>
      </c>
      <c r="H24" s="67">
        <v>86.2</v>
      </c>
      <c r="I24" s="67">
        <v>91.7</v>
      </c>
      <c r="J24" s="67">
        <v>95.6</v>
      </c>
    </row>
    <row r="25" spans="2:10" ht="13.5">
      <c r="B25" s="71" t="s">
        <v>25</v>
      </c>
      <c r="C25" s="67" t="s">
        <v>0</v>
      </c>
      <c r="D25" s="67" t="s">
        <v>0</v>
      </c>
      <c r="E25" s="67" t="s">
        <v>0</v>
      </c>
      <c r="F25" s="67">
        <v>64.2</v>
      </c>
      <c r="G25" s="67">
        <v>87.1</v>
      </c>
      <c r="H25" s="67">
        <v>96</v>
      </c>
      <c r="I25" s="67">
        <v>91.9</v>
      </c>
      <c r="J25" s="67" t="s">
        <v>115</v>
      </c>
    </row>
    <row r="26" spans="2:10" ht="15">
      <c r="B26" s="71" t="s">
        <v>26</v>
      </c>
      <c r="C26" s="67">
        <v>85.3</v>
      </c>
      <c r="D26" s="67">
        <v>85.6</v>
      </c>
      <c r="E26" s="67">
        <v>85.2</v>
      </c>
      <c r="F26" s="67">
        <v>95.3</v>
      </c>
      <c r="G26" s="67">
        <v>96.2</v>
      </c>
      <c r="H26" s="67">
        <v>96.1</v>
      </c>
      <c r="I26" s="67">
        <v>95.9</v>
      </c>
      <c r="J26" s="67">
        <v>96</v>
      </c>
    </row>
    <row r="27" spans="2:10" ht="15">
      <c r="B27" s="71" t="s">
        <v>27</v>
      </c>
      <c r="C27" s="67">
        <v>86</v>
      </c>
      <c r="D27" s="67">
        <v>96.1</v>
      </c>
      <c r="E27" s="67">
        <v>96.1</v>
      </c>
      <c r="F27" s="67">
        <v>96.5</v>
      </c>
      <c r="G27" s="67">
        <v>97.6</v>
      </c>
      <c r="H27" s="67">
        <v>94.2</v>
      </c>
      <c r="I27" s="67">
        <v>96.7</v>
      </c>
      <c r="J27" s="67">
        <v>96.1</v>
      </c>
    </row>
    <row r="28" spans="2:10" ht="15">
      <c r="B28" s="71" t="s">
        <v>28</v>
      </c>
      <c r="C28" s="67">
        <v>77</v>
      </c>
      <c r="D28" s="67">
        <v>80.1</v>
      </c>
      <c r="E28" s="67">
        <v>88</v>
      </c>
      <c r="F28" s="67">
        <v>89.8</v>
      </c>
      <c r="G28" s="67">
        <v>91.5</v>
      </c>
      <c r="H28" s="67">
        <v>92.8</v>
      </c>
      <c r="I28" s="67">
        <v>90.3</v>
      </c>
      <c r="J28" s="67">
        <v>88</v>
      </c>
    </row>
    <row r="29" spans="2:10" ht="15">
      <c r="B29" s="71" t="s">
        <v>29</v>
      </c>
      <c r="C29" s="67">
        <v>85.7</v>
      </c>
      <c r="D29" s="67">
        <v>87.2</v>
      </c>
      <c r="E29" s="67">
        <v>86.9</v>
      </c>
      <c r="F29" s="67">
        <v>86.8</v>
      </c>
      <c r="G29" s="67">
        <v>87.9</v>
      </c>
      <c r="H29" s="67">
        <v>87.6</v>
      </c>
      <c r="I29" s="67">
        <v>90.5</v>
      </c>
      <c r="J29" s="67">
        <v>92.7</v>
      </c>
    </row>
    <row r="30" spans="2:10" ht="15">
      <c r="B30" s="71" t="s">
        <v>30</v>
      </c>
      <c r="C30" s="67">
        <v>85.7</v>
      </c>
      <c r="D30" s="67">
        <v>86.5</v>
      </c>
      <c r="E30" s="67">
        <v>85.3</v>
      </c>
      <c r="F30" s="67">
        <v>85.5</v>
      </c>
      <c r="G30" s="67">
        <v>86.8</v>
      </c>
      <c r="H30" s="67">
        <v>86</v>
      </c>
      <c r="I30" s="67">
        <v>87.4</v>
      </c>
      <c r="J30" s="67">
        <v>88.5</v>
      </c>
    </row>
    <row r="31" spans="2:10" ht="15">
      <c r="B31" s="71" t="s">
        <v>31</v>
      </c>
      <c r="C31" s="67">
        <v>88.7</v>
      </c>
      <c r="D31" s="67">
        <v>89.7</v>
      </c>
      <c r="E31" s="67">
        <v>87.3</v>
      </c>
      <c r="F31" s="67">
        <v>90.6</v>
      </c>
      <c r="G31" s="67">
        <v>90.3</v>
      </c>
      <c r="H31" s="67">
        <v>103</v>
      </c>
      <c r="I31" s="67" t="s">
        <v>0</v>
      </c>
      <c r="J31" s="67" t="s">
        <v>0</v>
      </c>
    </row>
    <row r="32" spans="2:10" ht="15">
      <c r="B32" s="71" t="s">
        <v>32</v>
      </c>
      <c r="C32" s="67">
        <v>88.6</v>
      </c>
      <c r="D32" s="67">
        <v>88.8</v>
      </c>
      <c r="E32" s="67">
        <v>89.6</v>
      </c>
      <c r="F32" s="67">
        <v>90.2</v>
      </c>
      <c r="G32" s="67">
        <v>94.6</v>
      </c>
      <c r="H32" s="67">
        <v>91.2</v>
      </c>
      <c r="I32" s="67">
        <v>93.7</v>
      </c>
      <c r="J32" s="67">
        <v>96</v>
      </c>
    </row>
    <row r="33" spans="2:10" ht="15">
      <c r="B33" s="71" t="s">
        <v>33</v>
      </c>
      <c r="C33" s="67">
        <v>81</v>
      </c>
      <c r="D33" s="67">
        <v>81</v>
      </c>
      <c r="E33" s="67">
        <v>81</v>
      </c>
      <c r="F33" s="67">
        <v>95</v>
      </c>
      <c r="G33" s="67">
        <v>95</v>
      </c>
      <c r="H33" s="67">
        <v>95</v>
      </c>
      <c r="I33" s="67">
        <v>95</v>
      </c>
      <c r="J33" s="67">
        <v>97.3</v>
      </c>
    </row>
    <row r="34" spans="2:10" ht="15">
      <c r="B34" s="71" t="s">
        <v>34</v>
      </c>
      <c r="C34" s="67">
        <v>90</v>
      </c>
      <c r="D34" s="67">
        <v>91</v>
      </c>
      <c r="E34" s="67">
        <v>90</v>
      </c>
      <c r="F34" s="67">
        <v>91.1</v>
      </c>
      <c r="G34" s="67">
        <v>90.8</v>
      </c>
      <c r="H34" s="67">
        <v>90.6</v>
      </c>
      <c r="I34" s="67">
        <v>91.3</v>
      </c>
      <c r="J34" s="67">
        <v>91.3</v>
      </c>
    </row>
    <row r="35" spans="2:10" ht="15">
      <c r="B35" s="72" t="s">
        <v>35</v>
      </c>
      <c r="C35" s="68">
        <v>83.1</v>
      </c>
      <c r="D35" s="68">
        <v>84</v>
      </c>
      <c r="E35" s="68">
        <v>83.5</v>
      </c>
      <c r="F35" s="68">
        <v>85.6</v>
      </c>
      <c r="G35" s="68">
        <v>85.6</v>
      </c>
      <c r="H35" s="68">
        <v>88.1</v>
      </c>
      <c r="I35" s="68">
        <v>88.9</v>
      </c>
      <c r="J35" s="68">
        <v>90.7</v>
      </c>
    </row>
    <row r="36" spans="2:10" ht="15">
      <c r="B36" s="70" t="s">
        <v>36</v>
      </c>
      <c r="C36" s="69" t="s">
        <v>0</v>
      </c>
      <c r="D36" s="69">
        <v>98.3</v>
      </c>
      <c r="E36" s="69">
        <v>83</v>
      </c>
      <c r="F36" s="69">
        <v>95.2</v>
      </c>
      <c r="G36" s="69">
        <v>82</v>
      </c>
      <c r="H36" s="69">
        <v>100</v>
      </c>
      <c r="I36" s="69">
        <v>99.6</v>
      </c>
      <c r="J36" s="69" t="s">
        <v>0</v>
      </c>
    </row>
    <row r="37" spans="2:10" ht="15">
      <c r="B37" s="71" t="s">
        <v>66</v>
      </c>
      <c r="C37" s="67">
        <v>6.3</v>
      </c>
      <c r="D37" s="67">
        <v>100</v>
      </c>
      <c r="E37" s="67">
        <v>92.3</v>
      </c>
      <c r="F37" s="67">
        <v>92.3</v>
      </c>
      <c r="G37" s="67">
        <v>92.4</v>
      </c>
      <c r="H37" s="67">
        <v>92.7</v>
      </c>
      <c r="I37" s="67">
        <v>89</v>
      </c>
      <c r="J37" s="67">
        <v>90.6</v>
      </c>
    </row>
    <row r="38" spans="2:10" ht="15">
      <c r="B38" s="72" t="s">
        <v>37</v>
      </c>
      <c r="C38" s="68">
        <v>83.1</v>
      </c>
      <c r="D38" s="68">
        <v>82.7</v>
      </c>
      <c r="E38" s="68">
        <v>86</v>
      </c>
      <c r="F38" s="68">
        <v>94.7</v>
      </c>
      <c r="G38" s="68">
        <v>93.3</v>
      </c>
      <c r="H38" s="68">
        <v>93.8</v>
      </c>
      <c r="I38" s="68">
        <v>94.7</v>
      </c>
      <c r="J38" s="68">
        <v>97.5</v>
      </c>
    </row>
    <row r="39" spans="2:10" ht="15">
      <c r="B39" s="13"/>
      <c r="C39" s="20"/>
      <c r="D39" s="21"/>
      <c r="E39" s="20"/>
      <c r="F39" s="21"/>
      <c r="G39" s="22"/>
      <c r="H39" s="21"/>
      <c r="I39" s="17"/>
      <c r="J39" s="21"/>
    </row>
    <row r="40" spans="1:8" ht="15">
      <c r="A40" s="36"/>
      <c r="B40" s="58" t="s">
        <v>80</v>
      </c>
      <c r="E40" s="36"/>
      <c r="F40" s="36"/>
      <c r="G40" s="36"/>
      <c r="H40" s="36"/>
    </row>
    <row r="41" spans="1:17" s="25" customFormat="1" ht="51.75" customHeight="1">
      <c r="A41" s="28"/>
      <c r="B41" s="154" t="s">
        <v>111</v>
      </c>
      <c r="C41" s="154"/>
      <c r="D41" s="154"/>
      <c r="E41" s="154"/>
      <c r="F41" s="154"/>
      <c r="G41" s="154"/>
      <c r="H41" s="154"/>
      <c r="I41" s="154"/>
      <c r="J41" s="28"/>
      <c r="K41" s="34"/>
      <c r="L41" s="34"/>
      <c r="M41" s="34"/>
      <c r="N41" s="34"/>
      <c r="O41" s="34"/>
      <c r="P41" s="34"/>
      <c r="Q41" s="34"/>
    </row>
    <row r="42" spans="2:3" ht="15.75" customHeight="1">
      <c r="B42" s="130" t="s">
        <v>108</v>
      </c>
      <c r="C42" s="37"/>
    </row>
    <row r="43" spans="2:14" ht="15">
      <c r="B43" s="9"/>
      <c r="C43" s="37"/>
      <c r="N43" s="44"/>
    </row>
    <row r="44" ht="15">
      <c r="N44" s="41"/>
    </row>
    <row r="46" spans="3:10" ht="15">
      <c r="C46" s="115"/>
      <c r="D46" s="115"/>
      <c r="E46" s="115"/>
      <c r="F46" s="115"/>
      <c r="G46" s="115"/>
      <c r="H46" s="115"/>
      <c r="I46" s="115"/>
      <c r="J46" s="115"/>
    </row>
    <row r="54" ht="15">
      <c r="B54" s="8" t="s">
        <v>63</v>
      </c>
    </row>
    <row r="55" ht="15">
      <c r="B55" s="34" t="s">
        <v>87</v>
      </c>
    </row>
    <row r="59" spans="2:9" ht="15">
      <c r="B59" s="11" t="s">
        <v>46</v>
      </c>
      <c r="C59" s="132"/>
      <c r="D59" s="60"/>
      <c r="E59" s="60"/>
      <c r="F59" s="60"/>
      <c r="G59" s="60"/>
      <c r="H59" s="60"/>
      <c r="I59" s="60"/>
    </row>
    <row r="60" spans="2:3" ht="15">
      <c r="B60" s="132"/>
      <c r="C60" s="132"/>
    </row>
    <row r="61" spans="2:9" ht="15">
      <c r="B61" s="11" t="s">
        <v>1</v>
      </c>
      <c r="C61" s="12">
        <v>42668.60777777778</v>
      </c>
      <c r="D61" s="60"/>
      <c r="E61" s="60"/>
      <c r="F61" s="60"/>
      <c r="G61" s="60"/>
      <c r="H61" s="60"/>
      <c r="I61" s="60"/>
    </row>
    <row r="62" spans="2:9" ht="15">
      <c r="B62" s="11" t="s">
        <v>2</v>
      </c>
      <c r="C62" s="12">
        <v>42863.62945460648</v>
      </c>
      <c r="D62" s="60"/>
      <c r="E62" s="60"/>
      <c r="F62" s="60"/>
      <c r="G62" s="60"/>
      <c r="H62" s="60"/>
      <c r="I62" s="60"/>
    </row>
    <row r="63" spans="2:9" ht="15">
      <c r="B63" s="11" t="s">
        <v>47</v>
      </c>
      <c r="C63" s="11" t="s">
        <v>3</v>
      </c>
      <c r="D63" s="60"/>
      <c r="E63" s="60"/>
      <c r="F63" s="60"/>
      <c r="G63" s="60"/>
      <c r="H63" s="60"/>
      <c r="I63" s="60"/>
    </row>
    <row r="64" spans="2:3" ht="15">
      <c r="B64" s="132"/>
      <c r="C64" s="132"/>
    </row>
    <row r="65" spans="2:9" ht="15">
      <c r="B65" s="11" t="s">
        <v>48</v>
      </c>
      <c r="C65" s="11" t="s">
        <v>44</v>
      </c>
      <c r="D65" s="60"/>
      <c r="E65" s="60"/>
      <c r="F65" s="60"/>
      <c r="G65" s="60"/>
      <c r="H65" s="60"/>
      <c r="I65" s="60"/>
    </row>
    <row r="66" spans="2:9" ht="15">
      <c r="B66" s="11" t="s">
        <v>49</v>
      </c>
      <c r="C66" s="11" t="s">
        <v>52</v>
      </c>
      <c r="D66" s="60"/>
      <c r="E66" s="60"/>
      <c r="F66" s="60"/>
      <c r="G66" s="60"/>
      <c r="H66" s="60"/>
      <c r="I66" s="60"/>
    </row>
    <row r="68" spans="2:10" ht="15">
      <c r="B68" s="62" t="s">
        <v>4</v>
      </c>
      <c r="C68" s="116" t="s">
        <v>5</v>
      </c>
      <c r="D68" s="116" t="s">
        <v>6</v>
      </c>
      <c r="E68" s="116" t="s">
        <v>7</v>
      </c>
      <c r="F68" s="116" t="s">
        <v>50</v>
      </c>
      <c r="G68" s="116" t="s">
        <v>42</v>
      </c>
      <c r="H68" s="116" t="s">
        <v>55</v>
      </c>
      <c r="I68" s="116" t="s">
        <v>64</v>
      </c>
      <c r="J68" s="116" t="s">
        <v>84</v>
      </c>
    </row>
    <row r="69" spans="2:10" ht="15">
      <c r="B69" s="62" t="s">
        <v>65</v>
      </c>
      <c r="C69" s="64">
        <v>84.1</v>
      </c>
      <c r="D69" s="64">
        <v>85.4</v>
      </c>
      <c r="E69" s="64">
        <v>85.1</v>
      </c>
      <c r="F69" s="64">
        <v>87.2</v>
      </c>
      <c r="G69" s="64">
        <v>88.5</v>
      </c>
      <c r="H69" s="64">
        <v>89.5</v>
      </c>
      <c r="I69" s="64">
        <v>90.2</v>
      </c>
      <c r="J69" s="64">
        <v>91.3</v>
      </c>
    </row>
    <row r="70" spans="2:10" ht="15">
      <c r="B70" s="62" t="s">
        <v>9</v>
      </c>
      <c r="C70" s="64">
        <v>90.1</v>
      </c>
      <c r="D70" s="64">
        <v>90.2</v>
      </c>
      <c r="E70" s="64">
        <v>90.6</v>
      </c>
      <c r="F70" s="64">
        <v>91.2</v>
      </c>
      <c r="G70" s="64">
        <v>90.6</v>
      </c>
      <c r="H70" s="63">
        <v>93</v>
      </c>
      <c r="I70" s="63">
        <v>93</v>
      </c>
      <c r="J70" s="64">
        <v>94.2</v>
      </c>
    </row>
    <row r="71" spans="2:10" ht="15">
      <c r="B71" s="62" t="s">
        <v>10</v>
      </c>
      <c r="C71" s="64">
        <v>92.7</v>
      </c>
      <c r="D71" s="64">
        <v>86.7</v>
      </c>
      <c r="E71" s="64">
        <v>89.2</v>
      </c>
      <c r="F71" s="64">
        <v>89.2</v>
      </c>
      <c r="G71" s="63">
        <v>92</v>
      </c>
      <c r="H71" s="64">
        <v>91.3</v>
      </c>
      <c r="I71" s="64">
        <v>94.1</v>
      </c>
      <c r="J71" s="63">
        <v>95</v>
      </c>
    </row>
    <row r="72" spans="2:10" ht="15">
      <c r="B72" s="62" t="s">
        <v>11</v>
      </c>
      <c r="C72" s="64">
        <v>85.1</v>
      </c>
      <c r="D72" s="63">
        <v>86</v>
      </c>
      <c r="E72" s="64">
        <v>86.3</v>
      </c>
      <c r="F72" s="64">
        <v>86.3</v>
      </c>
      <c r="G72" s="64">
        <v>86.3</v>
      </c>
      <c r="H72" s="64">
        <v>86.3</v>
      </c>
      <c r="I72" s="64">
        <v>86.3</v>
      </c>
      <c r="J72" s="64">
        <v>86.3</v>
      </c>
    </row>
    <row r="73" spans="2:10" ht="15">
      <c r="B73" s="62" t="s">
        <v>12</v>
      </c>
      <c r="C73" s="64">
        <v>81.2</v>
      </c>
      <c r="D73" s="64">
        <v>82.9</v>
      </c>
      <c r="E73" s="64">
        <v>82.3</v>
      </c>
      <c r="F73" s="64">
        <v>90.7</v>
      </c>
      <c r="G73" s="64">
        <v>92.9</v>
      </c>
      <c r="H73" s="64">
        <v>92.6</v>
      </c>
      <c r="I73" s="66">
        <v>86.7</v>
      </c>
      <c r="J73" s="64">
        <v>86.1</v>
      </c>
    </row>
    <row r="74" spans="2:10" ht="15">
      <c r="B74" s="62" t="s">
        <v>13</v>
      </c>
      <c r="C74" s="64">
        <v>90.4</v>
      </c>
      <c r="D74" s="64">
        <v>92.9</v>
      </c>
      <c r="E74" s="64">
        <v>86.7</v>
      </c>
      <c r="F74" s="64">
        <v>106.2</v>
      </c>
      <c r="G74" s="64">
        <v>108.2</v>
      </c>
      <c r="H74" s="64">
        <v>106.3</v>
      </c>
      <c r="I74" s="64">
        <v>103.8</v>
      </c>
      <c r="J74" s="64">
        <v>101.4</v>
      </c>
    </row>
    <row r="75" spans="2:10" ht="15">
      <c r="B75" s="62" t="s">
        <v>14</v>
      </c>
      <c r="C75" s="64">
        <v>82.2</v>
      </c>
      <c r="D75" s="64">
        <v>92.7</v>
      </c>
      <c r="E75" s="64">
        <v>87.4</v>
      </c>
      <c r="F75" s="64">
        <v>78.4</v>
      </c>
      <c r="G75" s="63">
        <v>79</v>
      </c>
      <c r="H75" s="64">
        <v>85.1</v>
      </c>
      <c r="I75" s="64">
        <v>86.4</v>
      </c>
      <c r="J75" s="64">
        <v>88.4</v>
      </c>
    </row>
    <row r="76" spans="2:10" ht="15">
      <c r="B76" s="62" t="s">
        <v>15</v>
      </c>
      <c r="C76" s="64">
        <v>81.3</v>
      </c>
      <c r="D76" s="64">
        <v>81.8</v>
      </c>
      <c r="E76" s="64">
        <v>82.3</v>
      </c>
      <c r="F76" s="64">
        <v>77.4</v>
      </c>
      <c r="G76" s="64">
        <v>82.7</v>
      </c>
      <c r="H76" s="64">
        <v>87.8</v>
      </c>
      <c r="I76" s="64">
        <v>91.6</v>
      </c>
      <c r="J76" s="64">
        <v>90.7</v>
      </c>
    </row>
    <row r="77" spans="2:10" ht="15">
      <c r="B77" s="62" t="s">
        <v>16</v>
      </c>
      <c r="C77" s="64">
        <v>84.1</v>
      </c>
      <c r="D77" s="64">
        <v>85.7</v>
      </c>
      <c r="E77" s="64">
        <v>87.4</v>
      </c>
      <c r="F77" s="64">
        <v>86.5</v>
      </c>
      <c r="G77" s="64">
        <v>87.7</v>
      </c>
      <c r="H77" s="64">
        <v>90.3</v>
      </c>
      <c r="I77" s="64">
        <v>91.5</v>
      </c>
      <c r="J77" s="64">
        <v>85.5</v>
      </c>
    </row>
    <row r="78" spans="2:10" ht="15">
      <c r="B78" s="62" t="s">
        <v>17</v>
      </c>
      <c r="C78" s="64">
        <v>85.1</v>
      </c>
      <c r="D78" s="64">
        <v>85.7</v>
      </c>
      <c r="E78" s="63">
        <v>86</v>
      </c>
      <c r="F78" s="64">
        <v>85.7</v>
      </c>
      <c r="G78" s="64">
        <v>87.4</v>
      </c>
      <c r="H78" s="64">
        <v>88.2</v>
      </c>
      <c r="I78" s="64">
        <v>91.5</v>
      </c>
      <c r="J78" s="64">
        <v>93.5</v>
      </c>
    </row>
    <row r="79" spans="2:10" ht="15">
      <c r="B79" s="62" t="s">
        <v>18</v>
      </c>
      <c r="C79" s="64">
        <v>81.5</v>
      </c>
      <c r="D79" s="64">
        <v>81.4</v>
      </c>
      <c r="E79" s="64">
        <v>82.1</v>
      </c>
      <c r="F79" s="64">
        <v>81.9</v>
      </c>
      <c r="G79" s="64">
        <v>84.8</v>
      </c>
      <c r="H79" s="63">
        <v>87</v>
      </c>
      <c r="I79" s="64">
        <v>89.3</v>
      </c>
      <c r="J79" s="64">
        <v>91.3</v>
      </c>
    </row>
    <row r="80" spans="2:10" ht="15">
      <c r="B80" s="62" t="s">
        <v>56</v>
      </c>
      <c r="C80" s="65" t="s">
        <v>0</v>
      </c>
      <c r="D80" s="65" t="s">
        <v>0</v>
      </c>
      <c r="E80" s="65" t="s">
        <v>0</v>
      </c>
      <c r="F80" s="65" t="s">
        <v>0</v>
      </c>
      <c r="G80" s="65" t="s">
        <v>0</v>
      </c>
      <c r="H80" s="64">
        <v>99.9</v>
      </c>
      <c r="I80" s="63">
        <v>100</v>
      </c>
      <c r="J80" s="64">
        <v>96.2</v>
      </c>
    </row>
    <row r="81" spans="2:10" ht="15">
      <c r="B81" s="62" t="s">
        <v>19</v>
      </c>
      <c r="C81" s="64">
        <v>83.1</v>
      </c>
      <c r="D81" s="64">
        <v>87.1</v>
      </c>
      <c r="E81" s="64">
        <v>84.6</v>
      </c>
      <c r="F81" s="64">
        <v>85.4</v>
      </c>
      <c r="G81" s="64">
        <v>85.3</v>
      </c>
      <c r="H81" s="64">
        <v>82.3</v>
      </c>
      <c r="I81" s="64">
        <v>82.8</v>
      </c>
      <c r="J81" s="64">
        <v>85.1</v>
      </c>
    </row>
    <row r="82" spans="2:10" ht="15">
      <c r="B82" s="62" t="s">
        <v>20</v>
      </c>
      <c r="C82" s="64">
        <v>83.4</v>
      </c>
      <c r="D82" s="64">
        <v>79.8</v>
      </c>
      <c r="E82" s="64">
        <v>92.9</v>
      </c>
      <c r="F82" s="64">
        <v>86.9</v>
      </c>
      <c r="G82" s="64">
        <v>86.6</v>
      </c>
      <c r="H82" s="64">
        <v>86.9</v>
      </c>
      <c r="I82" s="64">
        <v>86.6</v>
      </c>
      <c r="J82" s="64">
        <v>90.2</v>
      </c>
    </row>
    <row r="83" spans="2:10" ht="15">
      <c r="B83" s="62" t="s">
        <v>21</v>
      </c>
      <c r="C83" s="63">
        <v>91</v>
      </c>
      <c r="D83" s="63">
        <v>89</v>
      </c>
      <c r="E83" s="63">
        <v>86</v>
      </c>
      <c r="F83" s="64">
        <v>86.1</v>
      </c>
      <c r="G83" s="63">
        <v>86</v>
      </c>
      <c r="H83" s="64">
        <v>97.9</v>
      </c>
      <c r="I83" s="64">
        <v>92.6</v>
      </c>
      <c r="J83" s="64">
        <v>92.4</v>
      </c>
    </row>
    <row r="84" spans="2:10" ht="15">
      <c r="B84" s="62" t="s">
        <v>22</v>
      </c>
      <c r="C84" s="64">
        <v>86.7</v>
      </c>
      <c r="D84" s="63">
        <v>85</v>
      </c>
      <c r="E84" s="63">
        <v>86</v>
      </c>
      <c r="F84" s="64">
        <v>88.5</v>
      </c>
      <c r="G84" s="64">
        <v>87.4</v>
      </c>
      <c r="H84" s="64">
        <v>90.1</v>
      </c>
      <c r="I84" s="64">
        <v>92.4</v>
      </c>
      <c r="J84" s="64">
        <v>94.4</v>
      </c>
    </row>
    <row r="85" spans="2:10" ht="15">
      <c r="B85" s="62" t="s">
        <v>23</v>
      </c>
      <c r="C85" s="64">
        <v>85.2</v>
      </c>
      <c r="D85" s="63">
        <v>85</v>
      </c>
      <c r="E85" s="63">
        <v>85</v>
      </c>
      <c r="F85" s="63">
        <v>88</v>
      </c>
      <c r="G85" s="64">
        <v>90.9</v>
      </c>
      <c r="H85" s="63">
        <v>95</v>
      </c>
      <c r="I85" s="63">
        <v>95</v>
      </c>
      <c r="J85" s="63">
        <v>95</v>
      </c>
    </row>
    <row r="86" spans="2:10" ht="15">
      <c r="B86" s="62" t="s">
        <v>24</v>
      </c>
      <c r="C86" s="64">
        <v>82.8</v>
      </c>
      <c r="D86" s="64">
        <v>84.4</v>
      </c>
      <c r="E86" s="64">
        <v>86.2</v>
      </c>
      <c r="F86" s="64">
        <v>86.8</v>
      </c>
      <c r="G86" s="64">
        <v>86.2</v>
      </c>
      <c r="H86" s="64">
        <v>86.2</v>
      </c>
      <c r="I86" s="64">
        <v>91.7</v>
      </c>
      <c r="J86" s="64">
        <v>95.6</v>
      </c>
    </row>
    <row r="87" spans="2:10" ht="15">
      <c r="B87" s="62" t="s">
        <v>25</v>
      </c>
      <c r="C87" s="65" t="s">
        <v>0</v>
      </c>
      <c r="D87" s="65" t="s">
        <v>0</v>
      </c>
      <c r="E87" s="65" t="s">
        <v>0</v>
      </c>
      <c r="F87" s="64">
        <v>64.2</v>
      </c>
      <c r="G87" s="64">
        <v>87.1</v>
      </c>
      <c r="H87" s="63">
        <v>96</v>
      </c>
      <c r="I87" s="64">
        <v>91.9</v>
      </c>
      <c r="J87" s="63">
        <v>45</v>
      </c>
    </row>
    <row r="88" spans="2:10" ht="15">
      <c r="B88" s="62" t="s">
        <v>26</v>
      </c>
      <c r="C88" s="64">
        <v>85.3</v>
      </c>
      <c r="D88" s="64">
        <v>85.6</v>
      </c>
      <c r="E88" s="64">
        <v>85.2</v>
      </c>
      <c r="F88" s="64">
        <v>95.3</v>
      </c>
      <c r="G88" s="64">
        <v>96.2</v>
      </c>
      <c r="H88" s="64">
        <v>96.1</v>
      </c>
      <c r="I88" s="64">
        <v>95.9</v>
      </c>
      <c r="J88" s="63">
        <v>96</v>
      </c>
    </row>
    <row r="89" spans="2:10" ht="15">
      <c r="B89" s="62" t="s">
        <v>27</v>
      </c>
      <c r="C89" s="63">
        <v>86</v>
      </c>
      <c r="D89" s="64">
        <v>96.1</v>
      </c>
      <c r="E89" s="64">
        <v>96.1</v>
      </c>
      <c r="F89" s="64">
        <v>96.5</v>
      </c>
      <c r="G89" s="64">
        <v>97.6</v>
      </c>
      <c r="H89" s="64">
        <v>94.2</v>
      </c>
      <c r="I89" s="64">
        <v>96.7</v>
      </c>
      <c r="J89" s="64">
        <v>96.1</v>
      </c>
    </row>
    <row r="90" spans="2:10" ht="15">
      <c r="B90" s="62" t="s">
        <v>28</v>
      </c>
      <c r="C90" s="63">
        <v>77</v>
      </c>
      <c r="D90" s="64">
        <v>80.1</v>
      </c>
      <c r="E90" s="63">
        <v>88</v>
      </c>
      <c r="F90" s="64">
        <v>89.8</v>
      </c>
      <c r="G90" s="64">
        <v>91.5</v>
      </c>
      <c r="H90" s="64">
        <v>92.8</v>
      </c>
      <c r="I90" s="64">
        <v>90.3</v>
      </c>
      <c r="J90" s="63">
        <v>88</v>
      </c>
    </row>
    <row r="91" spans="2:10" ht="15">
      <c r="B91" s="62" t="s">
        <v>29</v>
      </c>
      <c r="C91" s="64">
        <v>85.7</v>
      </c>
      <c r="D91" s="64">
        <v>87.2</v>
      </c>
      <c r="E91" s="64">
        <v>86.9</v>
      </c>
      <c r="F91" s="64">
        <v>86.8</v>
      </c>
      <c r="G91" s="64">
        <v>87.9</v>
      </c>
      <c r="H91" s="64">
        <v>87.6</v>
      </c>
      <c r="I91" s="64">
        <v>90.5</v>
      </c>
      <c r="J91" s="64">
        <v>92.7</v>
      </c>
    </row>
    <row r="92" spans="2:10" ht="15">
      <c r="B92" s="62" t="s">
        <v>30</v>
      </c>
      <c r="C92" s="64">
        <v>85.7</v>
      </c>
      <c r="D92" s="64">
        <v>86.5</v>
      </c>
      <c r="E92" s="64">
        <v>85.3</v>
      </c>
      <c r="F92" s="64">
        <v>85.5</v>
      </c>
      <c r="G92" s="64">
        <v>86.8</v>
      </c>
      <c r="H92" s="63">
        <v>86</v>
      </c>
      <c r="I92" s="65">
        <v>87.4</v>
      </c>
      <c r="J92" s="64">
        <v>88.5</v>
      </c>
    </row>
    <row r="93" spans="2:10" ht="15">
      <c r="B93" s="62" t="s">
        <v>31</v>
      </c>
      <c r="C93" s="64">
        <v>88.7</v>
      </c>
      <c r="D93" s="64">
        <v>89.7</v>
      </c>
      <c r="E93" s="64">
        <v>87.3</v>
      </c>
      <c r="F93" s="64">
        <v>90.6</v>
      </c>
      <c r="G93" s="64">
        <v>90.3</v>
      </c>
      <c r="H93" s="63">
        <v>103</v>
      </c>
      <c r="I93" s="65" t="s">
        <v>0</v>
      </c>
      <c r="J93" s="64" t="s">
        <v>0</v>
      </c>
    </row>
    <row r="94" spans="2:10" ht="15">
      <c r="B94" s="62" t="s">
        <v>32</v>
      </c>
      <c r="C94" s="64">
        <v>88.6</v>
      </c>
      <c r="D94" s="64">
        <v>88.8</v>
      </c>
      <c r="E94" s="64">
        <v>89.6</v>
      </c>
      <c r="F94" s="64">
        <v>90.2</v>
      </c>
      <c r="G94" s="64">
        <v>94.6</v>
      </c>
      <c r="H94" s="64">
        <v>91.2</v>
      </c>
      <c r="I94" s="64">
        <v>93.7</v>
      </c>
      <c r="J94" s="63">
        <v>96</v>
      </c>
    </row>
    <row r="95" spans="2:10" ht="15">
      <c r="B95" s="62" t="s">
        <v>33</v>
      </c>
      <c r="C95" s="63">
        <v>81</v>
      </c>
      <c r="D95" s="63">
        <v>81</v>
      </c>
      <c r="E95" s="63">
        <v>81</v>
      </c>
      <c r="F95" s="63">
        <v>95</v>
      </c>
      <c r="G95" s="63">
        <v>95</v>
      </c>
      <c r="H95" s="63">
        <v>95</v>
      </c>
      <c r="I95" s="63">
        <v>95</v>
      </c>
      <c r="J95" s="64">
        <v>97.3</v>
      </c>
    </row>
    <row r="96" spans="2:10" ht="15">
      <c r="B96" s="62" t="s">
        <v>34</v>
      </c>
      <c r="C96" s="63">
        <v>90</v>
      </c>
      <c r="D96" s="63">
        <v>91</v>
      </c>
      <c r="E96" s="63">
        <v>90</v>
      </c>
      <c r="F96" s="64">
        <v>91.1</v>
      </c>
      <c r="G96" s="64">
        <v>90.8</v>
      </c>
      <c r="H96" s="64">
        <v>90.6</v>
      </c>
      <c r="I96" s="64">
        <v>91.3</v>
      </c>
      <c r="J96" s="64">
        <v>91.3</v>
      </c>
    </row>
    <row r="97" spans="2:10" ht="15">
      <c r="B97" s="62" t="s">
        <v>35</v>
      </c>
      <c r="C97" s="64">
        <v>83.1</v>
      </c>
      <c r="D97" s="63">
        <v>84</v>
      </c>
      <c r="E97" s="64">
        <v>83.5</v>
      </c>
      <c r="F97" s="64">
        <v>85.6</v>
      </c>
      <c r="G97" s="64">
        <v>85.6</v>
      </c>
      <c r="H97" s="64">
        <v>88.1</v>
      </c>
      <c r="I97" s="64">
        <v>88.9</v>
      </c>
      <c r="J97" s="64">
        <v>90.7</v>
      </c>
    </row>
    <row r="98" spans="2:10" ht="15">
      <c r="B98" s="62" t="s">
        <v>36</v>
      </c>
      <c r="C98" s="65" t="s">
        <v>0</v>
      </c>
      <c r="D98" s="64">
        <v>98.3</v>
      </c>
      <c r="E98" s="63">
        <v>83</v>
      </c>
      <c r="F98" s="64">
        <v>95.2</v>
      </c>
      <c r="G98" s="63">
        <v>82</v>
      </c>
      <c r="H98" s="63">
        <v>100</v>
      </c>
      <c r="I98" s="64">
        <v>99.6</v>
      </c>
      <c r="J98" s="64" t="s">
        <v>0</v>
      </c>
    </row>
    <row r="99" spans="2:10" ht="15">
      <c r="B99" s="62" t="s">
        <v>66</v>
      </c>
      <c r="C99" s="64">
        <v>6.3</v>
      </c>
      <c r="D99" s="63">
        <v>100</v>
      </c>
      <c r="E99" s="64">
        <v>92.3</v>
      </c>
      <c r="F99" s="64">
        <v>92.3</v>
      </c>
      <c r="G99" s="64">
        <v>92.4</v>
      </c>
      <c r="H99" s="64">
        <v>92.7</v>
      </c>
      <c r="I99" s="63">
        <v>89</v>
      </c>
      <c r="J99" s="64">
        <v>90.6</v>
      </c>
    </row>
    <row r="100" spans="2:10" ht="15">
      <c r="B100" s="62" t="s">
        <v>37</v>
      </c>
      <c r="C100" s="64">
        <v>83.1</v>
      </c>
      <c r="D100" s="64">
        <v>82.7</v>
      </c>
      <c r="E100" s="63">
        <v>86</v>
      </c>
      <c r="F100" s="64">
        <v>94.7</v>
      </c>
      <c r="G100" s="64">
        <v>93.3</v>
      </c>
      <c r="H100" s="64">
        <v>93.8</v>
      </c>
      <c r="I100" s="64">
        <v>94.7</v>
      </c>
      <c r="J100" s="64">
        <v>97.5</v>
      </c>
    </row>
    <row r="103" spans="3:10" ht="15">
      <c r="C103" s="115"/>
      <c r="D103" s="115"/>
      <c r="E103" s="115"/>
      <c r="F103" s="115"/>
      <c r="G103" s="115"/>
      <c r="H103" s="115"/>
      <c r="I103" s="115"/>
      <c r="J103" s="115"/>
    </row>
    <row r="104" spans="3:10" ht="15">
      <c r="C104" s="134"/>
      <c r="D104" s="134"/>
      <c r="E104" s="134"/>
      <c r="F104" s="134"/>
      <c r="G104" s="134"/>
      <c r="H104" s="134"/>
      <c r="I104" s="134"/>
      <c r="J104" s="134"/>
    </row>
    <row r="105" spans="3:10" ht="15">
      <c r="C105" s="115"/>
      <c r="D105" s="115"/>
      <c r="E105" s="115"/>
      <c r="F105" s="115"/>
      <c r="G105" s="115"/>
      <c r="H105" s="115"/>
      <c r="I105" s="115"/>
      <c r="J105" s="115"/>
    </row>
  </sheetData>
  <mergeCells count="1">
    <mergeCell ref="B41:I41"/>
  </mergeCells>
  <conditionalFormatting sqref="J7 C7:I38">
    <cfRule type="cellIs" priority="13" dxfId="17" operator="lessThan">
      <formula>85</formula>
    </cfRule>
  </conditionalFormatting>
  <conditionalFormatting sqref="C6:J6">
    <cfRule type="cellIs" priority="12" dxfId="17" operator="lessThan">
      <formula>85</formula>
    </cfRule>
  </conditionalFormatting>
  <conditionalFormatting sqref="J8">
    <cfRule type="cellIs" priority="11" dxfId="17" operator="lessThan">
      <formula>85</formula>
    </cfRule>
  </conditionalFormatting>
  <conditionalFormatting sqref="J9:J24 J26:J34">
    <cfRule type="cellIs" priority="10" dxfId="17" operator="lessThan">
      <formula>85</formula>
    </cfRule>
  </conditionalFormatting>
  <conditionalFormatting sqref="J35">
    <cfRule type="cellIs" priority="9" dxfId="17" operator="lessThan">
      <formula>85</formula>
    </cfRule>
  </conditionalFormatting>
  <conditionalFormatting sqref="J36">
    <cfRule type="cellIs" priority="8" dxfId="17" operator="lessThan">
      <formula>85</formula>
    </cfRule>
  </conditionalFormatting>
  <conditionalFormatting sqref="J37">
    <cfRule type="cellIs" priority="7" dxfId="17" operator="lessThan">
      <formula>85</formula>
    </cfRule>
  </conditionalFormatting>
  <conditionalFormatting sqref="J38">
    <cfRule type="cellIs" priority="6" dxfId="17" operator="lessThan">
      <formula>85</formula>
    </cfRule>
  </conditionalFormatting>
  <conditionalFormatting sqref="J25">
    <cfRule type="cellIs" priority="1" dxfId="17" operator="lessThan">
      <formula>80</formula>
    </cfRule>
    <cfRule type="cellIs" priority="2" dxfId="16" operator="lessThan">
      <formula>80</formula>
    </cfRule>
  </conditionalFormatting>
  <printOptions/>
  <pageMargins left="0.7" right="0.7" top="0.787401575" bottom="0.787401575" header="0.3" footer="0.3"/>
  <pageSetup horizontalDpi="600" verticalDpi="600" orientation="portrait" paperSize="9" r:id="rId1"/>
  <ignoredErrors>
    <ignoredError sqref="C68:J68 C5:J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workbookViewId="0" topLeftCell="A1">
      <selection activeCell="L18" sqref="L18"/>
    </sheetView>
  </sheetViews>
  <sheetFormatPr defaultColWidth="10.140625" defaultRowHeight="15"/>
  <cols>
    <col min="1" max="1" width="10.140625" style="25" customWidth="1"/>
    <col min="2" max="2" width="15.7109375" style="25" customWidth="1"/>
    <col min="3" max="9" width="12.140625" style="25" customWidth="1"/>
    <col min="10" max="10" width="11.7109375" style="25" customWidth="1"/>
    <col min="11" max="16384" width="10.140625" style="25" customWidth="1"/>
  </cols>
  <sheetData>
    <row r="1" ht="15">
      <c r="A1" s="24"/>
    </row>
    <row r="2" spans="1:12" ht="15">
      <c r="A2" s="3"/>
      <c r="B2" s="133" t="s">
        <v>90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">
      <c r="A3" s="28"/>
      <c r="B3" s="29" t="s">
        <v>61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0" ht="15">
      <c r="B5" s="23"/>
      <c r="C5" s="14" t="s">
        <v>5</v>
      </c>
      <c r="D5" s="14" t="s">
        <v>6</v>
      </c>
      <c r="E5" s="14" t="s">
        <v>7</v>
      </c>
      <c r="F5" s="14" t="s">
        <v>50</v>
      </c>
      <c r="G5" s="14" t="s">
        <v>42</v>
      </c>
      <c r="H5" s="14" t="s">
        <v>55</v>
      </c>
      <c r="I5" s="14" t="s">
        <v>64</v>
      </c>
      <c r="J5" s="14" t="s">
        <v>84</v>
      </c>
    </row>
    <row r="6" spans="2:10" ht="15">
      <c r="B6" s="95" t="s">
        <v>68</v>
      </c>
      <c r="C6" s="104" t="s">
        <v>0</v>
      </c>
      <c r="D6" s="104" t="s">
        <v>0</v>
      </c>
      <c r="E6" s="104" t="s">
        <v>0</v>
      </c>
      <c r="F6" s="104" t="s">
        <v>0</v>
      </c>
      <c r="G6" s="104" t="s">
        <v>0</v>
      </c>
      <c r="H6" s="104">
        <v>6240000</v>
      </c>
      <c r="I6" s="104">
        <v>6450000</v>
      </c>
      <c r="J6" s="104">
        <v>6350000</v>
      </c>
    </row>
    <row r="7" spans="2:10" ht="15">
      <c r="B7" s="96" t="s">
        <v>65</v>
      </c>
      <c r="C7" s="105">
        <v>6030000</v>
      </c>
      <c r="D7" s="105">
        <v>5940000</v>
      </c>
      <c r="E7" s="105">
        <v>8370000</v>
      </c>
      <c r="F7" s="105">
        <v>7200000</v>
      </c>
      <c r="G7" s="105">
        <v>6700000</v>
      </c>
      <c r="H7" s="105">
        <v>6200000</v>
      </c>
      <c r="I7" s="105">
        <v>6420000</v>
      </c>
      <c r="J7" s="105">
        <v>6330000</v>
      </c>
    </row>
    <row r="8" spans="2:10" s="28" customFormat="1" ht="15">
      <c r="B8" s="102" t="s">
        <v>9</v>
      </c>
      <c r="C8" s="103">
        <v>128615</v>
      </c>
      <c r="D8" s="103">
        <v>144121</v>
      </c>
      <c r="E8" s="103">
        <v>144726</v>
      </c>
      <c r="F8" s="103">
        <v>176446</v>
      </c>
      <c r="G8" s="103">
        <v>171747</v>
      </c>
      <c r="H8" s="103">
        <v>171466</v>
      </c>
      <c r="I8" s="103">
        <v>145652</v>
      </c>
      <c r="J8" s="103">
        <v>138703</v>
      </c>
    </row>
    <row r="9" spans="2:10" ht="15">
      <c r="B9" s="71" t="s">
        <v>10</v>
      </c>
      <c r="C9" s="75">
        <v>23433</v>
      </c>
      <c r="D9" s="75">
        <v>38600</v>
      </c>
      <c r="E9" s="75">
        <v>63027</v>
      </c>
      <c r="F9" s="75">
        <v>74422</v>
      </c>
      <c r="G9" s="75">
        <v>65428</v>
      </c>
      <c r="H9" s="75">
        <v>59191</v>
      </c>
      <c r="I9" s="75">
        <v>62723</v>
      </c>
      <c r="J9" s="75">
        <v>82258</v>
      </c>
    </row>
    <row r="10" spans="2:10" ht="15">
      <c r="B10" s="71" t="s">
        <v>11</v>
      </c>
      <c r="C10" s="75">
        <v>62000</v>
      </c>
      <c r="D10" s="75">
        <v>132533</v>
      </c>
      <c r="E10" s="75">
        <v>147217</v>
      </c>
      <c r="F10" s="75">
        <v>135479</v>
      </c>
      <c r="G10" s="75">
        <v>118147</v>
      </c>
      <c r="H10" s="75">
        <v>114800</v>
      </c>
      <c r="I10" s="75">
        <v>114833</v>
      </c>
      <c r="J10" s="75">
        <v>122450</v>
      </c>
    </row>
    <row r="11" spans="2:11" ht="15">
      <c r="B11" s="71" t="s">
        <v>12</v>
      </c>
      <c r="C11" s="75">
        <v>98249</v>
      </c>
      <c r="D11" s="75">
        <v>101173</v>
      </c>
      <c r="E11" s="75">
        <v>99515</v>
      </c>
      <c r="F11" s="75">
        <v>104866</v>
      </c>
      <c r="G11" s="75">
        <v>100816</v>
      </c>
      <c r="H11" s="75">
        <v>114392</v>
      </c>
      <c r="I11" s="75">
        <v>128869</v>
      </c>
      <c r="J11" s="75">
        <v>118597</v>
      </c>
      <c r="K11" s="35"/>
    </row>
    <row r="12" spans="2:10" ht="15">
      <c r="B12" s="71" t="s">
        <v>13</v>
      </c>
      <c r="C12" s="75">
        <v>420424</v>
      </c>
      <c r="D12" s="75">
        <v>387693</v>
      </c>
      <c r="E12" s="75">
        <v>1596831</v>
      </c>
      <c r="F12" s="75">
        <v>516128</v>
      </c>
      <c r="G12" s="75">
        <v>468459</v>
      </c>
      <c r="H12" s="75">
        <v>475719</v>
      </c>
      <c r="I12" s="75">
        <v>490771</v>
      </c>
      <c r="J12" s="75">
        <v>502656</v>
      </c>
    </row>
    <row r="13" spans="2:12" ht="15">
      <c r="B13" s="71" t="s">
        <v>14</v>
      </c>
      <c r="C13" s="75">
        <v>12334</v>
      </c>
      <c r="D13" s="75">
        <v>13716</v>
      </c>
      <c r="E13" s="75">
        <v>7712</v>
      </c>
      <c r="F13" s="75">
        <v>7679</v>
      </c>
      <c r="G13" s="75">
        <v>12123</v>
      </c>
      <c r="H13" s="75">
        <v>14056</v>
      </c>
      <c r="I13" s="75">
        <v>16391</v>
      </c>
      <c r="J13" s="75">
        <v>16617</v>
      </c>
      <c r="L13" s="35"/>
    </row>
    <row r="14" spans="2:10" ht="15">
      <c r="B14" s="71" t="s">
        <v>15</v>
      </c>
      <c r="C14" s="75">
        <v>109032</v>
      </c>
      <c r="D14" s="75">
        <v>136624</v>
      </c>
      <c r="E14" s="75">
        <v>163070</v>
      </c>
      <c r="F14" s="75">
        <v>169155</v>
      </c>
      <c r="G14" s="75">
        <v>139279</v>
      </c>
      <c r="H14" s="75">
        <v>105339</v>
      </c>
      <c r="I14" s="75">
        <v>98015</v>
      </c>
      <c r="J14" s="75">
        <v>92208</v>
      </c>
    </row>
    <row r="15" spans="2:10" ht="15">
      <c r="B15" s="71" t="s">
        <v>16</v>
      </c>
      <c r="C15" s="75">
        <v>41733</v>
      </c>
      <c r="D15" s="75">
        <v>51828</v>
      </c>
      <c r="E15" s="75">
        <v>115849</v>
      </c>
      <c r="F15" s="75">
        <v>92158</v>
      </c>
      <c r="G15" s="75">
        <v>104590</v>
      </c>
      <c r="H15" s="75">
        <v>78433</v>
      </c>
      <c r="I15" s="75">
        <v>81619</v>
      </c>
      <c r="J15" s="75">
        <v>79668</v>
      </c>
    </row>
    <row r="16" spans="2:10" ht="15">
      <c r="B16" s="71" t="s">
        <v>17</v>
      </c>
      <c r="C16" s="75">
        <v>839194</v>
      </c>
      <c r="D16" s="75">
        <v>712440</v>
      </c>
      <c r="E16" s="75">
        <v>913787</v>
      </c>
      <c r="F16" s="75">
        <v>805623</v>
      </c>
      <c r="G16" s="75">
        <v>644707</v>
      </c>
      <c r="H16" s="75">
        <v>659960</v>
      </c>
      <c r="I16" s="75">
        <v>772110</v>
      </c>
      <c r="J16" s="75">
        <v>761648</v>
      </c>
    </row>
    <row r="17" spans="2:10" ht="15">
      <c r="B17" s="71" t="s">
        <v>18</v>
      </c>
      <c r="C17" s="75">
        <v>875144</v>
      </c>
      <c r="D17" s="75">
        <v>1046624</v>
      </c>
      <c r="E17" s="75">
        <v>1464843</v>
      </c>
      <c r="F17" s="75">
        <v>1548451</v>
      </c>
      <c r="G17" s="75">
        <v>1501850</v>
      </c>
      <c r="H17" s="75">
        <v>1229096</v>
      </c>
      <c r="I17" s="75">
        <v>1210605</v>
      </c>
      <c r="J17" s="75">
        <v>1115190</v>
      </c>
    </row>
    <row r="18" spans="2:10" ht="15">
      <c r="B18" s="71" t="s">
        <v>56</v>
      </c>
      <c r="C18" s="75" t="s">
        <v>0</v>
      </c>
      <c r="D18" s="75" t="s">
        <v>0</v>
      </c>
      <c r="E18" s="75" t="s">
        <v>0</v>
      </c>
      <c r="F18" s="75" t="s">
        <v>0</v>
      </c>
      <c r="G18" s="75" t="s">
        <v>0</v>
      </c>
      <c r="H18" s="75">
        <v>33221</v>
      </c>
      <c r="I18" s="75">
        <v>29017</v>
      </c>
      <c r="J18" s="75">
        <v>22584</v>
      </c>
    </row>
    <row r="19" spans="2:10" ht="15">
      <c r="B19" s="71" t="s">
        <v>19</v>
      </c>
      <c r="C19" s="75">
        <v>1472446</v>
      </c>
      <c r="D19" s="75">
        <v>1106929</v>
      </c>
      <c r="E19" s="75">
        <v>1379027</v>
      </c>
      <c r="F19" s="75">
        <v>1240204</v>
      </c>
      <c r="G19" s="75">
        <v>986391</v>
      </c>
      <c r="H19" s="75">
        <v>874887</v>
      </c>
      <c r="I19" s="75">
        <v>959542</v>
      </c>
      <c r="J19" s="75">
        <v>953690</v>
      </c>
    </row>
    <row r="20" spans="2:10" ht="15">
      <c r="B20" s="71" t="s">
        <v>20</v>
      </c>
      <c r="C20" s="75">
        <v>1901</v>
      </c>
      <c r="D20" s="75">
        <v>12703</v>
      </c>
      <c r="E20" s="75">
        <v>15400</v>
      </c>
      <c r="F20" s="75">
        <v>11764</v>
      </c>
      <c r="G20" s="75">
        <v>15259</v>
      </c>
      <c r="H20" s="75">
        <v>15617</v>
      </c>
      <c r="I20" s="75">
        <v>11759</v>
      </c>
      <c r="J20" s="75">
        <v>10468</v>
      </c>
    </row>
    <row r="21" spans="2:10" ht="15">
      <c r="B21" s="71" t="s">
        <v>21</v>
      </c>
      <c r="C21" s="75">
        <v>10979</v>
      </c>
      <c r="D21" s="75">
        <v>10578</v>
      </c>
      <c r="E21" s="75">
        <v>8946</v>
      </c>
      <c r="F21" s="75">
        <v>9650</v>
      </c>
      <c r="G21" s="75">
        <v>10115</v>
      </c>
      <c r="H21" s="75">
        <v>10435</v>
      </c>
      <c r="I21" s="75">
        <v>9037</v>
      </c>
      <c r="J21" s="75">
        <v>8983</v>
      </c>
    </row>
    <row r="22" spans="2:10" ht="15">
      <c r="B22" s="71" t="s">
        <v>22</v>
      </c>
      <c r="C22" s="75">
        <v>17207</v>
      </c>
      <c r="D22" s="75">
        <v>19426</v>
      </c>
      <c r="E22" s="75">
        <v>19014</v>
      </c>
      <c r="F22" s="75">
        <v>22885</v>
      </c>
      <c r="G22" s="75">
        <v>27823</v>
      </c>
      <c r="H22" s="75">
        <v>26187</v>
      </c>
      <c r="I22" s="75">
        <v>31037</v>
      </c>
      <c r="J22" s="75">
        <v>33265</v>
      </c>
    </row>
    <row r="23" spans="2:10" ht="15">
      <c r="B23" s="71" t="s">
        <v>23</v>
      </c>
      <c r="C23" s="75">
        <v>3025</v>
      </c>
      <c r="D23" s="75">
        <v>2537</v>
      </c>
      <c r="E23" s="75">
        <v>6517</v>
      </c>
      <c r="F23" s="75">
        <v>6115</v>
      </c>
      <c r="G23" s="75">
        <v>2154</v>
      </c>
      <c r="H23" s="75">
        <v>2750</v>
      </c>
      <c r="I23" s="75">
        <v>2501</v>
      </c>
      <c r="J23" s="75">
        <v>2258</v>
      </c>
    </row>
    <row r="24" spans="2:10" ht="15">
      <c r="B24" s="71" t="s">
        <v>24</v>
      </c>
      <c r="C24" s="75">
        <v>30207</v>
      </c>
      <c r="D24" s="75">
        <v>28287</v>
      </c>
      <c r="E24" s="75">
        <v>27419</v>
      </c>
      <c r="F24" s="75">
        <v>15589</v>
      </c>
      <c r="G24" s="75">
        <v>14959</v>
      </c>
      <c r="H24" s="75">
        <v>14388</v>
      </c>
      <c r="I24" s="75">
        <v>14865</v>
      </c>
      <c r="J24" s="75">
        <v>13887</v>
      </c>
    </row>
    <row r="25" spans="2:10" ht="15">
      <c r="B25" s="71" t="s">
        <v>25</v>
      </c>
      <c r="C25" s="75" t="s">
        <v>0</v>
      </c>
      <c r="D25" s="75" t="s">
        <v>0</v>
      </c>
      <c r="E25" s="75" t="s">
        <v>0</v>
      </c>
      <c r="F25" s="75">
        <v>288</v>
      </c>
      <c r="G25" s="75">
        <v>2225</v>
      </c>
      <c r="H25" s="75">
        <v>2177</v>
      </c>
      <c r="I25" s="75">
        <v>1050</v>
      </c>
      <c r="J25" s="75">
        <v>2835</v>
      </c>
    </row>
    <row r="26" spans="2:10" ht="15">
      <c r="B26" s="71" t="s">
        <v>26</v>
      </c>
      <c r="C26" s="75">
        <v>156758</v>
      </c>
      <c r="D26" s="75">
        <v>146316</v>
      </c>
      <c r="E26" s="75">
        <v>187296</v>
      </c>
      <c r="F26" s="75">
        <v>232239</v>
      </c>
      <c r="G26" s="75">
        <v>198173</v>
      </c>
      <c r="H26" s="75">
        <v>191260</v>
      </c>
      <c r="I26" s="75">
        <v>189138</v>
      </c>
      <c r="J26" s="75">
        <v>196215</v>
      </c>
    </row>
    <row r="27" spans="2:10" ht="15">
      <c r="B27" s="71" t="s">
        <v>27</v>
      </c>
      <c r="C27" s="75">
        <v>50805</v>
      </c>
      <c r="D27" s="75">
        <v>52202</v>
      </c>
      <c r="E27" s="75">
        <v>74211</v>
      </c>
      <c r="F27" s="75">
        <v>67997</v>
      </c>
      <c r="G27" s="75">
        <v>67384</v>
      </c>
      <c r="H27" s="75">
        <v>56180</v>
      </c>
      <c r="I27" s="75">
        <v>65475</v>
      </c>
      <c r="J27" s="75">
        <v>53310</v>
      </c>
    </row>
    <row r="28" spans="2:10" ht="15">
      <c r="B28" s="71" t="s">
        <v>28</v>
      </c>
      <c r="C28" s="75">
        <v>150063</v>
      </c>
      <c r="D28" s="75">
        <v>170100</v>
      </c>
      <c r="E28" s="75">
        <v>192281</v>
      </c>
      <c r="F28" s="75">
        <v>217636</v>
      </c>
      <c r="G28" s="75">
        <v>284307</v>
      </c>
      <c r="H28" s="75">
        <v>340212</v>
      </c>
      <c r="I28" s="75">
        <v>401639</v>
      </c>
      <c r="J28" s="75">
        <v>462202</v>
      </c>
    </row>
    <row r="29" spans="2:10" ht="15">
      <c r="B29" s="71" t="s">
        <v>29</v>
      </c>
      <c r="C29" s="75">
        <v>78860</v>
      </c>
      <c r="D29" s="75">
        <v>95691</v>
      </c>
      <c r="E29" s="75">
        <v>95703</v>
      </c>
      <c r="F29" s="75">
        <v>96242</v>
      </c>
      <c r="G29" s="75">
        <v>71664</v>
      </c>
      <c r="H29" s="75">
        <v>87020</v>
      </c>
      <c r="I29" s="75">
        <v>85960</v>
      </c>
      <c r="J29" s="75">
        <v>81193</v>
      </c>
    </row>
    <row r="30" spans="2:10" ht="15">
      <c r="B30" s="71" t="s">
        <v>30</v>
      </c>
      <c r="C30" s="75">
        <v>32007</v>
      </c>
      <c r="D30" s="75">
        <v>44031</v>
      </c>
      <c r="E30" s="75">
        <v>48424</v>
      </c>
      <c r="F30" s="75">
        <v>162276</v>
      </c>
      <c r="G30" s="75">
        <v>110035</v>
      </c>
      <c r="H30" s="75">
        <v>50732</v>
      </c>
      <c r="I30" s="75">
        <v>34566</v>
      </c>
      <c r="J30" s="75">
        <v>38137</v>
      </c>
    </row>
    <row r="31" spans="2:10" ht="15">
      <c r="B31" s="71" t="s">
        <v>31</v>
      </c>
      <c r="C31" s="75">
        <v>6041</v>
      </c>
      <c r="D31" s="75">
        <v>4790</v>
      </c>
      <c r="E31" s="75">
        <v>5428</v>
      </c>
      <c r="F31" s="75">
        <v>5305</v>
      </c>
      <c r="G31" s="75">
        <v>5703</v>
      </c>
      <c r="H31" s="75">
        <v>4528</v>
      </c>
      <c r="I31" s="75" t="s">
        <v>0</v>
      </c>
      <c r="J31" s="75" t="s">
        <v>0</v>
      </c>
    </row>
    <row r="32" spans="2:10" ht="15">
      <c r="B32" s="71" t="s">
        <v>32</v>
      </c>
      <c r="C32" s="75">
        <v>23414</v>
      </c>
      <c r="D32" s="75">
        <v>29885</v>
      </c>
      <c r="E32" s="75">
        <v>54051</v>
      </c>
      <c r="F32" s="75">
        <v>27396</v>
      </c>
      <c r="G32" s="75">
        <v>30341</v>
      </c>
      <c r="H32" s="75">
        <v>26373</v>
      </c>
      <c r="I32" s="75">
        <v>29678</v>
      </c>
      <c r="J32" s="75">
        <v>24710</v>
      </c>
    </row>
    <row r="33" spans="2:10" ht="15">
      <c r="B33" s="71" t="s">
        <v>33</v>
      </c>
      <c r="C33" s="75">
        <v>14734</v>
      </c>
      <c r="D33" s="75">
        <v>96130</v>
      </c>
      <c r="E33" s="75">
        <v>89849</v>
      </c>
      <c r="F33" s="75">
        <v>118976</v>
      </c>
      <c r="G33" s="75">
        <v>135973</v>
      </c>
      <c r="H33" s="75">
        <v>118976</v>
      </c>
      <c r="I33" s="75">
        <v>99280</v>
      </c>
      <c r="J33" s="75">
        <v>101822</v>
      </c>
    </row>
    <row r="34" spans="2:10" ht="15">
      <c r="B34" s="71" t="s">
        <v>34</v>
      </c>
      <c r="C34" s="75">
        <v>266144</v>
      </c>
      <c r="D34" s="75">
        <v>178524</v>
      </c>
      <c r="E34" s="75">
        <v>162391</v>
      </c>
      <c r="F34" s="75">
        <v>207554</v>
      </c>
      <c r="G34" s="75">
        <v>226504</v>
      </c>
      <c r="H34" s="75">
        <v>231218</v>
      </c>
      <c r="I34" s="75">
        <v>240626</v>
      </c>
      <c r="J34" s="75">
        <v>237605</v>
      </c>
    </row>
    <row r="35" spans="2:10" ht="15">
      <c r="B35" s="72" t="s">
        <v>35</v>
      </c>
      <c r="C35" s="76">
        <v>1105480</v>
      </c>
      <c r="D35" s="76">
        <v>1175195</v>
      </c>
      <c r="E35" s="76">
        <v>1289019</v>
      </c>
      <c r="F35" s="76">
        <v>1123872</v>
      </c>
      <c r="G35" s="76">
        <v>1185468</v>
      </c>
      <c r="H35" s="76">
        <v>1129392</v>
      </c>
      <c r="I35" s="76">
        <v>1116125</v>
      </c>
      <c r="J35" s="76">
        <v>1074747</v>
      </c>
    </row>
    <row r="36" spans="2:10" ht="15">
      <c r="B36" s="70" t="s">
        <v>36</v>
      </c>
      <c r="C36" s="74" t="s">
        <v>0</v>
      </c>
      <c r="D36" s="74">
        <v>9177</v>
      </c>
      <c r="E36" s="74">
        <v>4560</v>
      </c>
      <c r="F36" s="74">
        <v>4380</v>
      </c>
      <c r="G36" s="74">
        <v>4207</v>
      </c>
      <c r="H36" s="74">
        <v>5786</v>
      </c>
      <c r="I36" s="74">
        <v>5779</v>
      </c>
      <c r="J36" s="74" t="s">
        <v>0</v>
      </c>
    </row>
    <row r="37" spans="2:10" ht="15">
      <c r="B37" s="71" t="s">
        <v>38</v>
      </c>
      <c r="C37" s="75">
        <v>91</v>
      </c>
      <c r="D37" s="75">
        <v>101</v>
      </c>
      <c r="E37" s="75">
        <v>80</v>
      </c>
      <c r="F37" s="75">
        <v>121</v>
      </c>
      <c r="G37" s="75">
        <v>105</v>
      </c>
      <c r="H37" s="75">
        <v>123</v>
      </c>
      <c r="I37" s="75">
        <v>354</v>
      </c>
      <c r="J37" s="75">
        <v>202</v>
      </c>
    </row>
    <row r="38" spans="2:10" ht="15">
      <c r="B38" s="72" t="s">
        <v>37</v>
      </c>
      <c r="C38" s="76">
        <v>95563</v>
      </c>
      <c r="D38" s="76">
        <v>134179</v>
      </c>
      <c r="E38" s="76">
        <v>98040</v>
      </c>
      <c r="F38" s="76">
        <v>116138</v>
      </c>
      <c r="G38" s="76">
        <v>130066</v>
      </c>
      <c r="H38" s="76">
        <v>141115</v>
      </c>
      <c r="I38" s="76">
        <v>163518</v>
      </c>
      <c r="J38" s="76">
        <v>158389</v>
      </c>
    </row>
    <row r="39" spans="3:16" ht="11.45">
      <c r="C39" s="28"/>
      <c r="D39" s="28"/>
      <c r="E39" s="28"/>
      <c r="F39" s="28"/>
      <c r="G39" s="28"/>
      <c r="H39" s="28"/>
      <c r="I39" s="28"/>
      <c r="J39" s="28"/>
      <c r="K39" s="28"/>
      <c r="L39" s="28"/>
      <c r="O39" s="45"/>
      <c r="P39" s="46"/>
    </row>
    <row r="40" spans="1:12" ht="24" customHeight="1">
      <c r="A40" s="28"/>
      <c r="B40" s="154" t="s">
        <v>96</v>
      </c>
      <c r="C40" s="154"/>
      <c r="D40" s="154"/>
      <c r="E40" s="154"/>
      <c r="F40" s="154"/>
      <c r="G40" s="154"/>
      <c r="H40" s="154"/>
      <c r="I40" s="154"/>
      <c r="J40" s="30"/>
      <c r="K40" s="30"/>
      <c r="L40" s="28"/>
    </row>
    <row r="41" spans="2:12" ht="15">
      <c r="B41" s="130" t="s">
        <v>108</v>
      </c>
      <c r="E41" s="28"/>
      <c r="F41" s="28"/>
      <c r="G41" s="28"/>
      <c r="H41" s="28"/>
      <c r="I41" s="28"/>
      <c r="J41" s="28"/>
      <c r="K41" s="30"/>
      <c r="L41" s="28"/>
    </row>
    <row r="42" spans="3:12" ht="15">
      <c r="C42" s="6"/>
      <c r="D42" s="6"/>
      <c r="E42" s="28"/>
      <c r="F42" s="28"/>
      <c r="G42" s="28"/>
      <c r="H42" s="28"/>
      <c r="I42" s="28"/>
      <c r="J42" s="28"/>
      <c r="K42" s="28"/>
      <c r="L42" s="28"/>
    </row>
    <row r="43" spans="3:4" ht="15">
      <c r="C43" s="28"/>
      <c r="D43" s="28"/>
    </row>
    <row r="44" spans="3:10" ht="15">
      <c r="C44" s="35"/>
      <c r="D44" s="35"/>
      <c r="E44" s="35"/>
      <c r="F44" s="35"/>
      <c r="G44" s="35"/>
      <c r="H44" s="35"/>
      <c r="I44" s="35"/>
      <c r="J44" s="35"/>
    </row>
    <row r="51" spans="3:5" ht="15">
      <c r="C51" s="35"/>
      <c r="E51" s="35"/>
    </row>
    <row r="56" ht="15">
      <c r="B56" s="8" t="s">
        <v>63</v>
      </c>
    </row>
    <row r="57" ht="15">
      <c r="B57" s="25" t="s">
        <v>91</v>
      </c>
    </row>
    <row r="61" spans="2:9" ht="15">
      <c r="B61" s="59" t="s">
        <v>46</v>
      </c>
      <c r="C61" s="60"/>
      <c r="D61" s="60"/>
      <c r="E61" s="60"/>
      <c r="F61" s="60"/>
      <c r="G61" s="60"/>
      <c r="H61" s="60"/>
      <c r="I61" s="60"/>
    </row>
    <row r="63" spans="2:9" ht="15">
      <c r="B63" s="59" t="s">
        <v>1</v>
      </c>
      <c r="C63" s="61">
        <v>42668.60777777778</v>
      </c>
      <c r="D63" s="60"/>
      <c r="E63" s="60"/>
      <c r="F63" s="60"/>
      <c r="G63" s="60"/>
      <c r="H63" s="60"/>
      <c r="I63" s="60"/>
    </row>
    <row r="64" spans="2:9" ht="15">
      <c r="B64" s="59" t="s">
        <v>2</v>
      </c>
      <c r="C64" s="61">
        <v>42863.6448734838</v>
      </c>
      <c r="D64" s="60"/>
      <c r="E64" s="60"/>
      <c r="F64" s="60"/>
      <c r="G64" s="60"/>
      <c r="H64" s="60"/>
      <c r="I64" s="60"/>
    </row>
    <row r="65" spans="2:9" ht="15">
      <c r="B65" s="59" t="s">
        <v>47</v>
      </c>
      <c r="C65" s="59" t="s">
        <v>3</v>
      </c>
      <c r="D65" s="60"/>
      <c r="E65" s="60"/>
      <c r="F65" s="60"/>
      <c r="G65" s="60"/>
      <c r="H65" s="60"/>
      <c r="I65" s="60"/>
    </row>
    <row r="67" spans="2:9" ht="15">
      <c r="B67" s="59" t="s">
        <v>48</v>
      </c>
      <c r="C67" s="59" t="s">
        <v>45</v>
      </c>
      <c r="D67" s="60"/>
      <c r="E67" s="60"/>
      <c r="F67" s="60"/>
      <c r="G67" s="60"/>
      <c r="H67" s="60"/>
      <c r="I67" s="60"/>
    </row>
    <row r="68" spans="2:9" ht="15">
      <c r="B68" s="59" t="s">
        <v>49</v>
      </c>
      <c r="C68" s="59" t="s">
        <v>58</v>
      </c>
      <c r="D68" s="60"/>
      <c r="E68" s="60"/>
      <c r="F68" s="60"/>
      <c r="G68" s="60"/>
      <c r="H68" s="60"/>
      <c r="I68" s="60"/>
    </row>
    <row r="70" spans="2:10" ht="15">
      <c r="B70" s="62" t="s">
        <v>4</v>
      </c>
      <c r="C70" s="117" t="s">
        <v>5</v>
      </c>
      <c r="D70" s="117" t="s">
        <v>6</v>
      </c>
      <c r="E70" s="117" t="s">
        <v>7</v>
      </c>
      <c r="F70" s="117" t="s">
        <v>50</v>
      </c>
      <c r="G70" s="117" t="s">
        <v>42</v>
      </c>
      <c r="H70" s="117" t="s">
        <v>55</v>
      </c>
      <c r="I70" s="117" t="s">
        <v>64</v>
      </c>
      <c r="J70" s="117" t="s">
        <v>84</v>
      </c>
    </row>
    <row r="71" spans="2:10" ht="15">
      <c r="B71" s="62" t="s">
        <v>65</v>
      </c>
      <c r="C71" s="63">
        <v>6030000</v>
      </c>
      <c r="D71" s="63">
        <v>5940000</v>
      </c>
      <c r="E71" s="63">
        <v>8370000</v>
      </c>
      <c r="F71" s="63">
        <v>7200000</v>
      </c>
      <c r="G71" s="63">
        <v>6700000</v>
      </c>
      <c r="H71" s="63">
        <v>6200000</v>
      </c>
      <c r="I71" s="63">
        <v>6420000</v>
      </c>
      <c r="J71" s="63">
        <v>6330000</v>
      </c>
    </row>
    <row r="72" spans="2:10" ht="15">
      <c r="B72" s="62" t="s">
        <v>9</v>
      </c>
      <c r="C72" s="63">
        <v>128615</v>
      </c>
      <c r="D72" s="63">
        <v>144121</v>
      </c>
      <c r="E72" s="63">
        <v>144726</v>
      </c>
      <c r="F72" s="63">
        <v>176446</v>
      </c>
      <c r="G72" s="63">
        <v>171747</v>
      </c>
      <c r="H72" s="63">
        <v>171466</v>
      </c>
      <c r="I72" s="63">
        <v>145652</v>
      </c>
      <c r="J72" s="63">
        <v>138703</v>
      </c>
    </row>
    <row r="73" spans="2:10" ht="15">
      <c r="B73" s="62" t="s">
        <v>10</v>
      </c>
      <c r="C73" s="63">
        <v>23433</v>
      </c>
      <c r="D73" s="63">
        <v>38600</v>
      </c>
      <c r="E73" s="63">
        <v>63027</v>
      </c>
      <c r="F73" s="63">
        <v>74422</v>
      </c>
      <c r="G73" s="63">
        <v>65428</v>
      </c>
      <c r="H73" s="63">
        <v>59191</v>
      </c>
      <c r="I73" s="63">
        <v>62723</v>
      </c>
      <c r="J73" s="63">
        <v>82258</v>
      </c>
    </row>
    <row r="74" spans="2:10" ht="15">
      <c r="B74" s="62" t="s">
        <v>11</v>
      </c>
      <c r="C74" s="63">
        <v>62000</v>
      </c>
      <c r="D74" s="63">
        <v>132533</v>
      </c>
      <c r="E74" s="63">
        <v>147217</v>
      </c>
      <c r="F74" s="63">
        <v>135479</v>
      </c>
      <c r="G74" s="63">
        <v>118147</v>
      </c>
      <c r="H74" s="63">
        <v>114800</v>
      </c>
      <c r="I74" s="63">
        <v>114833</v>
      </c>
      <c r="J74" s="63">
        <v>122450</v>
      </c>
    </row>
    <row r="75" spans="2:10" ht="15">
      <c r="B75" s="62" t="s">
        <v>12</v>
      </c>
      <c r="C75" s="63">
        <v>98249</v>
      </c>
      <c r="D75" s="63">
        <v>101173</v>
      </c>
      <c r="E75" s="63">
        <v>99515</v>
      </c>
      <c r="F75" s="63">
        <v>104866</v>
      </c>
      <c r="G75" s="63">
        <v>100816</v>
      </c>
      <c r="H75" s="63">
        <v>114392</v>
      </c>
      <c r="I75" s="73">
        <v>128869</v>
      </c>
      <c r="J75" s="63">
        <v>118597</v>
      </c>
    </row>
    <row r="76" spans="2:10" ht="15">
      <c r="B76" s="62" t="s">
        <v>13</v>
      </c>
      <c r="C76" s="63">
        <v>420424</v>
      </c>
      <c r="D76" s="63">
        <v>387693</v>
      </c>
      <c r="E76" s="63">
        <v>1596831</v>
      </c>
      <c r="F76" s="63">
        <v>516128</v>
      </c>
      <c r="G76" s="63">
        <v>468459</v>
      </c>
      <c r="H76" s="63">
        <v>475719</v>
      </c>
      <c r="I76" s="63">
        <v>490771</v>
      </c>
      <c r="J76" s="63">
        <v>502656</v>
      </c>
    </row>
    <row r="77" spans="2:10" ht="15">
      <c r="B77" s="62" t="s">
        <v>14</v>
      </c>
      <c r="C77" s="63">
        <v>12334</v>
      </c>
      <c r="D77" s="63">
        <v>13716</v>
      </c>
      <c r="E77" s="63">
        <v>7712</v>
      </c>
      <c r="F77" s="63">
        <v>7679</v>
      </c>
      <c r="G77" s="63">
        <v>12123</v>
      </c>
      <c r="H77" s="63">
        <v>14056</v>
      </c>
      <c r="I77" s="63">
        <v>16391</v>
      </c>
      <c r="J77" s="63">
        <v>16617</v>
      </c>
    </row>
    <row r="78" spans="2:10" ht="15">
      <c r="B78" s="62" t="s">
        <v>15</v>
      </c>
      <c r="C78" s="63">
        <v>109032</v>
      </c>
      <c r="D78" s="63">
        <v>136624</v>
      </c>
      <c r="E78" s="63">
        <v>163070</v>
      </c>
      <c r="F78" s="63">
        <v>169155</v>
      </c>
      <c r="G78" s="63">
        <v>139279</v>
      </c>
      <c r="H78" s="63">
        <v>105339</v>
      </c>
      <c r="I78" s="63">
        <v>98015</v>
      </c>
      <c r="J78" s="63">
        <v>92208</v>
      </c>
    </row>
    <row r="79" spans="2:10" ht="15">
      <c r="B79" s="62" t="s">
        <v>16</v>
      </c>
      <c r="C79" s="63">
        <v>41733</v>
      </c>
      <c r="D79" s="63">
        <v>51828</v>
      </c>
      <c r="E79" s="63">
        <v>115849</v>
      </c>
      <c r="F79" s="63">
        <v>92158</v>
      </c>
      <c r="G79" s="63">
        <v>104590</v>
      </c>
      <c r="H79" s="63">
        <v>78433</v>
      </c>
      <c r="I79" s="63">
        <v>81619</v>
      </c>
      <c r="J79" s="63">
        <v>79668</v>
      </c>
    </row>
    <row r="80" spans="2:10" ht="15">
      <c r="B80" s="62" t="s">
        <v>17</v>
      </c>
      <c r="C80" s="63">
        <v>839194</v>
      </c>
      <c r="D80" s="63">
        <v>712440</v>
      </c>
      <c r="E80" s="63">
        <v>913787</v>
      </c>
      <c r="F80" s="63">
        <v>805623</v>
      </c>
      <c r="G80" s="63">
        <v>644707</v>
      </c>
      <c r="H80" s="63">
        <v>659960</v>
      </c>
      <c r="I80" s="63">
        <v>772110</v>
      </c>
      <c r="J80" s="63">
        <v>761648</v>
      </c>
    </row>
    <row r="81" spans="2:10" ht="15">
      <c r="B81" s="62" t="s">
        <v>18</v>
      </c>
      <c r="C81" s="63">
        <v>875144</v>
      </c>
      <c r="D81" s="63">
        <v>1046624</v>
      </c>
      <c r="E81" s="63">
        <v>1464843</v>
      </c>
      <c r="F81" s="63">
        <v>1548451</v>
      </c>
      <c r="G81" s="63">
        <v>1501850</v>
      </c>
      <c r="H81" s="63">
        <v>1229096</v>
      </c>
      <c r="I81" s="63">
        <v>1210605</v>
      </c>
      <c r="J81" s="63">
        <v>1115190</v>
      </c>
    </row>
    <row r="82" spans="2:10" ht="15">
      <c r="B82" s="62" t="s">
        <v>56</v>
      </c>
      <c r="C82" s="65" t="s">
        <v>0</v>
      </c>
      <c r="D82" s="65" t="s">
        <v>0</v>
      </c>
      <c r="E82" s="65" t="s">
        <v>0</v>
      </c>
      <c r="F82" s="65" t="s">
        <v>0</v>
      </c>
      <c r="G82" s="65" t="s">
        <v>0</v>
      </c>
      <c r="H82" s="63">
        <v>33221</v>
      </c>
      <c r="I82" s="63">
        <v>29017</v>
      </c>
      <c r="J82" s="63">
        <v>22584</v>
      </c>
    </row>
    <row r="83" spans="2:10" ht="15">
      <c r="B83" s="62" t="s">
        <v>19</v>
      </c>
      <c r="C83" s="63">
        <v>1472446</v>
      </c>
      <c r="D83" s="63">
        <v>1106929</v>
      </c>
      <c r="E83" s="63">
        <v>1379027</v>
      </c>
      <c r="F83" s="63">
        <v>1240204</v>
      </c>
      <c r="G83" s="63">
        <v>986391</v>
      </c>
      <c r="H83" s="63">
        <v>874887</v>
      </c>
      <c r="I83" s="63">
        <v>959542</v>
      </c>
      <c r="J83" s="63">
        <v>953690</v>
      </c>
    </row>
    <row r="84" spans="2:10" ht="15">
      <c r="B84" s="62" t="s">
        <v>20</v>
      </c>
      <c r="C84" s="63">
        <v>1901</v>
      </c>
      <c r="D84" s="63">
        <v>12703</v>
      </c>
      <c r="E84" s="63">
        <v>15400</v>
      </c>
      <c r="F84" s="63">
        <v>11764</v>
      </c>
      <c r="G84" s="63">
        <v>15259</v>
      </c>
      <c r="H84" s="63">
        <v>15617</v>
      </c>
      <c r="I84" s="63">
        <v>11759</v>
      </c>
      <c r="J84" s="63">
        <v>10468</v>
      </c>
    </row>
    <row r="85" spans="2:10" ht="15">
      <c r="B85" s="62" t="s">
        <v>21</v>
      </c>
      <c r="C85" s="63">
        <v>10979</v>
      </c>
      <c r="D85" s="63">
        <v>10578</v>
      </c>
      <c r="E85" s="63">
        <v>8946</v>
      </c>
      <c r="F85" s="63">
        <v>9650</v>
      </c>
      <c r="G85" s="63">
        <v>10115</v>
      </c>
      <c r="H85" s="63">
        <v>10435</v>
      </c>
      <c r="I85" s="63">
        <v>9037</v>
      </c>
      <c r="J85" s="63">
        <v>8983</v>
      </c>
    </row>
    <row r="86" spans="2:10" ht="15">
      <c r="B86" s="62" t="s">
        <v>22</v>
      </c>
      <c r="C86" s="63">
        <v>17207</v>
      </c>
      <c r="D86" s="63">
        <v>19426</v>
      </c>
      <c r="E86" s="63">
        <v>19014</v>
      </c>
      <c r="F86" s="63">
        <v>22885</v>
      </c>
      <c r="G86" s="63">
        <v>27823</v>
      </c>
      <c r="H86" s="63">
        <v>26187</v>
      </c>
      <c r="I86" s="63">
        <v>31037</v>
      </c>
      <c r="J86" s="63">
        <v>33265</v>
      </c>
    </row>
    <row r="87" spans="2:10" ht="15">
      <c r="B87" s="62" t="s">
        <v>23</v>
      </c>
      <c r="C87" s="63">
        <v>3025</v>
      </c>
      <c r="D87" s="63">
        <v>2537</v>
      </c>
      <c r="E87" s="63">
        <v>6517</v>
      </c>
      <c r="F87" s="63">
        <v>6115</v>
      </c>
      <c r="G87" s="63">
        <v>2154</v>
      </c>
      <c r="H87" s="63">
        <v>2750</v>
      </c>
      <c r="I87" s="63">
        <v>2501</v>
      </c>
      <c r="J87" s="63">
        <v>2258</v>
      </c>
    </row>
    <row r="88" spans="2:10" ht="15">
      <c r="B88" s="62" t="s">
        <v>24</v>
      </c>
      <c r="C88" s="63">
        <v>30207</v>
      </c>
      <c r="D88" s="63">
        <v>28287</v>
      </c>
      <c r="E88" s="63">
        <v>27419</v>
      </c>
      <c r="F88" s="63">
        <v>15589</v>
      </c>
      <c r="G88" s="63">
        <v>14959</v>
      </c>
      <c r="H88" s="63">
        <v>14388</v>
      </c>
      <c r="I88" s="63">
        <v>14865</v>
      </c>
      <c r="J88" s="63">
        <v>13887</v>
      </c>
    </row>
    <row r="89" spans="2:10" ht="15">
      <c r="B89" s="62" t="s">
        <v>25</v>
      </c>
      <c r="C89" s="65" t="s">
        <v>0</v>
      </c>
      <c r="D89" s="65" t="s">
        <v>0</v>
      </c>
      <c r="E89" s="65" t="s">
        <v>0</v>
      </c>
      <c r="F89" s="63">
        <v>288</v>
      </c>
      <c r="G89" s="63">
        <v>2225</v>
      </c>
      <c r="H89" s="63">
        <v>2177</v>
      </c>
      <c r="I89" s="63">
        <v>1050</v>
      </c>
      <c r="J89" s="63">
        <v>2835</v>
      </c>
    </row>
    <row r="90" spans="2:10" ht="15">
      <c r="B90" s="62" t="s">
        <v>26</v>
      </c>
      <c r="C90" s="63">
        <v>156758</v>
      </c>
      <c r="D90" s="63">
        <v>146316</v>
      </c>
      <c r="E90" s="63">
        <v>187296</v>
      </c>
      <c r="F90" s="63">
        <v>232239</v>
      </c>
      <c r="G90" s="63">
        <v>198173</v>
      </c>
      <c r="H90" s="63">
        <v>191260</v>
      </c>
      <c r="I90" s="63">
        <v>189138</v>
      </c>
      <c r="J90" s="63">
        <v>196215</v>
      </c>
    </row>
    <row r="91" spans="2:10" ht="15">
      <c r="B91" s="62" t="s">
        <v>27</v>
      </c>
      <c r="C91" s="63">
        <v>50805</v>
      </c>
      <c r="D91" s="63">
        <v>52202</v>
      </c>
      <c r="E91" s="63">
        <v>74211</v>
      </c>
      <c r="F91" s="63">
        <v>67997</v>
      </c>
      <c r="G91" s="63">
        <v>67384</v>
      </c>
      <c r="H91" s="63">
        <v>56180</v>
      </c>
      <c r="I91" s="63">
        <v>65475</v>
      </c>
      <c r="J91" s="63">
        <v>53310</v>
      </c>
    </row>
    <row r="92" spans="2:10" ht="15">
      <c r="B92" s="62" t="s">
        <v>28</v>
      </c>
      <c r="C92" s="63">
        <v>150063</v>
      </c>
      <c r="D92" s="63">
        <v>170100</v>
      </c>
      <c r="E92" s="63">
        <v>192281</v>
      </c>
      <c r="F92" s="63">
        <v>217636</v>
      </c>
      <c r="G92" s="63">
        <v>284307</v>
      </c>
      <c r="H92" s="63">
        <v>340212</v>
      </c>
      <c r="I92" s="63">
        <v>401639</v>
      </c>
      <c r="J92" s="63">
        <v>462202</v>
      </c>
    </row>
    <row r="93" spans="2:10" ht="15">
      <c r="B93" s="62" t="s">
        <v>29</v>
      </c>
      <c r="C93" s="63">
        <v>78860</v>
      </c>
      <c r="D93" s="63">
        <v>95691</v>
      </c>
      <c r="E93" s="63">
        <v>95703</v>
      </c>
      <c r="F93" s="63">
        <v>96242</v>
      </c>
      <c r="G93" s="63">
        <v>71664</v>
      </c>
      <c r="H93" s="63">
        <v>87020</v>
      </c>
      <c r="I93" s="63">
        <v>85960</v>
      </c>
      <c r="J93" s="63">
        <v>81193</v>
      </c>
    </row>
    <row r="94" spans="2:10" ht="15">
      <c r="B94" s="62" t="s">
        <v>30</v>
      </c>
      <c r="C94" s="63">
        <v>32007</v>
      </c>
      <c r="D94" s="63">
        <v>44031</v>
      </c>
      <c r="E94" s="63">
        <v>48424</v>
      </c>
      <c r="F94" s="63">
        <v>162276</v>
      </c>
      <c r="G94" s="63">
        <v>110035</v>
      </c>
      <c r="H94" s="63">
        <v>50732</v>
      </c>
      <c r="I94" s="65">
        <v>34566</v>
      </c>
      <c r="J94" s="63">
        <v>38137</v>
      </c>
    </row>
    <row r="95" spans="2:10" ht="15">
      <c r="B95" s="62" t="s">
        <v>31</v>
      </c>
      <c r="C95" s="63">
        <v>6041</v>
      </c>
      <c r="D95" s="63">
        <v>4790</v>
      </c>
      <c r="E95" s="63">
        <v>5428</v>
      </c>
      <c r="F95" s="63">
        <v>5305</v>
      </c>
      <c r="G95" s="63">
        <v>5703</v>
      </c>
      <c r="H95" s="63">
        <v>4528</v>
      </c>
      <c r="I95" s="65" t="s">
        <v>0</v>
      </c>
      <c r="J95" s="63" t="s">
        <v>0</v>
      </c>
    </row>
    <row r="96" spans="2:10" ht="15">
      <c r="B96" s="62" t="s">
        <v>32</v>
      </c>
      <c r="C96" s="63">
        <v>23414</v>
      </c>
      <c r="D96" s="63">
        <v>29885</v>
      </c>
      <c r="E96" s="63">
        <v>54051</v>
      </c>
      <c r="F96" s="63">
        <v>27396</v>
      </c>
      <c r="G96" s="63">
        <v>30341</v>
      </c>
      <c r="H96" s="63">
        <v>26373</v>
      </c>
      <c r="I96" s="63">
        <v>29678</v>
      </c>
      <c r="J96" s="63">
        <v>24710</v>
      </c>
    </row>
    <row r="97" spans="2:10" ht="15">
      <c r="B97" s="62" t="s">
        <v>33</v>
      </c>
      <c r="C97" s="63">
        <v>14734</v>
      </c>
      <c r="D97" s="63">
        <v>96130</v>
      </c>
      <c r="E97" s="63">
        <v>89849</v>
      </c>
      <c r="F97" s="63">
        <v>118976</v>
      </c>
      <c r="G97" s="63">
        <v>135973</v>
      </c>
      <c r="H97" s="63">
        <v>118976</v>
      </c>
      <c r="I97" s="63">
        <v>99280</v>
      </c>
      <c r="J97" s="63">
        <v>101822</v>
      </c>
    </row>
    <row r="98" spans="2:10" ht="15">
      <c r="B98" s="62" t="s">
        <v>34</v>
      </c>
      <c r="C98" s="63">
        <v>266144</v>
      </c>
      <c r="D98" s="63">
        <v>178524</v>
      </c>
      <c r="E98" s="63">
        <v>162391</v>
      </c>
      <c r="F98" s="63">
        <v>207554</v>
      </c>
      <c r="G98" s="63">
        <v>226504</v>
      </c>
      <c r="H98" s="63">
        <v>231218</v>
      </c>
      <c r="I98" s="63">
        <v>240626</v>
      </c>
      <c r="J98" s="63">
        <v>237605</v>
      </c>
    </row>
    <row r="99" spans="2:10" ht="15">
      <c r="B99" s="62" t="s">
        <v>35</v>
      </c>
      <c r="C99" s="63">
        <v>1105480</v>
      </c>
      <c r="D99" s="63">
        <v>1175195</v>
      </c>
      <c r="E99" s="63">
        <v>1289019</v>
      </c>
      <c r="F99" s="63">
        <v>1123872</v>
      </c>
      <c r="G99" s="63">
        <v>1185468</v>
      </c>
      <c r="H99" s="63">
        <v>1129392</v>
      </c>
      <c r="I99" s="63">
        <v>1116125</v>
      </c>
      <c r="J99" s="63">
        <v>1074747</v>
      </c>
    </row>
    <row r="100" spans="2:10" ht="15">
      <c r="B100" s="62" t="s">
        <v>36</v>
      </c>
      <c r="C100" s="65" t="s">
        <v>0</v>
      </c>
      <c r="D100" s="63">
        <v>9177</v>
      </c>
      <c r="E100" s="63">
        <v>4560</v>
      </c>
      <c r="F100" s="63">
        <v>4380</v>
      </c>
      <c r="G100" s="63">
        <v>4207</v>
      </c>
      <c r="H100" s="63">
        <v>5786</v>
      </c>
      <c r="I100" s="63">
        <v>5779</v>
      </c>
      <c r="J100" s="63" t="s">
        <v>0</v>
      </c>
    </row>
    <row r="101" spans="2:10" ht="15">
      <c r="B101" s="62" t="s">
        <v>38</v>
      </c>
      <c r="C101" s="63">
        <v>91</v>
      </c>
      <c r="D101" s="63">
        <v>101</v>
      </c>
      <c r="E101" s="63">
        <v>80</v>
      </c>
      <c r="F101" s="63">
        <v>121</v>
      </c>
      <c r="G101" s="63">
        <v>105</v>
      </c>
      <c r="H101" s="63">
        <v>123</v>
      </c>
      <c r="I101" s="63">
        <v>354</v>
      </c>
      <c r="J101" s="63">
        <v>202</v>
      </c>
    </row>
    <row r="102" spans="2:10" ht="15">
      <c r="B102" s="62" t="s">
        <v>37</v>
      </c>
      <c r="C102" s="63">
        <v>95563</v>
      </c>
      <c r="D102" s="63">
        <v>134179</v>
      </c>
      <c r="E102" s="63">
        <v>98040</v>
      </c>
      <c r="F102" s="63">
        <v>116138</v>
      </c>
      <c r="G102" s="63">
        <v>130066</v>
      </c>
      <c r="H102" s="63">
        <v>141115</v>
      </c>
      <c r="I102" s="63">
        <v>163518</v>
      </c>
      <c r="J102" s="63">
        <v>158389</v>
      </c>
    </row>
    <row r="105" spans="3:10" ht="15">
      <c r="C105" s="109"/>
      <c r="D105" s="109"/>
      <c r="E105" s="109"/>
      <c r="F105" s="109"/>
      <c r="G105" s="109"/>
      <c r="H105" s="109"/>
      <c r="I105" s="109"/>
      <c r="J105" s="109"/>
    </row>
    <row r="106" spans="3:10" ht="15">
      <c r="C106" s="35"/>
      <c r="D106" s="35"/>
      <c r="E106" s="35"/>
      <c r="F106" s="35"/>
      <c r="G106" s="35"/>
      <c r="H106" s="35"/>
      <c r="I106" s="35"/>
      <c r="J106" s="35"/>
    </row>
    <row r="107" spans="3:10" ht="15">
      <c r="C107" s="35"/>
      <c r="D107" s="35"/>
      <c r="E107" s="35"/>
      <c r="F107" s="35"/>
      <c r="G107" s="35"/>
      <c r="H107" s="35"/>
      <c r="I107" s="35"/>
      <c r="J107" s="35"/>
    </row>
  </sheetData>
  <mergeCells count="1">
    <mergeCell ref="B40:I40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C70:J70 C5:J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2"/>
  <sheetViews>
    <sheetView showGridLines="0" tabSelected="1" workbookViewId="0" topLeftCell="A1">
      <selection activeCell="O19" sqref="O19"/>
    </sheetView>
  </sheetViews>
  <sheetFormatPr defaultColWidth="10.140625" defaultRowHeight="15"/>
  <cols>
    <col min="1" max="12" width="10.140625" style="34" customWidth="1"/>
    <col min="13" max="13" width="23.57421875" style="34" customWidth="1"/>
    <col min="14" max="16384" width="10.140625" style="34" customWidth="1"/>
  </cols>
  <sheetData>
    <row r="2" ht="15">
      <c r="B2" s="133" t="s">
        <v>98</v>
      </c>
    </row>
    <row r="3" ht="15">
      <c r="B3" s="40" t="s">
        <v>60</v>
      </c>
    </row>
    <row r="29" ht="15">
      <c r="B29" s="34" t="s">
        <v>71</v>
      </c>
    </row>
    <row r="30" ht="15">
      <c r="B30" s="34" t="s">
        <v>67</v>
      </c>
    </row>
    <row r="31" ht="15">
      <c r="B31" s="34" t="s">
        <v>69</v>
      </c>
    </row>
    <row r="32" ht="15">
      <c r="B32" s="34" t="s">
        <v>99</v>
      </c>
    </row>
    <row r="33" ht="15">
      <c r="B33" s="1" t="s">
        <v>113</v>
      </c>
    </row>
    <row r="34" ht="15">
      <c r="E34" s="44"/>
    </row>
    <row r="35" ht="15">
      <c r="E35" s="44"/>
    </row>
    <row r="39" ht="12"/>
    <row r="40" ht="12"/>
    <row r="55" ht="15">
      <c r="B55" s="8" t="s">
        <v>63</v>
      </c>
    </row>
    <row r="56" ht="15">
      <c r="B56" s="34" t="s">
        <v>92</v>
      </c>
    </row>
    <row r="60" spans="2:12" ht="15">
      <c r="B60" s="59" t="s">
        <v>46</v>
      </c>
      <c r="C60" s="60"/>
      <c r="D60" s="60"/>
      <c r="G60" s="60"/>
      <c r="H60" s="60"/>
      <c r="K60" s="11"/>
      <c r="L60" s="132"/>
    </row>
    <row r="61" spans="11:12" ht="15">
      <c r="K61" s="132"/>
      <c r="L61" s="132"/>
    </row>
    <row r="62" spans="2:12" ht="12">
      <c r="B62" s="59" t="s">
        <v>1</v>
      </c>
      <c r="C62" s="61">
        <v>42668.60777777778</v>
      </c>
      <c r="D62" s="60"/>
      <c r="G62" s="60"/>
      <c r="H62" s="60"/>
      <c r="K62" s="11"/>
      <c r="L62" s="12"/>
    </row>
    <row r="63" spans="2:12" ht="12">
      <c r="B63" s="59" t="s">
        <v>2</v>
      </c>
      <c r="C63" s="61">
        <v>42863.64126671296</v>
      </c>
      <c r="D63" s="60"/>
      <c r="G63" s="60"/>
      <c r="H63" s="60"/>
      <c r="K63" s="11"/>
      <c r="L63" s="12"/>
    </row>
    <row r="64" spans="2:12" ht="15">
      <c r="B64" s="59" t="s">
        <v>47</v>
      </c>
      <c r="C64" s="59" t="s">
        <v>3</v>
      </c>
      <c r="D64" s="60"/>
      <c r="G64" s="60"/>
      <c r="H64" s="60"/>
      <c r="K64" s="11"/>
      <c r="L64" s="11"/>
    </row>
    <row r="65" spans="11:12" ht="15">
      <c r="K65" s="132"/>
      <c r="L65" s="132"/>
    </row>
    <row r="66" spans="2:12" ht="12">
      <c r="B66" s="59" t="s">
        <v>49</v>
      </c>
      <c r="C66" s="59" t="s">
        <v>52</v>
      </c>
      <c r="D66" s="60"/>
      <c r="G66" s="60"/>
      <c r="H66" s="60"/>
      <c r="K66" s="11"/>
      <c r="L66" s="11"/>
    </row>
    <row r="67" ht="12"/>
    <row r="68" spans="2:6" ht="36">
      <c r="B68" s="78"/>
      <c r="C68" s="118" t="s">
        <v>54</v>
      </c>
      <c r="D68" s="118" t="s">
        <v>53</v>
      </c>
      <c r="E68" s="118" t="s">
        <v>82</v>
      </c>
      <c r="F68" s="118" t="s">
        <v>83</v>
      </c>
    </row>
    <row r="69" spans="2:6" ht="15">
      <c r="B69" s="79" t="s">
        <v>68</v>
      </c>
      <c r="C69" s="80">
        <v>91.3</v>
      </c>
      <c r="D69" s="80">
        <v>85.7</v>
      </c>
      <c r="E69" s="80">
        <v>80</v>
      </c>
      <c r="F69" s="80">
        <v>85</v>
      </c>
    </row>
    <row r="70" spans="2:6" ht="15">
      <c r="B70" s="81"/>
      <c r="C70" s="82"/>
      <c r="D70" s="82"/>
      <c r="E70" s="82"/>
      <c r="F70" s="82"/>
    </row>
    <row r="71" spans="2:6" ht="15">
      <c r="B71" s="83" t="s">
        <v>70</v>
      </c>
      <c r="C71" s="119">
        <v>103</v>
      </c>
      <c r="D71" s="119">
        <v>100</v>
      </c>
      <c r="E71" s="84">
        <v>80</v>
      </c>
      <c r="F71" s="84">
        <v>85</v>
      </c>
    </row>
    <row r="72" spans="2:6" ht="15">
      <c r="B72" s="85" t="s">
        <v>13</v>
      </c>
      <c r="C72" s="86">
        <v>101.4</v>
      </c>
      <c r="D72" s="86">
        <v>89.5</v>
      </c>
      <c r="E72" s="86">
        <v>80</v>
      </c>
      <c r="F72" s="86">
        <v>85</v>
      </c>
    </row>
    <row r="73" spans="2:6" ht="15">
      <c r="B73" s="85" t="s">
        <v>33</v>
      </c>
      <c r="C73" s="86">
        <v>97.3</v>
      </c>
      <c r="D73" s="86">
        <v>82.8</v>
      </c>
      <c r="E73" s="86">
        <v>80</v>
      </c>
      <c r="F73" s="86">
        <v>85</v>
      </c>
    </row>
    <row r="74" spans="2:6" ht="15">
      <c r="B74" s="85" t="s">
        <v>56</v>
      </c>
      <c r="C74" s="86">
        <v>96.2</v>
      </c>
      <c r="D74" s="86">
        <v>89.5</v>
      </c>
      <c r="E74" s="86">
        <v>80</v>
      </c>
      <c r="F74" s="86">
        <v>85</v>
      </c>
    </row>
    <row r="75" spans="2:6" ht="15">
      <c r="B75" s="85" t="s">
        <v>27</v>
      </c>
      <c r="C75" s="86">
        <v>96.1</v>
      </c>
      <c r="D75" s="86">
        <v>85.8</v>
      </c>
      <c r="E75" s="86">
        <v>80</v>
      </c>
      <c r="F75" s="86">
        <v>85</v>
      </c>
    </row>
    <row r="76" spans="2:6" ht="15">
      <c r="B76" s="85" t="s">
        <v>26</v>
      </c>
      <c r="C76" s="86">
        <v>96</v>
      </c>
      <c r="D76" s="86">
        <v>86.1</v>
      </c>
      <c r="E76" s="86">
        <v>80</v>
      </c>
      <c r="F76" s="86">
        <v>85</v>
      </c>
    </row>
    <row r="77" spans="2:6" ht="15">
      <c r="B77" s="85" t="s">
        <v>32</v>
      </c>
      <c r="C77" s="86">
        <v>96</v>
      </c>
      <c r="D77" s="86">
        <v>94.8</v>
      </c>
      <c r="E77" s="86">
        <v>80</v>
      </c>
      <c r="F77" s="86">
        <v>85</v>
      </c>
    </row>
    <row r="78" spans="2:6" ht="15">
      <c r="B78" s="85" t="s">
        <v>24</v>
      </c>
      <c r="C78" s="86">
        <v>95.6</v>
      </c>
      <c r="D78" s="86">
        <v>90.3</v>
      </c>
      <c r="E78" s="86">
        <v>80</v>
      </c>
      <c r="F78" s="86">
        <v>85</v>
      </c>
    </row>
    <row r="79" spans="2:6" ht="15">
      <c r="B79" s="85" t="s">
        <v>10</v>
      </c>
      <c r="C79" s="86">
        <v>95</v>
      </c>
      <c r="D79" s="86">
        <v>94.1</v>
      </c>
      <c r="E79" s="86">
        <v>80</v>
      </c>
      <c r="F79" s="86">
        <v>85</v>
      </c>
    </row>
    <row r="80" spans="2:6" ht="15">
      <c r="B80" s="85" t="s">
        <v>23</v>
      </c>
      <c r="C80" s="86">
        <v>95</v>
      </c>
      <c r="D80" s="86">
        <v>87</v>
      </c>
      <c r="E80" s="86">
        <v>80</v>
      </c>
      <c r="F80" s="86">
        <v>85</v>
      </c>
    </row>
    <row r="81" spans="2:6" ht="15">
      <c r="B81" s="85" t="s">
        <v>22</v>
      </c>
      <c r="C81" s="86">
        <v>94.4</v>
      </c>
      <c r="D81" s="86">
        <v>93.5</v>
      </c>
      <c r="E81" s="86">
        <v>80</v>
      </c>
      <c r="F81" s="86">
        <v>85</v>
      </c>
    </row>
    <row r="82" spans="2:6" ht="15">
      <c r="B82" s="85" t="s">
        <v>9</v>
      </c>
      <c r="C82" s="86">
        <v>94.2</v>
      </c>
      <c r="D82" s="86">
        <v>89.2</v>
      </c>
      <c r="E82" s="86">
        <v>80</v>
      </c>
      <c r="F82" s="86">
        <v>85</v>
      </c>
    </row>
    <row r="83" spans="2:6" ht="15">
      <c r="B83" s="85" t="s">
        <v>17</v>
      </c>
      <c r="C83" s="86">
        <v>93.5</v>
      </c>
      <c r="D83" s="86">
        <v>84.3</v>
      </c>
      <c r="E83" s="86">
        <v>80</v>
      </c>
      <c r="F83" s="86">
        <v>85</v>
      </c>
    </row>
    <row r="84" spans="2:6" ht="15">
      <c r="B84" s="85" t="s">
        <v>29</v>
      </c>
      <c r="C84" s="86">
        <v>92.7</v>
      </c>
      <c r="D84" s="86">
        <v>83.8</v>
      </c>
      <c r="E84" s="86">
        <v>80</v>
      </c>
      <c r="F84" s="86">
        <v>85</v>
      </c>
    </row>
    <row r="85" spans="2:6" ht="15">
      <c r="B85" s="85" t="s">
        <v>21</v>
      </c>
      <c r="C85" s="86">
        <v>92.4</v>
      </c>
      <c r="D85" s="86">
        <v>92.2</v>
      </c>
      <c r="E85" s="86">
        <v>80</v>
      </c>
      <c r="F85" s="86">
        <v>85</v>
      </c>
    </row>
    <row r="86" spans="2:6" ht="15">
      <c r="B86" s="85" t="s">
        <v>18</v>
      </c>
      <c r="C86" s="86">
        <v>91.3</v>
      </c>
      <c r="D86" s="86">
        <v>85.9</v>
      </c>
      <c r="E86" s="86">
        <v>80</v>
      </c>
      <c r="F86" s="86">
        <v>85</v>
      </c>
    </row>
    <row r="87" spans="2:6" ht="15">
      <c r="B87" s="85" t="s">
        <v>34</v>
      </c>
      <c r="C87" s="86">
        <v>91.3</v>
      </c>
      <c r="D87" s="86">
        <v>84.4</v>
      </c>
      <c r="E87" s="86">
        <v>80</v>
      </c>
      <c r="F87" s="86">
        <v>85</v>
      </c>
    </row>
    <row r="88" spans="2:6" ht="15">
      <c r="B88" s="85" t="s">
        <v>15</v>
      </c>
      <c r="C88" s="86">
        <v>90.7</v>
      </c>
      <c r="D88" s="86">
        <v>82.1</v>
      </c>
      <c r="E88" s="86">
        <v>80</v>
      </c>
      <c r="F88" s="86">
        <v>85</v>
      </c>
    </row>
    <row r="89" spans="2:6" ht="15">
      <c r="B89" s="85" t="s">
        <v>35</v>
      </c>
      <c r="C89" s="86">
        <v>90.7</v>
      </c>
      <c r="D89" s="86">
        <v>86.9</v>
      </c>
      <c r="E89" s="86">
        <v>80</v>
      </c>
      <c r="F89" s="86">
        <v>85</v>
      </c>
    </row>
    <row r="90" spans="2:6" ht="15">
      <c r="B90" s="85" t="s">
        <v>20</v>
      </c>
      <c r="C90" s="86">
        <v>90.2</v>
      </c>
      <c r="D90" s="86">
        <v>87.7</v>
      </c>
      <c r="E90" s="86">
        <v>80</v>
      </c>
      <c r="F90" s="86">
        <v>85</v>
      </c>
    </row>
    <row r="91" spans="2:6" ht="15">
      <c r="B91" s="85" t="s">
        <v>30</v>
      </c>
      <c r="C91" s="86">
        <v>88.5</v>
      </c>
      <c r="D91" s="86">
        <v>84.1</v>
      </c>
      <c r="E91" s="86">
        <v>80</v>
      </c>
      <c r="F91" s="86">
        <v>85</v>
      </c>
    </row>
    <row r="92" spans="2:6" ht="15">
      <c r="B92" s="85" t="s">
        <v>14</v>
      </c>
      <c r="C92" s="86">
        <v>88.4</v>
      </c>
      <c r="D92" s="86">
        <v>87</v>
      </c>
      <c r="E92" s="86">
        <v>80</v>
      </c>
      <c r="F92" s="86">
        <v>85</v>
      </c>
    </row>
    <row r="93" spans="2:6" ht="15">
      <c r="B93" s="85" t="s">
        <v>28</v>
      </c>
      <c r="C93" s="86">
        <v>88</v>
      </c>
      <c r="D93" s="86">
        <v>85.5</v>
      </c>
      <c r="E93" s="86">
        <v>80</v>
      </c>
      <c r="F93" s="86">
        <v>85</v>
      </c>
    </row>
    <row r="94" spans="2:6" ht="15">
      <c r="B94" s="85" t="s">
        <v>11</v>
      </c>
      <c r="C94" s="86">
        <v>86.3</v>
      </c>
      <c r="D94" s="86">
        <v>80.3</v>
      </c>
      <c r="E94" s="86">
        <v>80</v>
      </c>
      <c r="F94" s="86">
        <v>85</v>
      </c>
    </row>
    <row r="95" spans="2:6" ht="15">
      <c r="B95" s="85" t="s">
        <v>12</v>
      </c>
      <c r="C95" s="86">
        <v>86.1</v>
      </c>
      <c r="D95" s="86">
        <v>86</v>
      </c>
      <c r="E95" s="86">
        <v>80</v>
      </c>
      <c r="F95" s="86">
        <v>85</v>
      </c>
    </row>
    <row r="96" spans="2:6" ht="15">
      <c r="B96" s="85" t="s">
        <v>16</v>
      </c>
      <c r="C96" s="86">
        <v>85.5</v>
      </c>
      <c r="D96" s="86">
        <v>80.4</v>
      </c>
      <c r="E96" s="86">
        <v>80</v>
      </c>
      <c r="F96" s="86">
        <v>85</v>
      </c>
    </row>
    <row r="97" spans="2:6" ht="15">
      <c r="B97" s="87" t="s">
        <v>19</v>
      </c>
      <c r="C97" s="86">
        <v>85.1</v>
      </c>
      <c r="D97" s="86">
        <v>83.4</v>
      </c>
      <c r="E97" s="86">
        <v>80</v>
      </c>
      <c r="F97" s="86">
        <v>85</v>
      </c>
    </row>
    <row r="98" spans="2:6" ht="15">
      <c r="B98" s="88" t="s">
        <v>25</v>
      </c>
      <c r="C98" s="89">
        <v>45</v>
      </c>
      <c r="D98" s="89">
        <v>45</v>
      </c>
      <c r="E98" s="89">
        <v>80</v>
      </c>
      <c r="F98" s="89">
        <v>85</v>
      </c>
    </row>
    <row r="99" spans="2:6" ht="15">
      <c r="B99" s="59"/>
      <c r="C99" s="77"/>
      <c r="D99" s="77"/>
      <c r="E99" s="77"/>
      <c r="F99" s="77"/>
    </row>
    <row r="100" spans="2:6" ht="15">
      <c r="B100" s="83" t="s">
        <v>100</v>
      </c>
      <c r="C100" s="119">
        <v>99.6</v>
      </c>
      <c r="D100" s="119">
        <v>99.6</v>
      </c>
      <c r="E100" s="84">
        <v>80</v>
      </c>
      <c r="F100" s="84">
        <v>85</v>
      </c>
    </row>
    <row r="101" spans="2:6" ht="15">
      <c r="B101" s="85" t="s">
        <v>37</v>
      </c>
      <c r="C101" s="86">
        <v>97.5</v>
      </c>
      <c r="D101" s="86">
        <v>82.9</v>
      </c>
      <c r="E101" s="86">
        <v>80</v>
      </c>
      <c r="F101" s="86">
        <v>85</v>
      </c>
    </row>
    <row r="102" spans="2:6" ht="15">
      <c r="B102" s="88" t="s">
        <v>38</v>
      </c>
      <c r="C102" s="89">
        <v>90.6</v>
      </c>
      <c r="D102" s="89">
        <v>78.7</v>
      </c>
      <c r="E102" s="89">
        <v>80</v>
      </c>
      <c r="F102" s="89">
        <v>85</v>
      </c>
    </row>
  </sheetData>
  <conditionalFormatting sqref="C41 C43 D74:D76 D68 D71 H60:H67 K46:K59">
    <cfRule type="cellIs" priority="110" dxfId="0" operator="lessThan">
      <formula>#REF!</formula>
    </cfRule>
    <cfRule type="cellIs" priority="111" dxfId="0" operator="equal">
      <formula>#REF!</formula>
    </cfRule>
  </conditionalFormatting>
  <conditionalFormatting sqref="D41 D43 G74:G76 G68:G72 I60:I67 L46:L59">
    <cfRule type="cellIs" priority="112" dxfId="0" operator="lessThan">
      <formula>#REF!</formula>
    </cfRule>
  </conditionalFormatting>
  <conditionalFormatting sqref="D50:D59">
    <cfRule type="cellIs" priority="30" dxfId="0" operator="lessThan">
      <formula>#REF!</formula>
    </cfRule>
  </conditionalFormatting>
  <conditionalFormatting sqref="K45">
    <cfRule type="cellIs" priority="16" dxfId="0" operator="lessThan">
      <formula>#REF!</formula>
    </cfRule>
    <cfRule type="cellIs" priority="17" dxfId="0" operator="equal">
      <formula>#REF!</formula>
    </cfRule>
  </conditionalFormatting>
  <conditionalFormatting sqref="L45">
    <cfRule type="cellIs" priority="18" dxfId="0" operator="lessThan">
      <formula>#REF!</formula>
    </cfRule>
  </conditionalFormatting>
  <conditionalFormatting sqref="K44">
    <cfRule type="cellIs" priority="13" dxfId="0" operator="lessThan">
      <formula>#REF!</formula>
    </cfRule>
    <cfRule type="cellIs" priority="14" dxfId="0" operator="equal">
      <formula>#REF!</formula>
    </cfRule>
  </conditionalFormatting>
  <conditionalFormatting sqref="L44">
    <cfRule type="cellIs" priority="15" dxfId="0" operator="lessThan">
      <formula>#REF!</formula>
    </cfRule>
  </conditionalFormatting>
  <conditionalFormatting sqref="E74:E76 E68 E71">
    <cfRule type="cellIs" priority="5" dxfId="0" operator="lessThan">
      <formula>#REF!</formula>
    </cfRule>
    <cfRule type="cellIs" priority="6" dxfId="0" operator="equal">
      <formula>#REF!</formula>
    </cfRule>
  </conditionalFormatting>
  <conditionalFormatting sqref="F68">
    <cfRule type="cellIs" priority="3" dxfId="0" operator="lessThan">
      <formula>#REF!</formula>
    </cfRule>
    <cfRule type="cellIs" priority="4" dxfId="0" operator="equal">
      <formula>#REF!</formula>
    </cfRule>
  </conditionalFormatting>
  <conditionalFormatting sqref="F74:F76 F71">
    <cfRule type="cellIs" priority="1" dxfId="0" operator="lessThan">
      <formula>#REF!</formula>
    </cfRule>
    <cfRule type="cellIs" priority="2" dxfId="0" operator="equal">
      <formula>#REF!</formula>
    </cfRule>
  </conditionalFormatting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06"/>
  <sheetViews>
    <sheetView showGridLines="0" workbookViewId="0" topLeftCell="A1">
      <selection activeCell="C63" sqref="C63:C64"/>
    </sheetView>
  </sheetViews>
  <sheetFormatPr defaultColWidth="10.140625" defaultRowHeight="15"/>
  <cols>
    <col min="1" max="1" width="10.140625" style="34" customWidth="1"/>
    <col min="2" max="2" width="15.7109375" style="34" customWidth="1"/>
    <col min="3" max="9" width="12.140625" style="34" customWidth="1"/>
    <col min="10" max="10" width="12.8515625" style="34" customWidth="1"/>
    <col min="11" max="11" width="12.7109375" style="34" customWidth="1"/>
    <col min="12" max="16384" width="10.140625" style="34" customWidth="1"/>
  </cols>
  <sheetData>
    <row r="2" spans="1:18" ht="15">
      <c r="A2" s="7"/>
      <c r="B2" s="133" t="s">
        <v>93</v>
      </c>
      <c r="E2" s="40"/>
      <c r="F2" s="40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37" ht="15">
      <c r="A3" s="40"/>
      <c r="B3" s="41" t="s">
        <v>62</v>
      </c>
      <c r="E3" s="40"/>
      <c r="F3" s="40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</row>
    <row r="4" spans="1:37" ht="10.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</row>
    <row r="5" spans="1:29" ht="12" customHeight="1">
      <c r="A5" s="39"/>
      <c r="B5" s="23"/>
      <c r="C5" s="14" t="s">
        <v>5</v>
      </c>
      <c r="D5" s="14" t="s">
        <v>6</v>
      </c>
      <c r="E5" s="14" t="s">
        <v>7</v>
      </c>
      <c r="F5" s="14" t="s">
        <v>50</v>
      </c>
      <c r="G5" s="14" t="s">
        <v>42</v>
      </c>
      <c r="H5" s="52" t="s">
        <v>55</v>
      </c>
      <c r="I5" s="52" t="s">
        <v>64</v>
      </c>
      <c r="J5" s="52">
        <v>2014</v>
      </c>
      <c r="K5" s="143" t="s">
        <v>101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29" ht="15">
      <c r="A6" s="39"/>
      <c r="B6" s="145" t="s">
        <v>68</v>
      </c>
      <c r="C6" s="147" t="s">
        <v>0</v>
      </c>
      <c r="D6" s="147" t="s">
        <v>0</v>
      </c>
      <c r="E6" s="147" t="s">
        <v>0</v>
      </c>
      <c r="F6" s="147" t="s">
        <v>0</v>
      </c>
      <c r="G6" s="147" t="s">
        <v>0</v>
      </c>
      <c r="H6" s="147">
        <v>992.0508744038156</v>
      </c>
      <c r="I6" s="147">
        <v>1035.3130016051364</v>
      </c>
      <c r="J6" s="147">
        <v>1032.520325203252</v>
      </c>
      <c r="K6" s="147">
        <f>SUM(C6:J6)/3</f>
        <v>1019.9614004040681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29" ht="15">
      <c r="A7" s="39"/>
      <c r="B7" s="146" t="s">
        <v>65</v>
      </c>
      <c r="C7" s="148">
        <v>927.6923076923077</v>
      </c>
      <c r="D7" s="148">
        <v>947.3684210526316</v>
      </c>
      <c r="E7" s="148">
        <v>930</v>
      </c>
      <c r="F7" s="148">
        <v>979.5918367346939</v>
      </c>
      <c r="G7" s="148">
        <v>992.5925925925926</v>
      </c>
      <c r="H7" s="148">
        <v>992</v>
      </c>
      <c r="I7" s="148">
        <v>1035.483870967742</v>
      </c>
      <c r="J7" s="148">
        <v>1032.626427406199</v>
      </c>
      <c r="K7" s="148">
        <f>SUM(C7:J7)/7</f>
        <v>1119.6222080637383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37" ht="15">
      <c r="A8" s="39"/>
      <c r="B8" s="102" t="s">
        <v>9</v>
      </c>
      <c r="C8" s="144">
        <v>1005.2051989464552</v>
      </c>
      <c r="D8" s="144">
        <v>1018.3718317422856</v>
      </c>
      <c r="E8" s="144">
        <v>1026.4764917407247</v>
      </c>
      <c r="F8" s="144">
        <v>1034.4977193044172</v>
      </c>
      <c r="G8" s="144">
        <v>1040.7899840015514</v>
      </c>
      <c r="H8" s="144">
        <v>1067.5590698253588</v>
      </c>
      <c r="I8" s="144">
        <v>1082.866191842743</v>
      </c>
      <c r="J8" s="144">
        <v>1093.5703867229076</v>
      </c>
      <c r="K8" s="144">
        <f>SUM(C8:J8)/8</f>
        <v>1046.1671092658055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ht="12">
      <c r="A9" s="39"/>
      <c r="B9" s="71" t="s">
        <v>10</v>
      </c>
      <c r="C9" s="90">
        <v>1000</v>
      </c>
      <c r="D9" s="90">
        <v>1000</v>
      </c>
      <c r="E9" s="90">
        <v>1139.1107898066148</v>
      </c>
      <c r="F9" s="90">
        <v>1074.1120267871318</v>
      </c>
      <c r="G9" s="90">
        <v>1039.579261801484</v>
      </c>
      <c r="H9" s="90">
        <v>1028.8361259820622</v>
      </c>
      <c r="I9" s="90">
        <v>1017.0252784849123</v>
      </c>
      <c r="J9" s="90">
        <v>1017.2639806089387</v>
      </c>
      <c r="K9" s="90">
        <f aca="true" t="shared" si="0" ref="K9:K13">SUM(C9:J9)/8</f>
        <v>1039.490932933893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</row>
    <row r="10" spans="1:37" ht="12">
      <c r="A10" s="39"/>
      <c r="B10" s="71" t="s">
        <v>11</v>
      </c>
      <c r="C10" s="90">
        <v>850.0020564565882</v>
      </c>
      <c r="D10" s="90">
        <v>899.9993209243578</v>
      </c>
      <c r="E10" s="90">
        <v>947.1899630046646</v>
      </c>
      <c r="F10" s="90">
        <v>931.4664448218251</v>
      </c>
      <c r="G10" s="90">
        <v>891.9986108175036</v>
      </c>
      <c r="H10" s="90">
        <v>914.1073518755923</v>
      </c>
      <c r="I10" s="90">
        <v>942.5056222196687</v>
      </c>
      <c r="J10" s="90">
        <v>927.742883768856</v>
      </c>
      <c r="K10" s="90">
        <f t="shared" si="0"/>
        <v>913.126531736132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</row>
    <row r="11" spans="1:37" ht="15">
      <c r="A11" s="39"/>
      <c r="B11" s="71" t="s">
        <v>12</v>
      </c>
      <c r="C11" s="90">
        <v>988.5100260586975</v>
      </c>
      <c r="D11" s="90">
        <v>1001.2964905682786</v>
      </c>
      <c r="E11" s="90">
        <v>1027.7290096044615</v>
      </c>
      <c r="F11" s="90">
        <v>1043.6504777070063</v>
      </c>
      <c r="G11" s="90">
        <v>1078.395926706387</v>
      </c>
      <c r="H11" s="90">
        <v>1074.0629459926388</v>
      </c>
      <c r="I11" s="90">
        <v>1025.6187823318744</v>
      </c>
      <c r="J11" s="90">
        <v>1135.8451533812838</v>
      </c>
      <c r="K11" s="90">
        <f t="shared" si="0"/>
        <v>1046.8886015438284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</row>
    <row r="12" spans="1:37" ht="15">
      <c r="A12" s="39"/>
      <c r="B12" s="71" t="s">
        <v>13</v>
      </c>
      <c r="C12" s="90">
        <v>921.101753586483</v>
      </c>
      <c r="D12" s="90">
        <v>928.5303711793531</v>
      </c>
      <c r="E12" s="90">
        <v>897.8057374565176</v>
      </c>
      <c r="F12" s="90">
        <v>1031.8577029266703</v>
      </c>
      <c r="G12" s="90">
        <v>1004.9317830787712</v>
      </c>
      <c r="H12" s="90">
        <v>998.1493954062203</v>
      </c>
      <c r="I12" s="90">
        <v>980.9102937708117</v>
      </c>
      <c r="J12" s="90">
        <v>981.4375501549312</v>
      </c>
      <c r="K12" s="90">
        <f t="shared" si="0"/>
        <v>968.0905734449698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</row>
    <row r="13" spans="1:37" ht="15">
      <c r="A13" s="39"/>
      <c r="B13" s="71" t="s">
        <v>14</v>
      </c>
      <c r="C13" s="90">
        <v>973.9418825015794</v>
      </c>
      <c r="D13" s="90">
        <v>990.8256880733945</v>
      </c>
      <c r="E13" s="90">
        <v>1024.442082890542</v>
      </c>
      <c r="F13" s="90">
        <v>1056.549257017061</v>
      </c>
      <c r="G13" s="90">
        <v>1062.2097607990888</v>
      </c>
      <c r="H13" s="90">
        <v>1095.1305025321387</v>
      </c>
      <c r="I13" s="90">
        <v>1114.1245241979336</v>
      </c>
      <c r="J13" s="90">
        <v>1128.8722826086957</v>
      </c>
      <c r="K13" s="90">
        <f t="shared" si="0"/>
        <v>1055.7619975775542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1:37" ht="15">
      <c r="A14" s="39"/>
      <c r="B14" s="71" t="s">
        <v>15</v>
      </c>
      <c r="C14" s="90">
        <v>971.3924253628289</v>
      </c>
      <c r="D14" s="90">
        <v>1070.6203178384476</v>
      </c>
      <c r="E14" s="90">
        <v>1069.6271030795972</v>
      </c>
      <c r="F14" s="90">
        <v>1068.9977691690312</v>
      </c>
      <c r="G14" s="90">
        <v>1032.0020746887967</v>
      </c>
      <c r="H14" s="90">
        <v>1031.9967082382218</v>
      </c>
      <c r="I14" s="90">
        <v>1059.9997837066198</v>
      </c>
      <c r="J14" s="90">
        <v>1060.4715353651525</v>
      </c>
      <c r="K14" s="90">
        <f>SUM(C14:J14)/7</f>
        <v>1195.0153882069565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1:37" ht="15">
      <c r="A15" s="39"/>
      <c r="B15" s="71" t="s">
        <v>16</v>
      </c>
      <c r="C15" s="90">
        <v>880.1830682920656</v>
      </c>
      <c r="D15" s="90">
        <v>938.8960344921288</v>
      </c>
      <c r="E15" s="90">
        <v>1001.5475058355668</v>
      </c>
      <c r="F15" s="90">
        <v>968.4327777894538</v>
      </c>
      <c r="G15" s="90">
        <v>930.0691838440607</v>
      </c>
      <c r="H15" s="90">
        <v>928.6847589277257</v>
      </c>
      <c r="I15" s="90">
        <v>946.8012296270518</v>
      </c>
      <c r="J15" s="90">
        <v>961.4423807972196</v>
      </c>
      <c r="K15" s="90">
        <f>SUM(C15:J15)/7</f>
        <v>1079.436705657896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1:37" ht="15">
      <c r="A16" s="39"/>
      <c r="B16" s="71" t="s">
        <v>17</v>
      </c>
      <c r="C16" s="90">
        <v>952.369819920015</v>
      </c>
      <c r="D16" s="90">
        <v>952.3694943394411</v>
      </c>
      <c r="E16" s="90">
        <v>959.4904065344557</v>
      </c>
      <c r="F16" s="90">
        <v>959.4896365929562</v>
      </c>
      <c r="G16" s="90">
        <v>959.4896469408135</v>
      </c>
      <c r="H16" s="90">
        <v>959.489636883854</v>
      </c>
      <c r="I16" s="90">
        <v>1050.8100427885504</v>
      </c>
      <c r="J16" s="90">
        <v>1050.80985624017</v>
      </c>
      <c r="K16" s="90">
        <f>SUM(C16:J16)/8</f>
        <v>980.5398175300319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</row>
    <row r="17" spans="1:37" ht="15">
      <c r="A17" s="39"/>
      <c r="B17" s="71" t="s">
        <v>18</v>
      </c>
      <c r="C17" s="90">
        <v>924.6136015222447</v>
      </c>
      <c r="D17" s="90">
        <v>943.009849748981</v>
      </c>
      <c r="E17" s="90">
        <v>932.6687435892048</v>
      </c>
      <c r="F17" s="90">
        <v>978.0001427413798</v>
      </c>
      <c r="G17" s="90">
        <v>991.037539130756</v>
      </c>
      <c r="H17" s="90">
        <v>1016.221060838693</v>
      </c>
      <c r="I17" s="90">
        <v>1085.471809769744</v>
      </c>
      <c r="J17" s="90">
        <v>1028.0466017555862</v>
      </c>
      <c r="K17" s="90">
        <f>SUM(C17:J17)/8</f>
        <v>987.3836686370738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</row>
    <row r="18" spans="1:37" ht="15">
      <c r="A18" s="39"/>
      <c r="B18" s="71" t="s">
        <v>56</v>
      </c>
      <c r="C18" s="90" t="s">
        <v>0</v>
      </c>
      <c r="D18" s="90" t="s">
        <v>0</v>
      </c>
      <c r="E18" s="90" t="s">
        <v>0</v>
      </c>
      <c r="F18" s="90" t="s">
        <v>0</v>
      </c>
      <c r="G18" s="90" t="s">
        <v>0</v>
      </c>
      <c r="H18" s="90">
        <v>943.4299832448243</v>
      </c>
      <c r="I18" s="90">
        <v>902.9718375602926</v>
      </c>
      <c r="J18" s="90">
        <v>1164.8442335465236</v>
      </c>
      <c r="K18" s="90">
        <f>SUM(C18:J18)/3</f>
        <v>1003.7486847838801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</row>
    <row r="19" spans="1:37" ht="15">
      <c r="A19" s="39"/>
      <c r="B19" s="71" t="s">
        <v>19</v>
      </c>
      <c r="C19" s="90">
        <v>870.1700099755575</v>
      </c>
      <c r="D19" s="90">
        <v>919.9997672841395</v>
      </c>
      <c r="E19" s="90">
        <v>856.4656299432905</v>
      </c>
      <c r="F19" s="90">
        <v>994.9123417828143</v>
      </c>
      <c r="G19" s="90">
        <v>1035.6235058443337</v>
      </c>
      <c r="H19" s="90">
        <v>969.2846641576493</v>
      </c>
      <c r="I19" s="90">
        <v>1095.3025619483774</v>
      </c>
      <c r="J19" s="90">
        <v>1117.2772685523626</v>
      </c>
      <c r="K19" s="90">
        <f aca="true" t="shared" si="1" ref="K19:K24">SUM(C19:J19)/8</f>
        <v>982.3794686860657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ht="15">
      <c r="A20" s="39"/>
      <c r="B20" s="71" t="s">
        <v>20</v>
      </c>
      <c r="C20" s="90">
        <v>889.9812734082398</v>
      </c>
      <c r="D20" s="90">
        <v>890.0021018706649</v>
      </c>
      <c r="E20" s="90">
        <v>890.0190718372537</v>
      </c>
      <c r="F20" s="90">
        <v>889.9311596943793</v>
      </c>
      <c r="G20" s="90">
        <v>889.9970836978711</v>
      </c>
      <c r="H20" s="90">
        <v>890.0096882658004</v>
      </c>
      <c r="I20" s="90">
        <v>890.0242204056918</v>
      </c>
      <c r="J20" s="90">
        <v>937.9928315412186</v>
      </c>
      <c r="K20" s="90">
        <f t="shared" si="1"/>
        <v>895.99467884014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7" ht="15">
      <c r="A21" s="39"/>
      <c r="B21" s="71" t="s">
        <v>21</v>
      </c>
      <c r="C21" s="90">
        <v>924.0026931493015</v>
      </c>
      <c r="D21" s="90">
        <v>964.4420131291029</v>
      </c>
      <c r="E21" s="90">
        <v>844.7592067988669</v>
      </c>
      <c r="F21" s="90">
        <v>906.9548872180451</v>
      </c>
      <c r="G21" s="90">
        <v>1077.5540641312452</v>
      </c>
      <c r="H21" s="90">
        <v>1020.2385608134532</v>
      </c>
      <c r="I21" s="90">
        <v>1003.7765189381319</v>
      </c>
      <c r="J21" s="90">
        <v>969.2490289167026</v>
      </c>
      <c r="K21" s="90">
        <f t="shared" si="1"/>
        <v>963.8721216368561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</row>
    <row r="22" spans="1:37" ht="15">
      <c r="A22" s="39"/>
      <c r="B22" s="71" t="s">
        <v>22</v>
      </c>
      <c r="C22" s="90">
        <v>1081.7930340751918</v>
      </c>
      <c r="D22" s="90">
        <v>994.471178458073</v>
      </c>
      <c r="E22" s="90">
        <v>967.3382173382173</v>
      </c>
      <c r="F22" s="90">
        <v>980.0436812127961</v>
      </c>
      <c r="G22" s="90">
        <v>1045.2308501446335</v>
      </c>
      <c r="H22" s="90">
        <v>1144.286650644527</v>
      </c>
      <c r="I22" s="90">
        <v>1172.0036251038441</v>
      </c>
      <c r="J22" s="90">
        <v>1109.4990327529852</v>
      </c>
      <c r="K22" s="90">
        <f t="shared" si="1"/>
        <v>1061.8332837162834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</row>
    <row r="23" spans="1:37" ht="15">
      <c r="A23" s="39"/>
      <c r="B23" s="71" t="s">
        <v>23</v>
      </c>
      <c r="C23" s="90">
        <v>855.4864253393665</v>
      </c>
      <c r="D23" s="90">
        <v>885.5148342059337</v>
      </c>
      <c r="E23" s="90">
        <v>943.3989577301679</v>
      </c>
      <c r="F23" s="90">
        <v>970.1729335237189</v>
      </c>
      <c r="G23" s="90">
        <v>920.1196070055531</v>
      </c>
      <c r="H23" s="90">
        <v>970.3599153140437</v>
      </c>
      <c r="I23" s="90">
        <v>1092.1397379912662</v>
      </c>
      <c r="J23" s="90">
        <v>1014.8314606741573</v>
      </c>
      <c r="K23" s="90">
        <f t="shared" si="1"/>
        <v>956.5029839730258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</row>
    <row r="24" spans="1:37" ht="15">
      <c r="A24" s="39"/>
      <c r="B24" s="71" t="s">
        <v>24</v>
      </c>
      <c r="C24" s="90">
        <v>695.4849998848802</v>
      </c>
      <c r="D24" s="90">
        <v>760.4849983869233</v>
      </c>
      <c r="E24" s="90">
        <v>1053.7663335895463</v>
      </c>
      <c r="F24" s="90">
        <v>980.0088011567235</v>
      </c>
      <c r="G24" s="90">
        <v>1146.8987196197193</v>
      </c>
      <c r="H24" s="90">
        <v>936.9017386208244</v>
      </c>
      <c r="I24" s="90">
        <v>997.8519164932536</v>
      </c>
      <c r="J24" s="90">
        <v>908.6566773539226</v>
      </c>
      <c r="K24" s="90">
        <f t="shared" si="1"/>
        <v>935.006773138224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</row>
    <row r="25" spans="1:37" ht="15">
      <c r="A25" s="39"/>
      <c r="B25" s="71" t="s">
        <v>25</v>
      </c>
      <c r="C25" s="90" t="s">
        <v>0</v>
      </c>
      <c r="D25" s="90" t="s">
        <v>0</v>
      </c>
      <c r="E25" s="90" t="s">
        <v>0</v>
      </c>
      <c r="F25" s="90">
        <v>872.7272727272726</v>
      </c>
      <c r="G25" s="90">
        <v>880.8392715756136</v>
      </c>
      <c r="H25" s="90">
        <v>860.4743083003953</v>
      </c>
      <c r="I25" s="90">
        <v>876.4607679465777</v>
      </c>
      <c r="J25" s="90">
        <v>1071.4285714285713</v>
      </c>
      <c r="K25" s="90">
        <f>SUM(C25:J25)/5</f>
        <v>912.386038395686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</row>
    <row r="26" spans="1:37" ht="15">
      <c r="A26" s="39"/>
      <c r="B26" s="71" t="s">
        <v>26</v>
      </c>
      <c r="C26" s="90">
        <v>944.3025469265801</v>
      </c>
      <c r="D26" s="90">
        <v>961.4982750123213</v>
      </c>
      <c r="E26" s="90">
        <v>975.6016251692885</v>
      </c>
      <c r="F26" s="90">
        <v>999.1008741740088</v>
      </c>
      <c r="G26" s="90">
        <v>1016.0008613087792</v>
      </c>
      <c r="H26" s="90">
        <v>1021.9992198479238</v>
      </c>
      <c r="I26" s="90">
        <v>1031.0001035698906</v>
      </c>
      <c r="J26" s="90">
        <v>1041.0001750783872</v>
      </c>
      <c r="K26" s="90">
        <f>SUM(C26:J26)/8</f>
        <v>998.8129601358974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</row>
    <row r="27" spans="1:37" ht="15">
      <c r="A27" s="39"/>
      <c r="B27" s="71" t="s">
        <v>27</v>
      </c>
      <c r="C27" s="90">
        <v>818.8807581960608</v>
      </c>
      <c r="D27" s="90">
        <v>815.9749902305589</v>
      </c>
      <c r="E27" s="90">
        <v>849.4459960624513</v>
      </c>
      <c r="F27" s="90">
        <v>827.7780483054149</v>
      </c>
      <c r="G27" s="90">
        <v>842.2578871056447</v>
      </c>
      <c r="H27" s="90">
        <v>866.8549121264022</v>
      </c>
      <c r="I27" s="90">
        <v>884.8810022569703</v>
      </c>
      <c r="J27" s="90">
        <v>889.9238782051282</v>
      </c>
      <c r="K27" s="90">
        <f>SUM(C27:J27)/8</f>
        <v>849.4996840610789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</row>
    <row r="28" spans="1:37" ht="15">
      <c r="A28" s="39"/>
      <c r="B28" s="71" t="s">
        <v>28</v>
      </c>
      <c r="C28" s="90">
        <v>876.2393581613705</v>
      </c>
      <c r="D28" s="90">
        <v>895.8714074292546</v>
      </c>
      <c r="E28" s="90">
        <v>914.674290498435</v>
      </c>
      <c r="F28" s="90">
        <v>838.4288223872777</v>
      </c>
      <c r="G28" s="90">
        <v>963.2562205236624</v>
      </c>
      <c r="H28" s="90">
        <v>986.6679814041977</v>
      </c>
      <c r="I28" s="90">
        <v>998.0691622599498</v>
      </c>
      <c r="J28" s="90">
        <v>1016.4160822629344</v>
      </c>
      <c r="K28" s="90">
        <f>SUM(C28:J28)/8</f>
        <v>936.2029156158853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</row>
    <row r="29" spans="1:37" ht="15">
      <c r="A29" s="39"/>
      <c r="B29" s="71" t="s">
        <v>29</v>
      </c>
      <c r="C29" s="90">
        <v>871.2945673910881</v>
      </c>
      <c r="D29" s="90">
        <v>888.1164962040355</v>
      </c>
      <c r="E29" s="90">
        <v>886.5821799788783</v>
      </c>
      <c r="F29" s="90">
        <v>895.9495061395097</v>
      </c>
      <c r="G29" s="90">
        <v>919.6063083062787</v>
      </c>
      <c r="H29" s="90">
        <v>945.787322841492</v>
      </c>
      <c r="I29" s="90">
        <v>933.2117422268542</v>
      </c>
      <c r="J29" s="90">
        <v>936.3417250008649</v>
      </c>
      <c r="K29" s="90">
        <f>SUM(C29:J29)/8</f>
        <v>909.6112310111251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</row>
    <row r="30" spans="1:37" ht="15">
      <c r="A30" s="39"/>
      <c r="B30" s="71" t="s">
        <v>30</v>
      </c>
      <c r="C30" s="90">
        <v>880.2079036383137</v>
      </c>
      <c r="D30" s="90">
        <v>853.6944762200206</v>
      </c>
      <c r="E30" s="90">
        <v>866.648769574944</v>
      </c>
      <c r="F30" s="90">
        <v>850.5477226269721</v>
      </c>
      <c r="G30" s="90">
        <v>854.05040399258</v>
      </c>
      <c r="H30" s="90">
        <v>875.4443485763588</v>
      </c>
      <c r="I30" s="90">
        <v>909.8949695964621</v>
      </c>
      <c r="J30" s="90">
        <v>905.050073567801</v>
      </c>
      <c r="K30" s="90">
        <f>SUM(C30:J30)/8</f>
        <v>874.4423334741815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</row>
    <row r="31" spans="1:37" ht="15">
      <c r="A31" s="39"/>
      <c r="B31" s="71" t="s">
        <v>31</v>
      </c>
      <c r="C31" s="90">
        <v>718.3969556427637</v>
      </c>
      <c r="D31" s="90">
        <v>706.4896755162242</v>
      </c>
      <c r="E31" s="90">
        <v>770.6943064035212</v>
      </c>
      <c r="F31" s="90">
        <v>779.3447921257529</v>
      </c>
      <c r="G31" s="90">
        <v>864.3528341921794</v>
      </c>
      <c r="H31" s="90">
        <v>831.2832751973564</v>
      </c>
      <c r="I31" s="90" t="s">
        <v>0</v>
      </c>
      <c r="J31" s="90" t="s">
        <v>0</v>
      </c>
      <c r="K31" s="90">
        <f>SUM(C31:J31)/6</f>
        <v>778.426973179633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</row>
    <row r="32" spans="1:37" ht="15">
      <c r="A32" s="39"/>
      <c r="B32" s="71" t="s">
        <v>32</v>
      </c>
      <c r="C32" s="90">
        <v>821.9187699652473</v>
      </c>
      <c r="D32" s="90">
        <v>751.4647086927004</v>
      </c>
      <c r="E32" s="90">
        <v>797.2711851906483</v>
      </c>
      <c r="F32" s="90">
        <v>778.8707568090066</v>
      </c>
      <c r="G32" s="90">
        <v>763.9298033587633</v>
      </c>
      <c r="H32" s="90">
        <v>787.9829095580985</v>
      </c>
      <c r="I32" s="90">
        <v>805.1983287210375</v>
      </c>
      <c r="J32" s="90">
        <v>846.9580119965724</v>
      </c>
      <c r="K32" s="90">
        <f>SUM(C32:J32)/8</f>
        <v>794.1993092865093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</row>
    <row r="33" spans="1:37" ht="15">
      <c r="A33" s="39"/>
      <c r="B33" s="71" t="s">
        <v>33</v>
      </c>
      <c r="C33" s="90">
        <v>933.0040526849037</v>
      </c>
      <c r="D33" s="90">
        <v>933.3009708737864</v>
      </c>
      <c r="E33" s="90">
        <v>933.3021709774592</v>
      </c>
      <c r="F33" s="90">
        <v>999.7983193277311</v>
      </c>
      <c r="G33" s="90">
        <v>999.8014705882354</v>
      </c>
      <c r="H33" s="90">
        <v>999.7983193277311</v>
      </c>
      <c r="I33" s="90">
        <v>999.7985901309164</v>
      </c>
      <c r="J33" s="90">
        <v>1077.0255976306325</v>
      </c>
      <c r="K33" s="90">
        <f>SUM(C33:J33)/8</f>
        <v>984.4786864426745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</row>
    <row r="34" spans="1:37" ht="15">
      <c r="A34" s="39"/>
      <c r="B34" s="71" t="s">
        <v>34</v>
      </c>
      <c r="C34" s="90">
        <v>1164.0002449200947</v>
      </c>
      <c r="D34" s="90">
        <v>1188.5989733483357</v>
      </c>
      <c r="E34" s="90">
        <v>1215.6015839627514</v>
      </c>
      <c r="F34" s="90">
        <v>1216.198478829003</v>
      </c>
      <c r="G34" s="90">
        <v>1230.2979278129328</v>
      </c>
      <c r="H34" s="90">
        <v>1245.6792517886388</v>
      </c>
      <c r="I34" s="90">
        <v>1268.1345784935809</v>
      </c>
      <c r="J34" s="90">
        <v>1270.8392390100926</v>
      </c>
      <c r="K34" s="90">
        <f>SUM(C34:J34)/8</f>
        <v>1224.9187847706787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</row>
    <row r="35" spans="1:37" ht="15">
      <c r="A35" s="39"/>
      <c r="B35" s="72" t="s">
        <v>35</v>
      </c>
      <c r="C35" s="91">
        <v>971.0003372870875</v>
      </c>
      <c r="D35" s="91">
        <v>970.9996083596218</v>
      </c>
      <c r="E35" s="91">
        <v>970.9999947269978</v>
      </c>
      <c r="F35" s="91">
        <v>970.9997425348054</v>
      </c>
      <c r="G35" s="91">
        <v>971.0002596502667</v>
      </c>
      <c r="H35" s="91">
        <v>970.9996277263883</v>
      </c>
      <c r="I35" s="91">
        <v>971.0002705620644</v>
      </c>
      <c r="J35" s="91">
        <v>970.9995789838875</v>
      </c>
      <c r="K35" s="91">
        <f>SUM(C35:J35)/8</f>
        <v>970.99992747889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</row>
    <row r="36" spans="1:37" ht="15">
      <c r="A36" s="39"/>
      <c r="B36" s="70" t="s">
        <v>36</v>
      </c>
      <c r="C36" s="92" t="s">
        <v>0</v>
      </c>
      <c r="D36" s="92">
        <v>977.7327935222671</v>
      </c>
      <c r="E36" s="92">
        <v>892.5425719318849</v>
      </c>
      <c r="F36" s="92">
        <v>1044.1001191895114</v>
      </c>
      <c r="G36" s="92">
        <v>1032.3926380368098</v>
      </c>
      <c r="H36" s="92">
        <v>993.4752747252747</v>
      </c>
      <c r="I36" s="92">
        <v>1294.868922249608</v>
      </c>
      <c r="J36" s="92" t="s">
        <v>0</v>
      </c>
      <c r="K36" s="92">
        <f>SUM(C36:J36)/6</f>
        <v>1039.1853866092258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1:37" ht="15">
      <c r="A37" s="39"/>
      <c r="B37" s="71" t="s">
        <v>38</v>
      </c>
      <c r="C37" s="90">
        <v>1109.7560975609756</v>
      </c>
      <c r="D37" s="90">
        <v>1109.89010989011</v>
      </c>
      <c r="E37" s="90">
        <v>1111.111111111111</v>
      </c>
      <c r="F37" s="90">
        <v>1130.8411214953271</v>
      </c>
      <c r="G37" s="90">
        <v>1117.0212765957447</v>
      </c>
      <c r="H37" s="90">
        <v>1078.9473684210527</v>
      </c>
      <c r="I37" s="90">
        <v>1085.8895705521472</v>
      </c>
      <c r="J37" s="90">
        <v>1074.4680851063831</v>
      </c>
      <c r="K37" s="90">
        <f>SUM(C37:J37)/8</f>
        <v>1102.2405925916064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1:37" ht="15">
      <c r="A38" s="39"/>
      <c r="B38" s="72" t="s">
        <v>37</v>
      </c>
      <c r="C38" s="91">
        <v>1004.5727861407787</v>
      </c>
      <c r="D38" s="91">
        <v>1032.0032610869266</v>
      </c>
      <c r="E38" s="91">
        <v>1032</v>
      </c>
      <c r="F38" s="91">
        <v>1031.9983649821836</v>
      </c>
      <c r="G38" s="91">
        <v>1044.1784478536965</v>
      </c>
      <c r="H38" s="91">
        <v>1176.8900379467077</v>
      </c>
      <c r="I38" s="91">
        <v>1155.9963803975909</v>
      </c>
      <c r="J38" s="91">
        <v>1131.9968553459119</v>
      </c>
      <c r="K38" s="91">
        <f>SUM(C38:J38)/8</f>
        <v>1076.2045167192243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1:18" ht="11.45">
      <c r="A39" s="39"/>
      <c r="C39" s="39"/>
      <c r="D39" s="39"/>
      <c r="E39" s="39"/>
      <c r="F39" s="39"/>
      <c r="G39" s="39"/>
      <c r="H39" s="39"/>
      <c r="I39" s="39"/>
      <c r="J39" s="39"/>
      <c r="K39" s="43"/>
      <c r="L39" s="39"/>
      <c r="M39" s="39"/>
      <c r="N39" s="39"/>
      <c r="O39" s="42"/>
      <c r="Q39" s="39"/>
      <c r="R39" s="39"/>
    </row>
    <row r="40" spans="1:12" s="25" customFormat="1" ht="24" customHeight="1">
      <c r="A40" s="28"/>
      <c r="B40" s="154" t="s">
        <v>96</v>
      </c>
      <c r="C40" s="154"/>
      <c r="D40" s="154"/>
      <c r="E40" s="154"/>
      <c r="F40" s="154"/>
      <c r="G40" s="154"/>
      <c r="H40" s="154"/>
      <c r="I40" s="154"/>
      <c r="J40" s="154"/>
      <c r="K40" s="28"/>
      <c r="L40" s="28"/>
    </row>
    <row r="41" spans="1:18" ht="15">
      <c r="A41" s="39"/>
      <c r="B41" s="1" t="s">
        <v>113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5">
      <c r="A42" s="39"/>
      <c r="B42" s="25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3:8" ht="15">
      <c r="C43" s="39"/>
      <c r="D43" s="39"/>
      <c r="G43" s="126"/>
      <c r="H43" s="126"/>
    </row>
    <row r="44" spans="3:11" ht="15">
      <c r="C44" s="121"/>
      <c r="D44" s="121"/>
      <c r="E44" s="121"/>
      <c r="F44" s="121"/>
      <c r="G44" s="121"/>
      <c r="H44" s="121"/>
      <c r="I44" s="121"/>
      <c r="J44" s="121"/>
      <c r="K44" s="121"/>
    </row>
    <row r="45" spans="2:11" ht="15">
      <c r="B45" s="39"/>
      <c r="C45" s="121"/>
      <c r="D45" s="121"/>
      <c r="E45" s="121"/>
      <c r="F45" s="121"/>
      <c r="G45" s="121"/>
      <c r="H45" s="121"/>
      <c r="I45" s="121"/>
      <c r="J45" s="121"/>
      <c r="K45" s="121">
        <f aca="true" t="shared" si="2" ref="K45">AE104</f>
        <v>0</v>
      </c>
    </row>
    <row r="56" ht="15">
      <c r="B56" s="8" t="s">
        <v>63</v>
      </c>
    </row>
    <row r="57" ht="15">
      <c r="B57" s="34" t="s">
        <v>94</v>
      </c>
    </row>
    <row r="61" s="132" customFormat="1" ht="15">
      <c r="B61" s="11" t="s">
        <v>46</v>
      </c>
    </row>
    <row r="62" s="132" customFormat="1" ht="15"/>
    <row r="63" spans="2:3" s="132" customFormat="1" ht="15">
      <c r="B63" s="11" t="s">
        <v>1</v>
      </c>
      <c r="C63" s="12">
        <v>42668.60777777778</v>
      </c>
    </row>
    <row r="64" spans="2:22" s="132" customFormat="1" ht="15">
      <c r="B64" s="11" t="s">
        <v>2</v>
      </c>
      <c r="C64" s="12">
        <v>42863.6498859375</v>
      </c>
      <c r="L64" s="11" t="s">
        <v>51</v>
      </c>
      <c r="V64" s="132" t="s">
        <v>106</v>
      </c>
    </row>
    <row r="65" spans="2:13" s="132" customFormat="1" ht="15">
      <c r="B65" s="11" t="s">
        <v>47</v>
      </c>
      <c r="C65" s="11" t="s">
        <v>3</v>
      </c>
      <c r="L65" s="11" t="s">
        <v>0</v>
      </c>
      <c r="M65" s="11" t="s">
        <v>8</v>
      </c>
    </row>
    <row r="66" spans="23:30" s="132" customFormat="1" ht="15">
      <c r="W66" s="120" t="s">
        <v>5</v>
      </c>
      <c r="X66" s="120" t="s">
        <v>6</v>
      </c>
      <c r="Y66" s="120" t="s">
        <v>7</v>
      </c>
      <c r="Z66" s="120" t="s">
        <v>50</v>
      </c>
      <c r="AA66" s="120" t="s">
        <v>42</v>
      </c>
      <c r="AB66" s="120" t="s">
        <v>55</v>
      </c>
      <c r="AC66" s="120" t="s">
        <v>64</v>
      </c>
      <c r="AD66" s="120">
        <v>2014</v>
      </c>
    </row>
    <row r="67" spans="2:30" s="132" customFormat="1" ht="15">
      <c r="B67" s="11" t="s">
        <v>49</v>
      </c>
      <c r="C67" s="11" t="s">
        <v>57</v>
      </c>
      <c r="L67" s="11" t="s">
        <v>49</v>
      </c>
      <c r="M67" s="11" t="s">
        <v>58</v>
      </c>
      <c r="V67" s="48" t="s">
        <v>68</v>
      </c>
      <c r="W67" s="127" t="s">
        <v>0</v>
      </c>
      <c r="X67" s="127" t="s">
        <v>0</v>
      </c>
      <c r="Y67" s="127" t="s">
        <v>0</v>
      </c>
      <c r="Z67" s="127" t="s">
        <v>0</v>
      </c>
      <c r="AA67" s="127" t="s">
        <v>0</v>
      </c>
      <c r="AB67" s="49">
        <f>('Table 4'!H6/'Table 1'!H6)*1000</f>
        <v>992.0508744038156</v>
      </c>
      <c r="AC67" s="49">
        <f>('Table 4'!I6/'Table 1'!I6)*1000</f>
        <v>1035.3130016051364</v>
      </c>
      <c r="AD67" s="49">
        <f>('Table 4'!J6/'Table 1'!J6)*1000</f>
        <v>1032.520325203252</v>
      </c>
    </row>
    <row r="68" s="132" customFormat="1" ht="15"/>
    <row r="69" spans="2:30" s="132" customFormat="1" ht="15">
      <c r="B69" s="48" t="s">
        <v>48</v>
      </c>
      <c r="C69" s="48" t="s">
        <v>45</v>
      </c>
      <c r="D69" s="48" t="s">
        <v>45</v>
      </c>
      <c r="E69" s="48" t="s">
        <v>45</v>
      </c>
      <c r="F69" s="48" t="s">
        <v>45</v>
      </c>
      <c r="G69" s="48" t="s">
        <v>45</v>
      </c>
      <c r="H69" s="48" t="s">
        <v>45</v>
      </c>
      <c r="I69" s="48" t="s">
        <v>45</v>
      </c>
      <c r="J69" s="48" t="s">
        <v>45</v>
      </c>
      <c r="L69" s="48" t="s">
        <v>48</v>
      </c>
      <c r="M69" s="48" t="s">
        <v>45</v>
      </c>
      <c r="N69" s="48" t="s">
        <v>45</v>
      </c>
      <c r="O69" s="48" t="s">
        <v>45</v>
      </c>
      <c r="P69" s="48" t="s">
        <v>45</v>
      </c>
      <c r="Q69" s="48" t="s">
        <v>45</v>
      </c>
      <c r="R69" s="48" t="s">
        <v>45</v>
      </c>
      <c r="S69" s="48" t="s">
        <v>45</v>
      </c>
      <c r="T69" s="48" t="s">
        <v>45</v>
      </c>
      <c r="V69" s="48" t="s">
        <v>48</v>
      </c>
      <c r="W69" s="48"/>
      <c r="X69" s="48"/>
      <c r="Y69" s="48"/>
      <c r="Z69" s="48"/>
      <c r="AA69" s="48"/>
      <c r="AB69" s="48"/>
      <c r="AC69" s="48"/>
      <c r="AD69" s="48"/>
    </row>
    <row r="70" spans="2:30" s="132" customFormat="1" ht="15">
      <c r="B70" s="48" t="s">
        <v>4</v>
      </c>
      <c r="C70" s="120" t="s">
        <v>5</v>
      </c>
      <c r="D70" s="120" t="s">
        <v>6</v>
      </c>
      <c r="E70" s="120" t="s">
        <v>7</v>
      </c>
      <c r="F70" s="120" t="s">
        <v>50</v>
      </c>
      <c r="G70" s="120" t="s">
        <v>42</v>
      </c>
      <c r="H70" s="120" t="s">
        <v>55</v>
      </c>
      <c r="I70" s="120" t="s">
        <v>64</v>
      </c>
      <c r="J70" s="120">
        <v>2014</v>
      </c>
      <c r="L70" s="48" t="s">
        <v>4</v>
      </c>
      <c r="M70" s="120" t="s">
        <v>5</v>
      </c>
      <c r="N70" s="120" t="s">
        <v>6</v>
      </c>
      <c r="O70" s="120" t="s">
        <v>7</v>
      </c>
      <c r="P70" s="120" t="s">
        <v>50</v>
      </c>
      <c r="Q70" s="120" t="s">
        <v>42</v>
      </c>
      <c r="R70" s="120" t="s">
        <v>55</v>
      </c>
      <c r="S70" s="120" t="s">
        <v>64</v>
      </c>
      <c r="T70" s="120">
        <v>2014</v>
      </c>
      <c r="V70" s="48" t="s">
        <v>4</v>
      </c>
      <c r="W70" s="120" t="s">
        <v>5</v>
      </c>
      <c r="X70" s="120" t="s">
        <v>6</v>
      </c>
      <c r="Y70" s="120" t="s">
        <v>7</v>
      </c>
      <c r="Z70" s="120" t="s">
        <v>50</v>
      </c>
      <c r="AA70" s="120" t="s">
        <v>42</v>
      </c>
      <c r="AB70" s="120" t="s">
        <v>55</v>
      </c>
      <c r="AC70" s="120" t="s">
        <v>64</v>
      </c>
      <c r="AD70" s="120">
        <v>2014</v>
      </c>
    </row>
    <row r="71" spans="2:30" s="132" customFormat="1" ht="15">
      <c r="B71" s="48" t="s">
        <v>65</v>
      </c>
      <c r="C71" s="49">
        <v>6500000</v>
      </c>
      <c r="D71" s="49">
        <v>6270000</v>
      </c>
      <c r="E71" s="49">
        <v>9000000</v>
      </c>
      <c r="F71" s="49">
        <v>7350000</v>
      </c>
      <c r="G71" s="49">
        <v>6750000</v>
      </c>
      <c r="H71" s="49">
        <v>6250000</v>
      </c>
      <c r="I71" s="49">
        <v>6200000</v>
      </c>
      <c r="J71" s="49">
        <v>6130000</v>
      </c>
      <c r="L71" s="48" t="s">
        <v>65</v>
      </c>
      <c r="M71" s="49">
        <v>6030000</v>
      </c>
      <c r="N71" s="49">
        <v>5940000</v>
      </c>
      <c r="O71" s="49">
        <v>8370000</v>
      </c>
      <c r="P71" s="49">
        <v>7200000</v>
      </c>
      <c r="Q71" s="49">
        <v>6700000</v>
      </c>
      <c r="R71" s="49">
        <v>6200000</v>
      </c>
      <c r="S71" s="49">
        <v>6420000</v>
      </c>
      <c r="T71" s="49">
        <v>6330000</v>
      </c>
      <c r="V71" s="48" t="s">
        <v>65</v>
      </c>
      <c r="W71" s="49">
        <f aca="true" t="shared" si="3" ref="W71:AD71">(M71/C71)*1000</f>
        <v>927.6923076923077</v>
      </c>
      <c r="X71" s="49">
        <f t="shared" si="3"/>
        <v>947.3684210526316</v>
      </c>
      <c r="Y71" s="49">
        <f t="shared" si="3"/>
        <v>930</v>
      </c>
      <c r="Z71" s="49">
        <f t="shared" si="3"/>
        <v>979.5918367346939</v>
      </c>
      <c r="AA71" s="49">
        <f t="shared" si="3"/>
        <v>992.5925925925926</v>
      </c>
      <c r="AB71" s="49">
        <f>(R71/H71)*1000</f>
        <v>992</v>
      </c>
      <c r="AC71" s="49">
        <f t="shared" si="3"/>
        <v>1035.483870967742</v>
      </c>
      <c r="AD71" s="49">
        <f t="shared" si="3"/>
        <v>1032.626427406199</v>
      </c>
    </row>
    <row r="72" spans="2:30" s="132" customFormat="1" ht="15">
      <c r="B72" s="48" t="s">
        <v>9</v>
      </c>
      <c r="C72" s="49">
        <v>127949</v>
      </c>
      <c r="D72" s="49">
        <v>141521</v>
      </c>
      <c r="E72" s="49">
        <v>140993</v>
      </c>
      <c r="F72" s="49">
        <v>170562</v>
      </c>
      <c r="G72" s="49">
        <v>165016</v>
      </c>
      <c r="H72" s="49">
        <v>160615</v>
      </c>
      <c r="I72" s="49">
        <v>134506</v>
      </c>
      <c r="J72" s="49">
        <v>126835</v>
      </c>
      <c r="L72" s="48" t="s">
        <v>9</v>
      </c>
      <c r="M72" s="49">
        <v>128615</v>
      </c>
      <c r="N72" s="49">
        <v>144121</v>
      </c>
      <c r="O72" s="49">
        <v>144726</v>
      </c>
      <c r="P72" s="49">
        <v>176446</v>
      </c>
      <c r="Q72" s="49">
        <v>171747</v>
      </c>
      <c r="R72" s="49">
        <v>171466</v>
      </c>
      <c r="S72" s="49">
        <v>145652</v>
      </c>
      <c r="T72" s="49">
        <v>138703</v>
      </c>
      <c r="V72" s="48" t="s">
        <v>9</v>
      </c>
      <c r="W72" s="49">
        <f aca="true" t="shared" si="4" ref="W72:W81">(M72/C72)*1000</f>
        <v>1005.2051989464552</v>
      </c>
      <c r="X72" s="49">
        <f aca="true" t="shared" si="5" ref="X72:X81">(N72/D72)*1000</f>
        <v>1018.3718317422856</v>
      </c>
      <c r="Y72" s="49">
        <f aca="true" t="shared" si="6" ref="Y72:Y81">(O72/E72)*1000</f>
        <v>1026.4764917407247</v>
      </c>
      <c r="Z72" s="49">
        <f aca="true" t="shared" si="7" ref="Z72:Z81">(P72/F72)*1000</f>
        <v>1034.4977193044172</v>
      </c>
      <c r="AA72" s="49">
        <f aca="true" t="shared" si="8" ref="AA72:AA81">(Q72/G72)*1000</f>
        <v>1040.7899840015514</v>
      </c>
      <c r="AB72" s="49">
        <f aca="true" t="shared" si="9" ref="AB72:AB81">(R72/H72)*1000</f>
        <v>1067.5590698253588</v>
      </c>
      <c r="AC72" s="49">
        <f aca="true" t="shared" si="10" ref="AC72:AC102">(S72/I72)*1000</f>
        <v>1082.866191842743</v>
      </c>
      <c r="AD72" s="49">
        <f aca="true" t="shared" si="11" ref="AD72:AD102">(T72/J72)*1000</f>
        <v>1093.5703867229076</v>
      </c>
    </row>
    <row r="73" spans="2:30" s="132" customFormat="1" ht="15">
      <c r="B73" s="48" t="s">
        <v>10</v>
      </c>
      <c r="C73" s="49">
        <v>23433</v>
      </c>
      <c r="D73" s="49">
        <v>38600</v>
      </c>
      <c r="E73" s="49">
        <v>55330</v>
      </c>
      <c r="F73" s="49">
        <v>69287</v>
      </c>
      <c r="G73" s="49">
        <v>62937</v>
      </c>
      <c r="H73" s="49">
        <v>57532</v>
      </c>
      <c r="I73" s="49">
        <v>61673</v>
      </c>
      <c r="J73" s="49">
        <v>80862</v>
      </c>
      <c r="L73" s="48" t="s">
        <v>10</v>
      </c>
      <c r="M73" s="49">
        <v>23433</v>
      </c>
      <c r="N73" s="49">
        <v>38600</v>
      </c>
      <c r="O73" s="49">
        <v>63027</v>
      </c>
      <c r="P73" s="49">
        <v>74422</v>
      </c>
      <c r="Q73" s="49">
        <v>65428</v>
      </c>
      <c r="R73" s="49">
        <v>59191</v>
      </c>
      <c r="S73" s="49">
        <v>62723</v>
      </c>
      <c r="T73" s="49">
        <v>82258</v>
      </c>
      <c r="V73" s="48" t="s">
        <v>10</v>
      </c>
      <c r="W73" s="49">
        <f t="shared" si="4"/>
        <v>1000</v>
      </c>
      <c r="X73" s="49">
        <f t="shared" si="5"/>
        <v>1000</v>
      </c>
      <c r="Y73" s="49">
        <f t="shared" si="6"/>
        <v>1139.1107898066148</v>
      </c>
      <c r="Z73" s="49">
        <f t="shared" si="7"/>
        <v>1074.1120267871318</v>
      </c>
      <c r="AA73" s="49">
        <f t="shared" si="8"/>
        <v>1039.579261801484</v>
      </c>
      <c r="AB73" s="49">
        <f t="shared" si="9"/>
        <v>1028.8361259820622</v>
      </c>
      <c r="AC73" s="49">
        <f t="shared" si="10"/>
        <v>1017.0252784849123</v>
      </c>
      <c r="AD73" s="49">
        <f t="shared" si="11"/>
        <v>1017.2639806089387</v>
      </c>
    </row>
    <row r="74" spans="2:30" s="132" customFormat="1" ht="15">
      <c r="B74" s="48" t="s">
        <v>11</v>
      </c>
      <c r="C74" s="49">
        <v>72941</v>
      </c>
      <c r="D74" s="49">
        <v>147259</v>
      </c>
      <c r="E74" s="49">
        <v>155425</v>
      </c>
      <c r="F74" s="49">
        <v>145447</v>
      </c>
      <c r="G74" s="49">
        <v>132452</v>
      </c>
      <c r="H74" s="49">
        <v>125587</v>
      </c>
      <c r="I74" s="49">
        <v>121838</v>
      </c>
      <c r="J74" s="49">
        <v>131987</v>
      </c>
      <c r="L74" s="48" t="s">
        <v>11</v>
      </c>
      <c r="M74" s="49">
        <v>62000</v>
      </c>
      <c r="N74" s="49">
        <v>132533</v>
      </c>
      <c r="O74" s="49">
        <v>147217</v>
      </c>
      <c r="P74" s="49">
        <v>135479</v>
      </c>
      <c r="Q74" s="49">
        <v>118147</v>
      </c>
      <c r="R74" s="49">
        <v>114800</v>
      </c>
      <c r="S74" s="49">
        <v>114833</v>
      </c>
      <c r="T74" s="49">
        <v>122450</v>
      </c>
      <c r="V74" s="48" t="s">
        <v>11</v>
      </c>
      <c r="W74" s="49">
        <f t="shared" si="4"/>
        <v>850.0020564565882</v>
      </c>
      <c r="X74" s="49">
        <f t="shared" si="5"/>
        <v>899.9993209243578</v>
      </c>
      <c r="Y74" s="49">
        <f t="shared" si="6"/>
        <v>947.1899630046646</v>
      </c>
      <c r="Z74" s="49">
        <f t="shared" si="7"/>
        <v>931.4664448218251</v>
      </c>
      <c r="AA74" s="49">
        <f t="shared" si="8"/>
        <v>891.9986108175036</v>
      </c>
      <c r="AB74" s="49">
        <f t="shared" si="9"/>
        <v>914.1073518755923</v>
      </c>
      <c r="AC74" s="49">
        <f t="shared" si="10"/>
        <v>942.5056222196687</v>
      </c>
      <c r="AD74" s="49">
        <f t="shared" si="11"/>
        <v>927.742883768856</v>
      </c>
    </row>
    <row r="75" spans="2:30" s="132" customFormat="1" ht="15">
      <c r="B75" s="48" t="s">
        <v>12</v>
      </c>
      <c r="C75" s="49">
        <v>99391</v>
      </c>
      <c r="D75" s="49">
        <v>101042</v>
      </c>
      <c r="E75" s="49">
        <v>96830</v>
      </c>
      <c r="F75" s="49">
        <v>100480</v>
      </c>
      <c r="G75" s="49">
        <v>93487</v>
      </c>
      <c r="H75" s="49">
        <v>106504</v>
      </c>
      <c r="I75" s="49">
        <v>125650</v>
      </c>
      <c r="J75" s="49">
        <v>104413</v>
      </c>
      <c r="L75" s="48" t="s">
        <v>12</v>
      </c>
      <c r="M75" s="49">
        <v>98249</v>
      </c>
      <c r="N75" s="49">
        <v>101173</v>
      </c>
      <c r="O75" s="49">
        <v>99515</v>
      </c>
      <c r="P75" s="49">
        <v>104866</v>
      </c>
      <c r="Q75" s="49">
        <v>100816</v>
      </c>
      <c r="R75" s="49">
        <v>114392</v>
      </c>
      <c r="S75" s="49">
        <v>128869</v>
      </c>
      <c r="T75" s="49">
        <v>118597</v>
      </c>
      <c r="V75" s="48" t="s">
        <v>12</v>
      </c>
      <c r="W75" s="49">
        <f t="shared" si="4"/>
        <v>988.5100260586975</v>
      </c>
      <c r="X75" s="49">
        <f t="shared" si="5"/>
        <v>1001.2964905682786</v>
      </c>
      <c r="Y75" s="49">
        <f t="shared" si="6"/>
        <v>1027.7290096044615</v>
      </c>
      <c r="Z75" s="49">
        <f t="shared" si="7"/>
        <v>1043.6504777070063</v>
      </c>
      <c r="AA75" s="49">
        <f t="shared" si="8"/>
        <v>1078.395926706387</v>
      </c>
      <c r="AB75" s="49">
        <f t="shared" si="9"/>
        <v>1074.0629459926388</v>
      </c>
      <c r="AC75" s="49">
        <f t="shared" si="10"/>
        <v>1025.6187823318744</v>
      </c>
      <c r="AD75" s="49">
        <f t="shared" si="11"/>
        <v>1135.8451533812838</v>
      </c>
    </row>
    <row r="76" spans="2:30" s="132" customFormat="1" ht="15">
      <c r="B76" s="48" t="s">
        <v>13</v>
      </c>
      <c r="C76" s="49">
        <v>456436</v>
      </c>
      <c r="D76" s="49">
        <v>417534</v>
      </c>
      <c r="E76" s="49">
        <v>1778593</v>
      </c>
      <c r="F76" s="49">
        <v>500193</v>
      </c>
      <c r="G76" s="49">
        <v>466160</v>
      </c>
      <c r="H76" s="49">
        <v>476601</v>
      </c>
      <c r="I76" s="49">
        <v>500322</v>
      </c>
      <c r="J76" s="49">
        <v>512163</v>
      </c>
      <c r="L76" s="48" t="s">
        <v>13</v>
      </c>
      <c r="M76" s="49">
        <v>420424</v>
      </c>
      <c r="N76" s="49">
        <v>387693</v>
      </c>
      <c r="O76" s="49">
        <v>1596831</v>
      </c>
      <c r="P76" s="49">
        <v>516128</v>
      </c>
      <c r="Q76" s="49">
        <v>468459</v>
      </c>
      <c r="R76" s="49">
        <v>475719</v>
      </c>
      <c r="S76" s="49">
        <v>490771</v>
      </c>
      <c r="T76" s="49">
        <v>502656</v>
      </c>
      <c r="V76" s="48" t="s">
        <v>13</v>
      </c>
      <c r="W76" s="49">
        <f t="shared" si="4"/>
        <v>921.101753586483</v>
      </c>
      <c r="X76" s="49">
        <f t="shared" si="5"/>
        <v>928.5303711793531</v>
      </c>
      <c r="Y76" s="49">
        <f t="shared" si="6"/>
        <v>897.8057374565176</v>
      </c>
      <c r="Z76" s="49">
        <f t="shared" si="7"/>
        <v>1031.8577029266703</v>
      </c>
      <c r="AA76" s="49">
        <f t="shared" si="8"/>
        <v>1004.9317830787712</v>
      </c>
      <c r="AB76" s="49">
        <f t="shared" si="9"/>
        <v>998.1493954062203</v>
      </c>
      <c r="AC76" s="49">
        <f t="shared" si="10"/>
        <v>980.9102937708117</v>
      </c>
      <c r="AD76" s="49">
        <f t="shared" si="11"/>
        <v>981.4375501549312</v>
      </c>
    </row>
    <row r="77" spans="2:30" s="132" customFormat="1" ht="15">
      <c r="B77" s="48" t="s">
        <v>14</v>
      </c>
      <c r="C77" s="49">
        <v>12664</v>
      </c>
      <c r="D77" s="49">
        <v>13843</v>
      </c>
      <c r="E77" s="49">
        <v>7528</v>
      </c>
      <c r="F77" s="49">
        <v>7268</v>
      </c>
      <c r="G77" s="49">
        <v>11413</v>
      </c>
      <c r="H77" s="49">
        <v>12835</v>
      </c>
      <c r="I77" s="49">
        <v>14712</v>
      </c>
      <c r="J77" s="49">
        <v>14720</v>
      </c>
      <c r="L77" s="48" t="s">
        <v>14</v>
      </c>
      <c r="M77" s="49">
        <v>12334</v>
      </c>
      <c r="N77" s="49">
        <v>13716</v>
      </c>
      <c r="O77" s="49">
        <v>7712</v>
      </c>
      <c r="P77" s="49">
        <v>7679</v>
      </c>
      <c r="Q77" s="49">
        <v>12123</v>
      </c>
      <c r="R77" s="49">
        <v>14056</v>
      </c>
      <c r="S77" s="49">
        <v>16391</v>
      </c>
      <c r="T77" s="49">
        <v>16617</v>
      </c>
      <c r="V77" s="48" t="s">
        <v>14</v>
      </c>
      <c r="W77" s="49">
        <f t="shared" si="4"/>
        <v>973.9418825015794</v>
      </c>
      <c r="X77" s="49">
        <f t="shared" si="5"/>
        <v>990.8256880733945</v>
      </c>
      <c r="Y77" s="49">
        <f t="shared" si="6"/>
        <v>1024.442082890542</v>
      </c>
      <c r="Z77" s="49">
        <f t="shared" si="7"/>
        <v>1056.549257017061</v>
      </c>
      <c r="AA77" s="49">
        <f t="shared" si="8"/>
        <v>1062.2097607990888</v>
      </c>
      <c r="AB77" s="49">
        <f t="shared" si="9"/>
        <v>1095.1305025321387</v>
      </c>
      <c r="AC77" s="49">
        <f t="shared" si="10"/>
        <v>1114.1245241979336</v>
      </c>
      <c r="AD77" s="49">
        <f t="shared" si="11"/>
        <v>1128.8722826086957</v>
      </c>
    </row>
    <row r="78" spans="2:30" s="132" customFormat="1" ht="15">
      <c r="B78" s="48" t="s">
        <v>15</v>
      </c>
      <c r="C78" s="49">
        <v>112243</v>
      </c>
      <c r="D78" s="49">
        <v>127612</v>
      </c>
      <c r="E78" s="49">
        <v>152455</v>
      </c>
      <c r="F78" s="49">
        <v>158237</v>
      </c>
      <c r="G78" s="49">
        <v>134960</v>
      </c>
      <c r="H78" s="49">
        <v>102073</v>
      </c>
      <c r="I78" s="49">
        <v>92467</v>
      </c>
      <c r="J78" s="49">
        <v>86950</v>
      </c>
      <c r="L78" s="48" t="s">
        <v>15</v>
      </c>
      <c r="M78" s="49">
        <v>109032</v>
      </c>
      <c r="N78" s="49">
        <v>136624</v>
      </c>
      <c r="O78" s="49">
        <v>163070</v>
      </c>
      <c r="P78" s="49">
        <v>169155</v>
      </c>
      <c r="Q78" s="49">
        <v>139279</v>
      </c>
      <c r="R78" s="49">
        <v>105339</v>
      </c>
      <c r="S78" s="49">
        <v>98015</v>
      </c>
      <c r="T78" s="49">
        <v>92208</v>
      </c>
      <c r="V78" s="48" t="s">
        <v>15</v>
      </c>
      <c r="W78" s="49">
        <f t="shared" si="4"/>
        <v>971.3924253628289</v>
      </c>
      <c r="X78" s="49">
        <f t="shared" si="5"/>
        <v>1070.6203178384476</v>
      </c>
      <c r="Y78" s="49">
        <f t="shared" si="6"/>
        <v>1069.6271030795972</v>
      </c>
      <c r="Z78" s="49">
        <f t="shared" si="7"/>
        <v>1068.9977691690312</v>
      </c>
      <c r="AA78" s="49">
        <f t="shared" si="8"/>
        <v>1032.0020746887967</v>
      </c>
      <c r="AB78" s="49">
        <f t="shared" si="9"/>
        <v>1031.9967082382218</v>
      </c>
      <c r="AC78" s="49">
        <f t="shared" si="10"/>
        <v>1059.9997837066198</v>
      </c>
      <c r="AD78" s="49">
        <f t="shared" si="11"/>
        <v>1060.4715353651525</v>
      </c>
    </row>
    <row r="79" spans="2:30" s="132" customFormat="1" ht="15">
      <c r="B79" s="48" t="s">
        <v>16</v>
      </c>
      <c r="C79" s="49">
        <v>47414</v>
      </c>
      <c r="D79" s="49">
        <v>55201</v>
      </c>
      <c r="E79" s="49">
        <v>115670</v>
      </c>
      <c r="F79" s="49">
        <v>95162</v>
      </c>
      <c r="G79" s="49">
        <v>112454</v>
      </c>
      <c r="H79" s="49">
        <v>84456</v>
      </c>
      <c r="I79" s="49">
        <v>86205</v>
      </c>
      <c r="J79" s="49">
        <v>82863</v>
      </c>
      <c r="L79" s="48" t="s">
        <v>16</v>
      </c>
      <c r="M79" s="49">
        <v>41733</v>
      </c>
      <c r="N79" s="49">
        <v>51828</v>
      </c>
      <c r="O79" s="49">
        <v>115849</v>
      </c>
      <c r="P79" s="49">
        <v>92158</v>
      </c>
      <c r="Q79" s="49">
        <v>104590</v>
      </c>
      <c r="R79" s="49">
        <v>78433</v>
      </c>
      <c r="S79" s="49">
        <v>81619</v>
      </c>
      <c r="T79" s="49">
        <v>79668</v>
      </c>
      <c r="V79" s="48" t="s">
        <v>16</v>
      </c>
      <c r="W79" s="49">
        <f t="shared" si="4"/>
        <v>880.1830682920656</v>
      </c>
      <c r="X79" s="49">
        <f t="shared" si="5"/>
        <v>938.8960344921288</v>
      </c>
      <c r="Y79" s="49">
        <f t="shared" si="6"/>
        <v>1001.5475058355668</v>
      </c>
      <c r="Z79" s="49">
        <f t="shared" si="7"/>
        <v>968.4327777894538</v>
      </c>
      <c r="AA79" s="49">
        <f t="shared" si="8"/>
        <v>930.0691838440607</v>
      </c>
      <c r="AB79" s="49">
        <f t="shared" si="9"/>
        <v>928.6847589277257</v>
      </c>
      <c r="AC79" s="49">
        <f t="shared" si="10"/>
        <v>946.8012296270518</v>
      </c>
      <c r="AD79" s="49">
        <f t="shared" si="11"/>
        <v>961.4423807972196</v>
      </c>
    </row>
    <row r="80" spans="2:30" s="132" customFormat="1" ht="15">
      <c r="B80" s="48" t="s">
        <v>17</v>
      </c>
      <c r="C80" s="49">
        <v>881164</v>
      </c>
      <c r="D80" s="49">
        <v>748071</v>
      </c>
      <c r="E80" s="49">
        <v>952367</v>
      </c>
      <c r="F80" s="49">
        <v>839637</v>
      </c>
      <c r="G80" s="49">
        <v>671927</v>
      </c>
      <c r="H80" s="49">
        <v>687824</v>
      </c>
      <c r="I80" s="49">
        <v>734776</v>
      </c>
      <c r="J80" s="49">
        <v>724820</v>
      </c>
      <c r="L80" s="48" t="s">
        <v>17</v>
      </c>
      <c r="M80" s="49">
        <v>839194</v>
      </c>
      <c r="N80" s="49">
        <v>712440</v>
      </c>
      <c r="O80" s="49">
        <v>913787</v>
      </c>
      <c r="P80" s="49">
        <v>805623</v>
      </c>
      <c r="Q80" s="49">
        <v>644707</v>
      </c>
      <c r="R80" s="49">
        <v>659960</v>
      </c>
      <c r="S80" s="49">
        <v>772110</v>
      </c>
      <c r="T80" s="49">
        <v>761648</v>
      </c>
      <c r="V80" s="48" t="s">
        <v>17</v>
      </c>
      <c r="W80" s="49">
        <f t="shared" si="4"/>
        <v>952.369819920015</v>
      </c>
      <c r="X80" s="49">
        <f t="shared" si="5"/>
        <v>952.3694943394411</v>
      </c>
      <c r="Y80" s="49">
        <f t="shared" si="6"/>
        <v>959.4904065344557</v>
      </c>
      <c r="Z80" s="49">
        <f t="shared" si="7"/>
        <v>959.4896365929562</v>
      </c>
      <c r="AA80" s="49">
        <f t="shared" si="8"/>
        <v>959.4896469408135</v>
      </c>
      <c r="AB80" s="49">
        <f t="shared" si="9"/>
        <v>959.489636883854</v>
      </c>
      <c r="AC80" s="49">
        <f t="shared" si="10"/>
        <v>1050.8100427885504</v>
      </c>
      <c r="AD80" s="49">
        <f t="shared" si="11"/>
        <v>1050.80985624017</v>
      </c>
    </row>
    <row r="81" spans="2:30" s="132" customFormat="1" ht="15">
      <c r="B81" s="48" t="s">
        <v>18</v>
      </c>
      <c r="C81" s="49">
        <v>946497</v>
      </c>
      <c r="D81" s="49">
        <v>1109876</v>
      </c>
      <c r="E81" s="49">
        <v>1570593</v>
      </c>
      <c r="F81" s="49">
        <v>1583283</v>
      </c>
      <c r="G81" s="49">
        <v>1515432</v>
      </c>
      <c r="H81" s="49">
        <v>1209477</v>
      </c>
      <c r="I81" s="49">
        <v>1115280</v>
      </c>
      <c r="J81" s="49">
        <v>1084766</v>
      </c>
      <c r="L81" s="48" t="s">
        <v>18</v>
      </c>
      <c r="M81" s="49">
        <v>875144</v>
      </c>
      <c r="N81" s="49">
        <v>1046624</v>
      </c>
      <c r="O81" s="49">
        <v>1464843</v>
      </c>
      <c r="P81" s="49">
        <v>1548451</v>
      </c>
      <c r="Q81" s="49">
        <v>1501850</v>
      </c>
      <c r="R81" s="49">
        <v>1229096</v>
      </c>
      <c r="S81" s="49">
        <v>1210605</v>
      </c>
      <c r="T81" s="49">
        <v>1115190</v>
      </c>
      <c r="V81" s="48" t="s">
        <v>18</v>
      </c>
      <c r="W81" s="49">
        <f t="shared" si="4"/>
        <v>924.6136015222447</v>
      </c>
      <c r="X81" s="49">
        <f t="shared" si="5"/>
        <v>943.009849748981</v>
      </c>
      <c r="Y81" s="49">
        <f t="shared" si="6"/>
        <v>932.6687435892048</v>
      </c>
      <c r="Z81" s="49">
        <f t="shared" si="7"/>
        <v>978.0001427413798</v>
      </c>
      <c r="AA81" s="49">
        <f t="shared" si="8"/>
        <v>991.037539130756</v>
      </c>
      <c r="AB81" s="49">
        <f t="shared" si="9"/>
        <v>1016.221060838693</v>
      </c>
      <c r="AC81" s="49">
        <f t="shared" si="10"/>
        <v>1085.471809769744</v>
      </c>
      <c r="AD81" s="49">
        <f t="shared" si="11"/>
        <v>1028.0466017555862</v>
      </c>
    </row>
    <row r="82" spans="2:30" s="132" customFormat="1" ht="15">
      <c r="B82" s="48" t="s">
        <v>56</v>
      </c>
      <c r="C82" s="50" t="s">
        <v>0</v>
      </c>
      <c r="D82" s="50" t="s">
        <v>0</v>
      </c>
      <c r="E82" s="50" t="s">
        <v>0</v>
      </c>
      <c r="F82" s="50" t="s">
        <v>0</v>
      </c>
      <c r="G82" s="50" t="s">
        <v>0</v>
      </c>
      <c r="H82" s="49">
        <v>35213</v>
      </c>
      <c r="I82" s="51">
        <v>32135</v>
      </c>
      <c r="J82" s="49">
        <v>19388</v>
      </c>
      <c r="L82" s="48" t="s">
        <v>56</v>
      </c>
      <c r="M82" s="50" t="s">
        <v>0</v>
      </c>
      <c r="N82" s="50" t="s">
        <v>0</v>
      </c>
      <c r="O82" s="50" t="s">
        <v>0</v>
      </c>
      <c r="P82" s="50" t="s">
        <v>0</v>
      </c>
      <c r="Q82" s="50" t="s">
        <v>0</v>
      </c>
      <c r="R82" s="49">
        <v>33221</v>
      </c>
      <c r="S82" s="49">
        <v>29017</v>
      </c>
      <c r="T82" s="49">
        <v>22584</v>
      </c>
      <c r="V82" s="48" t="s">
        <v>56</v>
      </c>
      <c r="W82" s="50" t="s">
        <v>0</v>
      </c>
      <c r="X82" s="50" t="s">
        <v>0</v>
      </c>
      <c r="Y82" s="50" t="s">
        <v>0</v>
      </c>
      <c r="Z82" s="50" t="s">
        <v>0</v>
      </c>
      <c r="AA82" s="50" t="s">
        <v>0</v>
      </c>
      <c r="AB82" s="49">
        <f aca="true" t="shared" si="12" ref="AB82:AB102">(R82/H82)*1000</f>
        <v>943.4299832448243</v>
      </c>
      <c r="AC82" s="49">
        <f t="shared" si="10"/>
        <v>902.9718375602926</v>
      </c>
      <c r="AD82" s="49">
        <f t="shared" si="11"/>
        <v>1164.8442335465236</v>
      </c>
    </row>
    <row r="83" spans="2:30" s="132" customFormat="1" ht="15">
      <c r="B83" s="48" t="s">
        <v>19</v>
      </c>
      <c r="C83" s="49">
        <v>1692136</v>
      </c>
      <c r="D83" s="49">
        <v>1203184</v>
      </c>
      <c r="E83" s="49">
        <v>1610137</v>
      </c>
      <c r="F83" s="49">
        <v>1246546</v>
      </c>
      <c r="G83" s="49">
        <v>952461</v>
      </c>
      <c r="H83" s="49">
        <v>902611</v>
      </c>
      <c r="I83" s="49">
        <v>876052</v>
      </c>
      <c r="J83" s="49">
        <v>853584</v>
      </c>
      <c r="L83" s="48" t="s">
        <v>19</v>
      </c>
      <c r="M83" s="49">
        <v>1472446</v>
      </c>
      <c r="N83" s="49">
        <v>1106929</v>
      </c>
      <c r="O83" s="49">
        <v>1379027</v>
      </c>
      <c r="P83" s="49">
        <v>1240204</v>
      </c>
      <c r="Q83" s="49">
        <v>986391</v>
      </c>
      <c r="R83" s="49">
        <v>874887</v>
      </c>
      <c r="S83" s="49">
        <v>959542</v>
      </c>
      <c r="T83" s="49">
        <v>953690</v>
      </c>
      <c r="V83" s="48" t="s">
        <v>19</v>
      </c>
      <c r="W83" s="49">
        <f aca="true" t="shared" si="13" ref="W83:AA88">(M83/C83)*1000</f>
        <v>870.1700099755575</v>
      </c>
      <c r="X83" s="49">
        <f t="shared" si="13"/>
        <v>919.9997672841395</v>
      </c>
      <c r="Y83" s="49">
        <f t="shared" si="13"/>
        <v>856.4656299432905</v>
      </c>
      <c r="Z83" s="49">
        <f t="shared" si="13"/>
        <v>994.9123417828143</v>
      </c>
      <c r="AA83" s="49">
        <f t="shared" si="13"/>
        <v>1035.6235058443337</v>
      </c>
      <c r="AB83" s="49">
        <f t="shared" si="12"/>
        <v>969.2846641576493</v>
      </c>
      <c r="AC83" s="49">
        <f t="shared" si="10"/>
        <v>1095.3025619483774</v>
      </c>
      <c r="AD83" s="49">
        <f t="shared" si="11"/>
        <v>1117.2772685523626</v>
      </c>
    </row>
    <row r="84" spans="2:30" s="132" customFormat="1" ht="15">
      <c r="B84" s="48" t="s">
        <v>20</v>
      </c>
      <c r="C84" s="49">
        <v>2136</v>
      </c>
      <c r="D84" s="49">
        <v>14273</v>
      </c>
      <c r="E84" s="49">
        <v>17303</v>
      </c>
      <c r="F84" s="49">
        <v>13219</v>
      </c>
      <c r="G84" s="49">
        <v>17145</v>
      </c>
      <c r="H84" s="49">
        <v>17547</v>
      </c>
      <c r="I84" s="49">
        <v>13212</v>
      </c>
      <c r="J84" s="49">
        <v>11160</v>
      </c>
      <c r="L84" s="48" t="s">
        <v>20</v>
      </c>
      <c r="M84" s="49">
        <v>1901</v>
      </c>
      <c r="N84" s="49">
        <v>12703</v>
      </c>
      <c r="O84" s="49">
        <v>15400</v>
      </c>
      <c r="P84" s="49">
        <v>11764</v>
      </c>
      <c r="Q84" s="49">
        <v>15259</v>
      </c>
      <c r="R84" s="49">
        <v>15617</v>
      </c>
      <c r="S84" s="49">
        <v>11759</v>
      </c>
      <c r="T84" s="49">
        <v>10468</v>
      </c>
      <c r="V84" s="48" t="s">
        <v>20</v>
      </c>
      <c r="W84" s="49">
        <f t="shared" si="13"/>
        <v>889.9812734082398</v>
      </c>
      <c r="X84" s="49">
        <f t="shared" si="13"/>
        <v>890.0021018706649</v>
      </c>
      <c r="Y84" s="49">
        <f t="shared" si="13"/>
        <v>890.0190718372537</v>
      </c>
      <c r="Z84" s="49">
        <f t="shared" si="13"/>
        <v>889.9311596943793</v>
      </c>
      <c r="AA84" s="49">
        <f t="shared" si="13"/>
        <v>889.9970836978711</v>
      </c>
      <c r="AB84" s="49">
        <f t="shared" si="12"/>
        <v>890.0096882658004</v>
      </c>
      <c r="AC84" s="49">
        <f t="shared" si="10"/>
        <v>890.0242204056918</v>
      </c>
      <c r="AD84" s="49">
        <f t="shared" si="11"/>
        <v>937.9928315412186</v>
      </c>
    </row>
    <row r="85" spans="2:30" s="132" customFormat="1" ht="15">
      <c r="B85" s="48" t="s">
        <v>21</v>
      </c>
      <c r="C85" s="49">
        <v>11882</v>
      </c>
      <c r="D85" s="49">
        <v>10968</v>
      </c>
      <c r="E85" s="49">
        <v>10590</v>
      </c>
      <c r="F85" s="49">
        <v>10640</v>
      </c>
      <c r="G85" s="49">
        <v>9387</v>
      </c>
      <c r="H85" s="49">
        <v>10228</v>
      </c>
      <c r="I85" s="49">
        <v>9003</v>
      </c>
      <c r="J85" s="49">
        <v>9268</v>
      </c>
      <c r="L85" s="48" t="s">
        <v>21</v>
      </c>
      <c r="M85" s="49">
        <v>10979</v>
      </c>
      <c r="N85" s="49">
        <v>10578</v>
      </c>
      <c r="O85" s="49">
        <v>8946</v>
      </c>
      <c r="P85" s="49">
        <v>9650</v>
      </c>
      <c r="Q85" s="49">
        <v>10115</v>
      </c>
      <c r="R85" s="49">
        <v>10435</v>
      </c>
      <c r="S85" s="49">
        <v>9037</v>
      </c>
      <c r="T85" s="49">
        <v>8983</v>
      </c>
      <c r="V85" s="48" t="s">
        <v>21</v>
      </c>
      <c r="W85" s="49">
        <f t="shared" si="13"/>
        <v>924.0026931493015</v>
      </c>
      <c r="X85" s="49">
        <f t="shared" si="13"/>
        <v>964.4420131291029</v>
      </c>
      <c r="Y85" s="49">
        <f t="shared" si="13"/>
        <v>844.7592067988669</v>
      </c>
      <c r="Z85" s="49">
        <f t="shared" si="13"/>
        <v>906.9548872180451</v>
      </c>
      <c r="AA85" s="49">
        <f t="shared" si="13"/>
        <v>1077.5540641312452</v>
      </c>
      <c r="AB85" s="49">
        <f t="shared" si="12"/>
        <v>1020.2385608134532</v>
      </c>
      <c r="AC85" s="49">
        <f t="shared" si="10"/>
        <v>1003.7765189381319</v>
      </c>
      <c r="AD85" s="49">
        <f t="shared" si="11"/>
        <v>969.2490289167026</v>
      </c>
    </row>
    <row r="86" spans="2:30" s="132" customFormat="1" ht="15">
      <c r="B86" s="48" t="s">
        <v>22</v>
      </c>
      <c r="C86" s="49">
        <v>15906</v>
      </c>
      <c r="D86" s="49">
        <v>19534</v>
      </c>
      <c r="E86" s="49">
        <v>19656</v>
      </c>
      <c r="F86" s="49">
        <v>23351</v>
      </c>
      <c r="G86" s="49">
        <v>26619</v>
      </c>
      <c r="H86" s="49">
        <v>22885</v>
      </c>
      <c r="I86" s="49">
        <v>26482</v>
      </c>
      <c r="J86" s="49">
        <v>29982</v>
      </c>
      <c r="L86" s="48" t="s">
        <v>22</v>
      </c>
      <c r="M86" s="49">
        <v>17207</v>
      </c>
      <c r="N86" s="49">
        <v>19426</v>
      </c>
      <c r="O86" s="49">
        <v>19014</v>
      </c>
      <c r="P86" s="49">
        <v>22885</v>
      </c>
      <c r="Q86" s="49">
        <v>27823</v>
      </c>
      <c r="R86" s="49">
        <v>26187</v>
      </c>
      <c r="S86" s="49">
        <v>31037</v>
      </c>
      <c r="T86" s="49">
        <v>33265</v>
      </c>
      <c r="V86" s="48" t="s">
        <v>22</v>
      </c>
      <c r="W86" s="49">
        <f t="shared" si="13"/>
        <v>1081.7930340751918</v>
      </c>
      <c r="X86" s="49">
        <f t="shared" si="13"/>
        <v>994.471178458073</v>
      </c>
      <c r="Y86" s="49">
        <f t="shared" si="13"/>
        <v>967.3382173382173</v>
      </c>
      <c r="Z86" s="49">
        <f t="shared" si="13"/>
        <v>980.0436812127961</v>
      </c>
      <c r="AA86" s="49">
        <f t="shared" si="13"/>
        <v>1045.2308501446335</v>
      </c>
      <c r="AB86" s="49">
        <f t="shared" si="12"/>
        <v>1144.286650644527</v>
      </c>
      <c r="AC86" s="49">
        <f t="shared" si="10"/>
        <v>1172.0036251038441</v>
      </c>
      <c r="AD86" s="49">
        <f t="shared" si="11"/>
        <v>1109.4990327529852</v>
      </c>
    </row>
    <row r="87" spans="2:30" s="132" customFormat="1" ht="15">
      <c r="B87" s="48" t="s">
        <v>23</v>
      </c>
      <c r="C87" s="49">
        <v>3536</v>
      </c>
      <c r="D87" s="49">
        <v>2865</v>
      </c>
      <c r="E87" s="49">
        <v>6908</v>
      </c>
      <c r="F87" s="49">
        <v>6303</v>
      </c>
      <c r="G87" s="49">
        <v>2341</v>
      </c>
      <c r="H87" s="49">
        <v>2834</v>
      </c>
      <c r="I87" s="49">
        <v>2290</v>
      </c>
      <c r="J87" s="49">
        <v>2225</v>
      </c>
      <c r="L87" s="48" t="s">
        <v>23</v>
      </c>
      <c r="M87" s="49">
        <v>3025</v>
      </c>
      <c r="N87" s="49">
        <v>2537</v>
      </c>
      <c r="O87" s="49">
        <v>6517</v>
      </c>
      <c r="P87" s="49">
        <v>6115</v>
      </c>
      <c r="Q87" s="49">
        <v>2154</v>
      </c>
      <c r="R87" s="49">
        <v>2750</v>
      </c>
      <c r="S87" s="49">
        <v>2501</v>
      </c>
      <c r="T87" s="49">
        <v>2258</v>
      </c>
      <c r="V87" s="48" t="s">
        <v>23</v>
      </c>
      <c r="W87" s="49">
        <f t="shared" si="13"/>
        <v>855.4864253393665</v>
      </c>
      <c r="X87" s="49">
        <f t="shared" si="13"/>
        <v>885.5148342059337</v>
      </c>
      <c r="Y87" s="49">
        <f t="shared" si="13"/>
        <v>943.3989577301679</v>
      </c>
      <c r="Z87" s="49">
        <f t="shared" si="13"/>
        <v>970.1729335237189</v>
      </c>
      <c r="AA87" s="49">
        <f t="shared" si="13"/>
        <v>920.1196070055531</v>
      </c>
      <c r="AB87" s="49">
        <f t="shared" si="12"/>
        <v>970.3599153140437</v>
      </c>
      <c r="AC87" s="49">
        <f t="shared" si="10"/>
        <v>1092.1397379912662</v>
      </c>
      <c r="AD87" s="49">
        <f t="shared" si="11"/>
        <v>1014.8314606741573</v>
      </c>
    </row>
    <row r="88" spans="2:30" s="132" customFormat="1" ht="15">
      <c r="B88" s="48" t="s">
        <v>24</v>
      </c>
      <c r="C88" s="49">
        <v>43433</v>
      </c>
      <c r="D88" s="49">
        <v>37196</v>
      </c>
      <c r="E88" s="49">
        <v>26020</v>
      </c>
      <c r="F88" s="49">
        <v>15907</v>
      </c>
      <c r="G88" s="49">
        <v>13043</v>
      </c>
      <c r="H88" s="49">
        <v>15357</v>
      </c>
      <c r="I88" s="49">
        <v>14897</v>
      </c>
      <c r="J88" s="49">
        <v>15283</v>
      </c>
      <c r="L88" s="48" t="s">
        <v>24</v>
      </c>
      <c r="M88" s="49">
        <v>30207</v>
      </c>
      <c r="N88" s="49">
        <v>28287</v>
      </c>
      <c r="O88" s="49">
        <v>27419</v>
      </c>
      <c r="P88" s="49">
        <v>15589</v>
      </c>
      <c r="Q88" s="49">
        <v>14959</v>
      </c>
      <c r="R88" s="49">
        <v>14388</v>
      </c>
      <c r="S88" s="49">
        <v>14865</v>
      </c>
      <c r="T88" s="49">
        <v>13887</v>
      </c>
      <c r="V88" s="48" t="s">
        <v>24</v>
      </c>
      <c r="W88" s="49">
        <f t="shared" si="13"/>
        <v>695.4849998848802</v>
      </c>
      <c r="X88" s="49">
        <f t="shared" si="13"/>
        <v>760.4849983869233</v>
      </c>
      <c r="Y88" s="49">
        <f t="shared" si="13"/>
        <v>1053.7663335895463</v>
      </c>
      <c r="Z88" s="49">
        <f t="shared" si="13"/>
        <v>980.0088011567235</v>
      </c>
      <c r="AA88" s="49">
        <f t="shared" si="13"/>
        <v>1146.8987196197193</v>
      </c>
      <c r="AB88" s="49">
        <f t="shared" si="12"/>
        <v>936.9017386208244</v>
      </c>
      <c r="AC88" s="49">
        <f t="shared" si="10"/>
        <v>997.8519164932536</v>
      </c>
      <c r="AD88" s="49">
        <f t="shared" si="11"/>
        <v>908.6566773539226</v>
      </c>
    </row>
    <row r="89" spans="2:30" s="132" customFormat="1" ht="15">
      <c r="B89" s="48" t="s">
        <v>25</v>
      </c>
      <c r="C89" s="50" t="s">
        <v>0</v>
      </c>
      <c r="D89" s="50" t="s">
        <v>0</v>
      </c>
      <c r="E89" s="50" t="s">
        <v>0</v>
      </c>
      <c r="F89" s="49">
        <v>330</v>
      </c>
      <c r="G89" s="49">
        <v>2526</v>
      </c>
      <c r="H89" s="49">
        <v>2530</v>
      </c>
      <c r="I89" s="49">
        <v>1198</v>
      </c>
      <c r="J89" s="49">
        <v>2646</v>
      </c>
      <c r="L89" s="48" t="s">
        <v>25</v>
      </c>
      <c r="M89" s="50" t="s">
        <v>0</v>
      </c>
      <c r="N89" s="50" t="s">
        <v>0</v>
      </c>
      <c r="O89" s="50" t="s">
        <v>0</v>
      </c>
      <c r="P89" s="49">
        <v>288</v>
      </c>
      <c r="Q89" s="49">
        <v>2225</v>
      </c>
      <c r="R89" s="49">
        <v>2177</v>
      </c>
      <c r="S89" s="49">
        <v>1050</v>
      </c>
      <c r="T89" s="49">
        <v>2835</v>
      </c>
      <c r="V89" s="48" t="s">
        <v>25</v>
      </c>
      <c r="W89" s="50" t="s">
        <v>0</v>
      </c>
      <c r="X89" s="50" t="s">
        <v>0</v>
      </c>
      <c r="Y89" s="50" t="s">
        <v>0</v>
      </c>
      <c r="Z89" s="49">
        <f aca="true" t="shared" si="14" ref="Z89:Z102">(P89/F89)*1000</f>
        <v>872.7272727272726</v>
      </c>
      <c r="AA89" s="49">
        <f aca="true" t="shared" si="15" ref="AA89:AA102">(Q89/G89)*1000</f>
        <v>880.8392715756136</v>
      </c>
      <c r="AB89" s="49">
        <f t="shared" si="12"/>
        <v>860.4743083003953</v>
      </c>
      <c r="AC89" s="49">
        <f t="shared" si="10"/>
        <v>876.4607679465777</v>
      </c>
      <c r="AD89" s="49">
        <f t="shared" si="11"/>
        <v>1071.4285714285713</v>
      </c>
    </row>
    <row r="90" spans="2:30" s="132" customFormat="1" ht="15">
      <c r="B90" s="48" t="s">
        <v>26</v>
      </c>
      <c r="C90" s="49">
        <v>166004</v>
      </c>
      <c r="D90" s="49">
        <v>152175</v>
      </c>
      <c r="E90" s="49">
        <v>191980</v>
      </c>
      <c r="F90" s="49">
        <v>232448</v>
      </c>
      <c r="G90" s="49">
        <v>195052</v>
      </c>
      <c r="H90" s="49">
        <v>187143</v>
      </c>
      <c r="I90" s="49">
        <v>183451</v>
      </c>
      <c r="J90" s="49">
        <v>188487</v>
      </c>
      <c r="L90" s="48" t="s">
        <v>26</v>
      </c>
      <c r="M90" s="49">
        <v>156758</v>
      </c>
      <c r="N90" s="49">
        <v>146316</v>
      </c>
      <c r="O90" s="49">
        <v>187296</v>
      </c>
      <c r="P90" s="49">
        <v>232239</v>
      </c>
      <c r="Q90" s="49">
        <v>198173</v>
      </c>
      <c r="R90" s="49">
        <v>191260</v>
      </c>
      <c r="S90" s="49">
        <v>189138</v>
      </c>
      <c r="T90" s="49">
        <v>196215</v>
      </c>
      <c r="V90" s="48" t="s">
        <v>26</v>
      </c>
      <c r="W90" s="49">
        <f aca="true" t="shared" si="16" ref="W90:W99">(M90/C90)*1000</f>
        <v>944.3025469265801</v>
      </c>
      <c r="X90" s="49">
        <f aca="true" t="shared" si="17" ref="X90:X99">(N90/D90)*1000</f>
        <v>961.4982750123213</v>
      </c>
      <c r="Y90" s="49">
        <f aca="true" t="shared" si="18" ref="Y90:Y99">(O90/E90)*1000</f>
        <v>975.6016251692885</v>
      </c>
      <c r="Z90" s="49">
        <f t="shared" si="14"/>
        <v>999.1008741740088</v>
      </c>
      <c r="AA90" s="49">
        <f t="shared" si="15"/>
        <v>1016.0008613087792</v>
      </c>
      <c r="AB90" s="49">
        <f t="shared" si="12"/>
        <v>1021.9992198479238</v>
      </c>
      <c r="AC90" s="49">
        <f t="shared" si="10"/>
        <v>1031.0001035698906</v>
      </c>
      <c r="AD90" s="49">
        <f t="shared" si="11"/>
        <v>1041.0001750783872</v>
      </c>
    </row>
    <row r="91" spans="2:30" s="132" customFormat="1" ht="15">
      <c r="B91" s="48" t="s">
        <v>27</v>
      </c>
      <c r="C91" s="49">
        <v>62042</v>
      </c>
      <c r="D91" s="49">
        <v>63975</v>
      </c>
      <c r="E91" s="49">
        <v>87364</v>
      </c>
      <c r="F91" s="49">
        <v>82144</v>
      </c>
      <c r="G91" s="49">
        <v>80004</v>
      </c>
      <c r="H91" s="49">
        <v>64809</v>
      </c>
      <c r="I91" s="49">
        <v>73993</v>
      </c>
      <c r="J91" s="49">
        <v>59904</v>
      </c>
      <c r="L91" s="48" t="s">
        <v>27</v>
      </c>
      <c r="M91" s="49">
        <v>50805</v>
      </c>
      <c r="N91" s="49">
        <v>52202</v>
      </c>
      <c r="O91" s="49">
        <v>74211</v>
      </c>
      <c r="P91" s="49">
        <v>67997</v>
      </c>
      <c r="Q91" s="49">
        <v>67384</v>
      </c>
      <c r="R91" s="49">
        <v>56180</v>
      </c>
      <c r="S91" s="49">
        <v>65475</v>
      </c>
      <c r="T91" s="49">
        <v>53310</v>
      </c>
      <c r="V91" s="48" t="s">
        <v>27</v>
      </c>
      <c r="W91" s="49">
        <f t="shared" si="16"/>
        <v>818.8807581960608</v>
      </c>
      <c r="X91" s="49">
        <f t="shared" si="17"/>
        <v>815.9749902305589</v>
      </c>
      <c r="Y91" s="49">
        <f t="shared" si="18"/>
        <v>849.4459960624513</v>
      </c>
      <c r="Z91" s="49">
        <f t="shared" si="14"/>
        <v>827.7780483054149</v>
      </c>
      <c r="AA91" s="49">
        <f t="shared" si="15"/>
        <v>842.2578871056447</v>
      </c>
      <c r="AB91" s="49">
        <f t="shared" si="12"/>
        <v>866.8549121264022</v>
      </c>
      <c r="AC91" s="49">
        <f t="shared" si="10"/>
        <v>884.8810022569703</v>
      </c>
      <c r="AD91" s="49">
        <f t="shared" si="11"/>
        <v>889.9238782051282</v>
      </c>
    </row>
    <row r="92" spans="2:30" s="132" customFormat="1" ht="15">
      <c r="B92" s="48" t="s">
        <v>28</v>
      </c>
      <c r="C92" s="49">
        <v>171258</v>
      </c>
      <c r="D92" s="49">
        <v>189871</v>
      </c>
      <c r="E92" s="49">
        <v>210218</v>
      </c>
      <c r="F92" s="49">
        <v>259576</v>
      </c>
      <c r="G92" s="49">
        <v>295152</v>
      </c>
      <c r="H92" s="49">
        <v>344809</v>
      </c>
      <c r="I92" s="49">
        <v>402416</v>
      </c>
      <c r="J92" s="49">
        <v>454737</v>
      </c>
      <c r="L92" s="48" t="s">
        <v>28</v>
      </c>
      <c r="M92" s="49">
        <v>150063</v>
      </c>
      <c r="N92" s="49">
        <v>170100</v>
      </c>
      <c r="O92" s="49">
        <v>192281</v>
      </c>
      <c r="P92" s="49">
        <v>217636</v>
      </c>
      <c r="Q92" s="49">
        <v>284307</v>
      </c>
      <c r="R92" s="49">
        <v>340212</v>
      </c>
      <c r="S92" s="49">
        <v>401639</v>
      </c>
      <c r="T92" s="49">
        <v>462202</v>
      </c>
      <c r="V92" s="48" t="s">
        <v>28</v>
      </c>
      <c r="W92" s="49">
        <f t="shared" si="16"/>
        <v>876.2393581613705</v>
      </c>
      <c r="X92" s="49">
        <f t="shared" si="17"/>
        <v>895.8714074292546</v>
      </c>
      <c r="Y92" s="49">
        <f t="shared" si="18"/>
        <v>914.674290498435</v>
      </c>
      <c r="Z92" s="49">
        <f t="shared" si="14"/>
        <v>838.4288223872777</v>
      </c>
      <c r="AA92" s="49">
        <f t="shared" si="15"/>
        <v>963.2562205236624</v>
      </c>
      <c r="AB92" s="49">
        <f t="shared" si="12"/>
        <v>986.6679814041977</v>
      </c>
      <c r="AC92" s="49">
        <f t="shared" si="10"/>
        <v>998.0691622599498</v>
      </c>
      <c r="AD92" s="49">
        <f t="shared" si="11"/>
        <v>1016.4160822629344</v>
      </c>
    </row>
    <row r="93" spans="2:30" s="132" customFormat="1" ht="15">
      <c r="B93" s="48" t="s">
        <v>29</v>
      </c>
      <c r="C93" s="49">
        <v>90509</v>
      </c>
      <c r="D93" s="49">
        <v>107746</v>
      </c>
      <c r="E93" s="49">
        <v>107946</v>
      </c>
      <c r="F93" s="49">
        <v>107419</v>
      </c>
      <c r="G93" s="49">
        <v>77929</v>
      </c>
      <c r="H93" s="49">
        <v>92008</v>
      </c>
      <c r="I93" s="49">
        <v>92112</v>
      </c>
      <c r="J93" s="49">
        <v>86713</v>
      </c>
      <c r="L93" s="48" t="s">
        <v>29</v>
      </c>
      <c r="M93" s="49">
        <v>78860</v>
      </c>
      <c r="N93" s="49">
        <v>95691</v>
      </c>
      <c r="O93" s="49">
        <v>95703</v>
      </c>
      <c r="P93" s="49">
        <v>96242</v>
      </c>
      <c r="Q93" s="49">
        <v>71664</v>
      </c>
      <c r="R93" s="49">
        <v>87020</v>
      </c>
      <c r="S93" s="49">
        <v>85960</v>
      </c>
      <c r="T93" s="49">
        <v>81193</v>
      </c>
      <c r="V93" s="48" t="s">
        <v>29</v>
      </c>
      <c r="W93" s="49">
        <f t="shared" si="16"/>
        <v>871.2945673910881</v>
      </c>
      <c r="X93" s="49">
        <f t="shared" si="17"/>
        <v>888.1164962040355</v>
      </c>
      <c r="Y93" s="49">
        <f t="shared" si="18"/>
        <v>886.5821799788783</v>
      </c>
      <c r="Z93" s="49">
        <f t="shared" si="14"/>
        <v>895.9495061395097</v>
      </c>
      <c r="AA93" s="49">
        <f t="shared" si="15"/>
        <v>919.6063083062787</v>
      </c>
      <c r="AB93" s="49">
        <f t="shared" si="12"/>
        <v>945.787322841492</v>
      </c>
      <c r="AC93" s="49">
        <f t="shared" si="10"/>
        <v>933.2117422268542</v>
      </c>
      <c r="AD93" s="49">
        <f t="shared" si="11"/>
        <v>936.3417250008649</v>
      </c>
    </row>
    <row r="94" spans="2:30" s="132" customFormat="1" ht="15">
      <c r="B94" s="48" t="s">
        <v>30</v>
      </c>
      <c r="C94" s="49">
        <v>36363</v>
      </c>
      <c r="D94" s="49">
        <v>51577</v>
      </c>
      <c r="E94" s="49">
        <v>55875</v>
      </c>
      <c r="F94" s="49">
        <v>190790</v>
      </c>
      <c r="G94" s="49">
        <v>128839</v>
      </c>
      <c r="H94" s="49">
        <v>57950</v>
      </c>
      <c r="I94" s="50">
        <v>37989</v>
      </c>
      <c r="J94" s="49">
        <v>42138</v>
      </c>
      <c r="L94" s="48" t="s">
        <v>30</v>
      </c>
      <c r="M94" s="49">
        <v>32007</v>
      </c>
      <c r="N94" s="49">
        <v>44031</v>
      </c>
      <c r="O94" s="49">
        <v>48424</v>
      </c>
      <c r="P94" s="49">
        <v>162276</v>
      </c>
      <c r="Q94" s="49">
        <v>110035</v>
      </c>
      <c r="R94" s="49">
        <v>50732</v>
      </c>
      <c r="S94" s="49">
        <v>34566</v>
      </c>
      <c r="T94" s="49">
        <v>38137</v>
      </c>
      <c r="V94" s="48" t="s">
        <v>30</v>
      </c>
      <c r="W94" s="49">
        <f t="shared" si="16"/>
        <v>880.2079036383137</v>
      </c>
      <c r="X94" s="49">
        <f t="shared" si="17"/>
        <v>853.6944762200206</v>
      </c>
      <c r="Y94" s="49">
        <f t="shared" si="18"/>
        <v>866.648769574944</v>
      </c>
      <c r="Z94" s="49">
        <f t="shared" si="14"/>
        <v>850.5477226269721</v>
      </c>
      <c r="AA94" s="49">
        <f t="shared" si="15"/>
        <v>854.05040399258</v>
      </c>
      <c r="AB94" s="49">
        <f t="shared" si="12"/>
        <v>875.4443485763588</v>
      </c>
      <c r="AC94" s="49">
        <f t="shared" si="10"/>
        <v>909.8949695964621</v>
      </c>
      <c r="AD94" s="49">
        <f t="shared" si="11"/>
        <v>905.050073567801</v>
      </c>
    </row>
    <row r="95" spans="2:30" s="132" customFormat="1" ht="15">
      <c r="B95" s="48" t="s">
        <v>31</v>
      </c>
      <c r="C95" s="49">
        <v>8409</v>
      </c>
      <c r="D95" s="49">
        <v>6780</v>
      </c>
      <c r="E95" s="49">
        <v>7043</v>
      </c>
      <c r="F95" s="49">
        <v>6807</v>
      </c>
      <c r="G95" s="49">
        <v>6598</v>
      </c>
      <c r="H95" s="49">
        <v>5447</v>
      </c>
      <c r="I95" s="50" t="s">
        <v>0</v>
      </c>
      <c r="J95" s="49" t="s">
        <v>0</v>
      </c>
      <c r="L95" s="48" t="s">
        <v>31</v>
      </c>
      <c r="M95" s="49">
        <v>6041</v>
      </c>
      <c r="N95" s="49">
        <v>4790</v>
      </c>
      <c r="O95" s="49">
        <v>5428</v>
      </c>
      <c r="P95" s="49">
        <v>5305</v>
      </c>
      <c r="Q95" s="49">
        <v>5703</v>
      </c>
      <c r="R95" s="49">
        <v>4528</v>
      </c>
      <c r="S95" s="49" t="s">
        <v>0</v>
      </c>
      <c r="T95" s="49" t="s">
        <v>0</v>
      </c>
      <c r="V95" s="48" t="s">
        <v>31</v>
      </c>
      <c r="W95" s="49">
        <f t="shared" si="16"/>
        <v>718.3969556427637</v>
      </c>
      <c r="X95" s="49">
        <f t="shared" si="17"/>
        <v>706.4896755162242</v>
      </c>
      <c r="Y95" s="49">
        <f t="shared" si="18"/>
        <v>770.6943064035212</v>
      </c>
      <c r="Z95" s="49">
        <f t="shared" si="14"/>
        <v>779.3447921257529</v>
      </c>
      <c r="AA95" s="49">
        <f t="shared" si="15"/>
        <v>864.3528341921794</v>
      </c>
      <c r="AB95" s="49">
        <f t="shared" si="12"/>
        <v>831.2832751973564</v>
      </c>
      <c r="AC95" s="50" t="s">
        <v>0</v>
      </c>
      <c r="AD95" s="50" t="s">
        <v>0</v>
      </c>
    </row>
    <row r="96" spans="2:30" s="132" customFormat="1" ht="15">
      <c r="B96" s="48" t="s">
        <v>32</v>
      </c>
      <c r="C96" s="49">
        <v>28487</v>
      </c>
      <c r="D96" s="49">
        <v>39769</v>
      </c>
      <c r="E96" s="49">
        <v>67795</v>
      </c>
      <c r="F96" s="49">
        <v>35174</v>
      </c>
      <c r="G96" s="49">
        <v>39717</v>
      </c>
      <c r="H96" s="49">
        <v>33469</v>
      </c>
      <c r="I96" s="49">
        <v>36858</v>
      </c>
      <c r="J96" s="49">
        <v>29175</v>
      </c>
      <c r="L96" s="48" t="s">
        <v>32</v>
      </c>
      <c r="M96" s="49">
        <v>23414</v>
      </c>
      <c r="N96" s="49">
        <v>29885</v>
      </c>
      <c r="O96" s="49">
        <v>54051</v>
      </c>
      <c r="P96" s="49">
        <v>27396</v>
      </c>
      <c r="Q96" s="49">
        <v>30341</v>
      </c>
      <c r="R96" s="49">
        <v>26373</v>
      </c>
      <c r="S96" s="49">
        <v>29678</v>
      </c>
      <c r="T96" s="49">
        <v>24710</v>
      </c>
      <c r="V96" s="48" t="s">
        <v>32</v>
      </c>
      <c r="W96" s="49">
        <f t="shared" si="16"/>
        <v>821.9187699652473</v>
      </c>
      <c r="X96" s="49">
        <f t="shared" si="17"/>
        <v>751.4647086927004</v>
      </c>
      <c r="Y96" s="49">
        <f t="shared" si="18"/>
        <v>797.2711851906483</v>
      </c>
      <c r="Z96" s="49">
        <f t="shared" si="14"/>
        <v>778.8707568090066</v>
      </c>
      <c r="AA96" s="49">
        <f t="shared" si="15"/>
        <v>763.9298033587633</v>
      </c>
      <c r="AB96" s="49">
        <f t="shared" si="12"/>
        <v>787.9829095580985</v>
      </c>
      <c r="AC96" s="49">
        <f t="shared" si="10"/>
        <v>805.1983287210375</v>
      </c>
      <c r="AD96" s="49">
        <f t="shared" si="11"/>
        <v>846.9580119965724</v>
      </c>
    </row>
    <row r="97" spans="2:30" s="132" customFormat="1" ht="15">
      <c r="B97" s="48" t="s">
        <v>33</v>
      </c>
      <c r="C97" s="49">
        <v>15792</v>
      </c>
      <c r="D97" s="49">
        <v>103000</v>
      </c>
      <c r="E97" s="49">
        <v>96270</v>
      </c>
      <c r="F97" s="49">
        <v>119000</v>
      </c>
      <c r="G97" s="49">
        <v>136000</v>
      </c>
      <c r="H97" s="49">
        <v>119000</v>
      </c>
      <c r="I97" s="49">
        <v>99300</v>
      </c>
      <c r="J97" s="49">
        <v>94540</v>
      </c>
      <c r="L97" s="48" t="s">
        <v>33</v>
      </c>
      <c r="M97" s="49">
        <v>14734</v>
      </c>
      <c r="N97" s="49">
        <v>96130</v>
      </c>
      <c r="O97" s="49">
        <v>89849</v>
      </c>
      <c r="P97" s="49">
        <v>118976</v>
      </c>
      <c r="Q97" s="49">
        <v>135973</v>
      </c>
      <c r="R97" s="49">
        <v>118976</v>
      </c>
      <c r="S97" s="49">
        <v>99280</v>
      </c>
      <c r="T97" s="49">
        <v>101822</v>
      </c>
      <c r="V97" s="48" t="s">
        <v>33</v>
      </c>
      <c r="W97" s="49">
        <f t="shared" si="16"/>
        <v>933.0040526849037</v>
      </c>
      <c r="X97" s="49">
        <f t="shared" si="17"/>
        <v>933.3009708737864</v>
      </c>
      <c r="Y97" s="49">
        <f t="shared" si="18"/>
        <v>933.3021709774592</v>
      </c>
      <c r="Z97" s="49">
        <f t="shared" si="14"/>
        <v>999.7983193277311</v>
      </c>
      <c r="AA97" s="49">
        <f t="shared" si="15"/>
        <v>999.8014705882354</v>
      </c>
      <c r="AB97" s="49">
        <f t="shared" si="12"/>
        <v>999.7983193277311</v>
      </c>
      <c r="AC97" s="49">
        <f t="shared" si="10"/>
        <v>999.7985901309164</v>
      </c>
      <c r="AD97" s="49">
        <f t="shared" si="11"/>
        <v>1077.0255976306325</v>
      </c>
    </row>
    <row r="98" spans="2:30" s="132" customFormat="1" ht="15">
      <c r="B98" s="48" t="s">
        <v>34</v>
      </c>
      <c r="C98" s="49">
        <v>228646</v>
      </c>
      <c r="D98" s="49">
        <v>150197</v>
      </c>
      <c r="E98" s="49">
        <v>133589</v>
      </c>
      <c r="F98" s="49">
        <v>170658</v>
      </c>
      <c r="G98" s="49">
        <v>184105</v>
      </c>
      <c r="H98" s="49">
        <v>185616</v>
      </c>
      <c r="I98" s="49">
        <v>189748</v>
      </c>
      <c r="J98" s="49">
        <v>186967</v>
      </c>
      <c r="L98" s="48" t="s">
        <v>34</v>
      </c>
      <c r="M98" s="49">
        <v>266144</v>
      </c>
      <c r="N98" s="49">
        <v>178524</v>
      </c>
      <c r="O98" s="49">
        <v>162391</v>
      </c>
      <c r="P98" s="49">
        <v>207554</v>
      </c>
      <c r="Q98" s="49">
        <v>226504</v>
      </c>
      <c r="R98" s="49">
        <v>231218</v>
      </c>
      <c r="S98" s="49">
        <v>240626</v>
      </c>
      <c r="T98" s="49">
        <v>237605</v>
      </c>
      <c r="V98" s="48" t="s">
        <v>34</v>
      </c>
      <c r="W98" s="49">
        <f t="shared" si="16"/>
        <v>1164.0002449200947</v>
      </c>
      <c r="X98" s="49">
        <f t="shared" si="17"/>
        <v>1188.5989733483357</v>
      </c>
      <c r="Y98" s="49">
        <f t="shared" si="18"/>
        <v>1215.6015839627514</v>
      </c>
      <c r="Z98" s="49">
        <f t="shared" si="14"/>
        <v>1216.198478829003</v>
      </c>
      <c r="AA98" s="49">
        <f t="shared" si="15"/>
        <v>1230.2979278129328</v>
      </c>
      <c r="AB98" s="49">
        <f t="shared" si="12"/>
        <v>1245.6792517886388</v>
      </c>
      <c r="AC98" s="49">
        <f t="shared" si="10"/>
        <v>1268.1345784935809</v>
      </c>
      <c r="AD98" s="49">
        <f t="shared" si="11"/>
        <v>1270.8392390100926</v>
      </c>
    </row>
    <row r="99" spans="2:30" s="132" customFormat="1" ht="15">
      <c r="B99" s="48" t="s">
        <v>35</v>
      </c>
      <c r="C99" s="49">
        <v>1138496</v>
      </c>
      <c r="D99" s="49">
        <v>1210294</v>
      </c>
      <c r="E99" s="49">
        <v>1327517</v>
      </c>
      <c r="F99" s="49">
        <v>1157438</v>
      </c>
      <c r="G99" s="49">
        <v>1220873</v>
      </c>
      <c r="H99" s="49">
        <v>1163123</v>
      </c>
      <c r="I99" s="49">
        <v>1149459</v>
      </c>
      <c r="J99" s="49">
        <v>1106846</v>
      </c>
      <c r="L99" s="48" t="s">
        <v>35</v>
      </c>
      <c r="M99" s="49">
        <v>1105480</v>
      </c>
      <c r="N99" s="49">
        <v>1175195</v>
      </c>
      <c r="O99" s="49">
        <v>1289019</v>
      </c>
      <c r="P99" s="49">
        <v>1123872</v>
      </c>
      <c r="Q99" s="49">
        <v>1185468</v>
      </c>
      <c r="R99" s="49">
        <v>1129392</v>
      </c>
      <c r="S99" s="49">
        <v>1116125</v>
      </c>
      <c r="T99" s="49">
        <v>1074747</v>
      </c>
      <c r="V99" s="48" t="s">
        <v>35</v>
      </c>
      <c r="W99" s="49">
        <f t="shared" si="16"/>
        <v>971.0003372870875</v>
      </c>
      <c r="X99" s="49">
        <f t="shared" si="17"/>
        <v>970.9996083596218</v>
      </c>
      <c r="Y99" s="49">
        <f t="shared" si="18"/>
        <v>970.9999947269978</v>
      </c>
      <c r="Z99" s="49">
        <f t="shared" si="14"/>
        <v>970.9997425348054</v>
      </c>
      <c r="AA99" s="49">
        <f t="shared" si="15"/>
        <v>971.0002596502667</v>
      </c>
      <c r="AB99" s="49">
        <f t="shared" si="12"/>
        <v>970.9996277263883</v>
      </c>
      <c r="AC99" s="49">
        <f t="shared" si="10"/>
        <v>971.0002705620644</v>
      </c>
      <c r="AD99" s="49">
        <f t="shared" si="11"/>
        <v>970.9995789838875</v>
      </c>
    </row>
    <row r="100" spans="2:30" s="132" customFormat="1" ht="15">
      <c r="B100" s="48" t="s">
        <v>36</v>
      </c>
      <c r="C100" s="50" t="s">
        <v>0</v>
      </c>
      <c r="D100" s="49">
        <v>9386</v>
      </c>
      <c r="E100" s="49">
        <v>5109</v>
      </c>
      <c r="F100" s="49">
        <v>4195</v>
      </c>
      <c r="G100" s="49">
        <v>4075</v>
      </c>
      <c r="H100" s="49">
        <v>5824</v>
      </c>
      <c r="I100" s="49">
        <v>4463</v>
      </c>
      <c r="J100" s="49" t="s">
        <v>0</v>
      </c>
      <c r="L100" s="48" t="s">
        <v>36</v>
      </c>
      <c r="M100" s="50" t="s">
        <v>0</v>
      </c>
      <c r="N100" s="49">
        <v>9177</v>
      </c>
      <c r="O100" s="49">
        <v>4560</v>
      </c>
      <c r="P100" s="49">
        <v>4380</v>
      </c>
      <c r="Q100" s="49">
        <v>4207</v>
      </c>
      <c r="R100" s="49">
        <v>5786</v>
      </c>
      <c r="S100" s="49">
        <v>5779</v>
      </c>
      <c r="T100" s="49" t="s">
        <v>0</v>
      </c>
      <c r="V100" s="48" t="s">
        <v>36</v>
      </c>
      <c r="W100" s="50" t="s">
        <v>0</v>
      </c>
      <c r="X100" s="49">
        <f aca="true" t="shared" si="19" ref="X100:Y102">(N100/D100)*1000</f>
        <v>977.7327935222671</v>
      </c>
      <c r="Y100" s="49">
        <f t="shared" si="19"/>
        <v>892.5425719318849</v>
      </c>
      <c r="Z100" s="49">
        <f t="shared" si="14"/>
        <v>1044.1001191895114</v>
      </c>
      <c r="AA100" s="49">
        <f t="shared" si="15"/>
        <v>1032.3926380368098</v>
      </c>
      <c r="AB100" s="49">
        <f t="shared" si="12"/>
        <v>993.4752747252747</v>
      </c>
      <c r="AC100" s="49">
        <f t="shared" si="10"/>
        <v>1294.868922249608</v>
      </c>
      <c r="AD100" s="50" t="s">
        <v>0</v>
      </c>
    </row>
    <row r="101" spans="2:30" s="132" customFormat="1" ht="15">
      <c r="B101" s="48" t="s">
        <v>38</v>
      </c>
      <c r="C101" s="49">
        <v>82</v>
      </c>
      <c r="D101" s="49">
        <v>91</v>
      </c>
      <c r="E101" s="49">
        <v>72</v>
      </c>
      <c r="F101" s="49">
        <v>107</v>
      </c>
      <c r="G101" s="49">
        <v>94</v>
      </c>
      <c r="H101" s="49">
        <v>114</v>
      </c>
      <c r="I101" s="49">
        <v>326</v>
      </c>
      <c r="J101" s="49">
        <v>188</v>
      </c>
      <c r="L101" s="48" t="s">
        <v>38</v>
      </c>
      <c r="M101" s="49">
        <v>91</v>
      </c>
      <c r="N101" s="49">
        <v>101</v>
      </c>
      <c r="O101" s="49">
        <v>80</v>
      </c>
      <c r="P101" s="49">
        <v>121</v>
      </c>
      <c r="Q101" s="49">
        <v>105</v>
      </c>
      <c r="R101" s="49">
        <v>123</v>
      </c>
      <c r="S101" s="49">
        <v>354</v>
      </c>
      <c r="T101" s="49">
        <v>202</v>
      </c>
      <c r="V101" s="48" t="s">
        <v>38</v>
      </c>
      <c r="W101" s="49">
        <f>(M101/C101)*1000</f>
        <v>1109.7560975609756</v>
      </c>
      <c r="X101" s="49">
        <f t="shared" si="19"/>
        <v>1109.89010989011</v>
      </c>
      <c r="Y101" s="49">
        <f t="shared" si="19"/>
        <v>1111.111111111111</v>
      </c>
      <c r="Z101" s="49">
        <f t="shared" si="14"/>
        <v>1130.8411214953271</v>
      </c>
      <c r="AA101" s="49">
        <f t="shared" si="15"/>
        <v>1117.0212765957447</v>
      </c>
      <c r="AB101" s="49">
        <f t="shared" si="12"/>
        <v>1078.9473684210527</v>
      </c>
      <c r="AC101" s="49">
        <f t="shared" si="10"/>
        <v>1085.8895705521472</v>
      </c>
      <c r="AD101" s="49">
        <f t="shared" si="11"/>
        <v>1074.4680851063831</v>
      </c>
    </row>
    <row r="102" spans="2:30" s="132" customFormat="1" ht="15">
      <c r="B102" s="48" t="s">
        <v>37</v>
      </c>
      <c r="C102" s="49">
        <v>95128</v>
      </c>
      <c r="D102" s="49">
        <v>130018</v>
      </c>
      <c r="E102" s="49">
        <v>95000</v>
      </c>
      <c r="F102" s="49">
        <v>112537</v>
      </c>
      <c r="G102" s="49">
        <v>124563</v>
      </c>
      <c r="H102" s="49">
        <v>119905</v>
      </c>
      <c r="I102" s="49">
        <v>141452</v>
      </c>
      <c r="J102" s="49">
        <v>139920</v>
      </c>
      <c r="L102" s="48" t="s">
        <v>37</v>
      </c>
      <c r="M102" s="49">
        <v>95563</v>
      </c>
      <c r="N102" s="49">
        <v>134179</v>
      </c>
      <c r="O102" s="49">
        <v>98040</v>
      </c>
      <c r="P102" s="49">
        <v>116138</v>
      </c>
      <c r="Q102" s="49">
        <v>130066</v>
      </c>
      <c r="R102" s="49">
        <v>141115</v>
      </c>
      <c r="S102" s="49">
        <v>163518</v>
      </c>
      <c r="T102" s="49">
        <v>158389</v>
      </c>
      <c r="V102" s="48" t="s">
        <v>37</v>
      </c>
      <c r="W102" s="49">
        <f>(M102/C102)*1000</f>
        <v>1004.5727861407787</v>
      </c>
      <c r="X102" s="49">
        <f t="shared" si="19"/>
        <v>1032.0032610869266</v>
      </c>
      <c r="Y102" s="49">
        <f t="shared" si="19"/>
        <v>1032</v>
      </c>
      <c r="Z102" s="49">
        <f t="shared" si="14"/>
        <v>1031.9983649821836</v>
      </c>
      <c r="AA102" s="49">
        <f t="shared" si="15"/>
        <v>1044.1784478536965</v>
      </c>
      <c r="AB102" s="49">
        <f t="shared" si="12"/>
        <v>1176.8900379467077</v>
      </c>
      <c r="AC102" s="49">
        <f t="shared" si="10"/>
        <v>1155.9963803975909</v>
      </c>
      <c r="AD102" s="49">
        <f t="shared" si="11"/>
        <v>1131.9968553459119</v>
      </c>
    </row>
    <row r="104" spans="23:30" ht="15">
      <c r="W104" s="42"/>
      <c r="X104" s="42"/>
      <c r="Y104" s="42"/>
      <c r="Z104" s="42"/>
      <c r="AA104" s="42"/>
      <c r="AB104" s="42"/>
      <c r="AC104" s="42"/>
      <c r="AD104" s="42"/>
    </row>
    <row r="105" spans="3:20" ht="15">
      <c r="C105" s="42"/>
      <c r="D105" s="42"/>
      <c r="E105" s="42"/>
      <c r="F105" s="42"/>
      <c r="G105" s="42"/>
      <c r="H105" s="42"/>
      <c r="I105" s="42"/>
      <c r="J105" s="42"/>
      <c r="M105" s="42"/>
      <c r="N105" s="42"/>
      <c r="O105" s="42"/>
      <c r="P105" s="42"/>
      <c r="Q105" s="42"/>
      <c r="R105" s="42"/>
      <c r="S105" s="42"/>
      <c r="T105" s="42"/>
    </row>
    <row r="106" spans="3:20" ht="15">
      <c r="C106" s="42"/>
      <c r="D106" s="42"/>
      <c r="E106" s="42"/>
      <c r="F106" s="42"/>
      <c r="G106" s="42"/>
      <c r="H106" s="42"/>
      <c r="I106" s="42"/>
      <c r="J106" s="42"/>
      <c r="M106" s="42"/>
      <c r="N106" s="42"/>
      <c r="O106" s="42"/>
      <c r="P106" s="42"/>
      <c r="Q106" s="42"/>
      <c r="R106" s="42"/>
      <c r="S106" s="42"/>
      <c r="T106" s="42"/>
    </row>
  </sheetData>
  <mergeCells count="1">
    <mergeCell ref="B40:J40"/>
  </mergeCells>
  <printOptions/>
  <pageMargins left="0.7" right="0.7" top="0.787401575" bottom="0.787401575" header="0.3" footer="0.3"/>
  <pageSetup horizontalDpi="600" verticalDpi="600" orientation="portrait" paperSize="9" r:id="rId2"/>
  <ignoredErrors>
    <ignoredError sqref="C5:I5 C70:I70 M70 N70:S70" numberStoredAsText="1"/>
    <ignoredError sqref="K18:K38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4"/>
  <sheetViews>
    <sheetView showGridLines="0" workbookViewId="0" topLeftCell="A1">
      <selection activeCell="F39" sqref="F39"/>
    </sheetView>
  </sheetViews>
  <sheetFormatPr defaultColWidth="10.140625" defaultRowHeight="15"/>
  <cols>
    <col min="1" max="16384" width="10.140625" style="34" customWidth="1"/>
  </cols>
  <sheetData>
    <row r="1" spans="1:2" ht="15">
      <c r="A1" s="36"/>
      <c r="B1" s="36"/>
    </row>
    <row r="2" spans="1:2" ht="15">
      <c r="A2" s="36"/>
      <c r="B2" s="133" t="s">
        <v>95</v>
      </c>
    </row>
    <row r="3" spans="1:5" ht="15">
      <c r="A3" s="37"/>
      <c r="B3" s="36" t="s">
        <v>60</v>
      </c>
      <c r="D3" s="37"/>
      <c r="E3" s="36"/>
    </row>
    <row r="4" ht="15">
      <c r="A4" s="36"/>
    </row>
    <row r="5" spans="2:35" s="38" customFormat="1" ht="1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13" spans="2:12" ht="15">
      <c r="B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2:12" ht="15">
      <c r="B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2:12" ht="15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2:12" ht="1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2:12" ht="1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2:12" ht="1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2:12" ht="1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2:12" ht="15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2:12" ht="1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2:12" ht="15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2:12" ht="1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2:12" ht="15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2:12" ht="15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2:12" ht="1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2:12" ht="1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2:12" ht="1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2:12" ht="15">
      <c r="B29" s="36" t="s">
        <v>118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2:12" ht="15">
      <c r="B30" s="34" t="s">
        <v>69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2:12" ht="15">
      <c r="B31" s="2" t="s">
        <v>59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2:12" ht="1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2:12" ht="15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2:12" ht="1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2:12" ht="1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2:12" ht="1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2:12" ht="1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2:12" ht="11.4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2:12" ht="11.4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3:12" ht="15"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3:12" ht="15">
      <c r="C41" s="39"/>
      <c r="D41" s="39"/>
      <c r="E41" s="10"/>
      <c r="F41" s="39"/>
      <c r="G41" s="39"/>
      <c r="H41" s="39"/>
      <c r="I41" s="39"/>
      <c r="J41" s="39"/>
      <c r="K41" s="39"/>
      <c r="L41" s="39"/>
    </row>
    <row r="42" spans="3:12" ht="15"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3:12" ht="15"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3:12" ht="15"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3:12" ht="15"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3:12" ht="15"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3:12" ht="15"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3:12" ht="15"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50" ht="15">
      <c r="C50" s="37"/>
    </row>
    <row r="51" ht="15">
      <c r="C51" s="37"/>
    </row>
    <row r="55" ht="15">
      <c r="B55" s="8" t="s">
        <v>63</v>
      </c>
    </row>
    <row r="56" ht="15">
      <c r="B56" s="34" t="s">
        <v>102</v>
      </c>
    </row>
    <row r="57" ht="15">
      <c r="B57" s="34" t="s">
        <v>105</v>
      </c>
    </row>
    <row r="59" spans="2:29" ht="15">
      <c r="B59" s="11" t="s">
        <v>72</v>
      </c>
      <c r="C59" s="132"/>
      <c r="D59" s="132"/>
      <c r="E59" s="132"/>
      <c r="F59" s="132"/>
      <c r="G59" s="132"/>
      <c r="H59" s="132"/>
      <c r="I59" s="132"/>
      <c r="J59" s="11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</row>
    <row r="60" spans="2:25" ht="15"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</row>
    <row r="61" spans="2:25" ht="15">
      <c r="B61" s="11" t="s">
        <v>1</v>
      </c>
      <c r="C61" s="12">
        <v>42668.60777777778</v>
      </c>
      <c r="D61" s="132"/>
      <c r="E61" s="132"/>
      <c r="F61" s="132"/>
      <c r="G61" s="132"/>
      <c r="H61" s="132"/>
      <c r="I61" s="132"/>
      <c r="J61" s="11"/>
      <c r="K61" s="1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</row>
    <row r="62" spans="2:25" ht="15">
      <c r="B62" s="11" t="s">
        <v>2</v>
      </c>
      <c r="C62" s="12">
        <v>42863.66180803241</v>
      </c>
      <c r="D62" s="132"/>
      <c r="E62" s="132"/>
      <c r="F62" s="132"/>
      <c r="G62" s="132"/>
      <c r="H62" s="132"/>
      <c r="I62" s="132"/>
      <c r="J62" s="11"/>
      <c r="K62" s="1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</row>
    <row r="63" spans="2:25" ht="15">
      <c r="B63" s="11" t="s">
        <v>47</v>
      </c>
      <c r="C63" s="11" t="s">
        <v>3</v>
      </c>
      <c r="D63" s="132"/>
      <c r="E63" s="132"/>
      <c r="F63" s="132"/>
      <c r="G63" s="132"/>
      <c r="H63" s="132"/>
      <c r="I63" s="132"/>
      <c r="J63" s="11"/>
      <c r="K63" s="11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</row>
    <row r="64" spans="2:25" ht="15"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</row>
    <row r="65" spans="2:25" ht="15">
      <c r="B65" s="11" t="s">
        <v>103</v>
      </c>
      <c r="C65" s="11">
        <v>2014</v>
      </c>
      <c r="D65" s="132"/>
      <c r="E65" s="132"/>
      <c r="F65" s="11"/>
      <c r="G65" s="11"/>
      <c r="H65" s="132"/>
      <c r="I65" s="132"/>
      <c r="J65" s="11"/>
      <c r="K65" s="11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</row>
    <row r="66" spans="2:25" ht="15">
      <c r="B66" s="11" t="s">
        <v>49</v>
      </c>
      <c r="C66" s="11" t="s">
        <v>58</v>
      </c>
      <c r="D66" s="132"/>
      <c r="E66" s="132"/>
      <c r="F66" s="11"/>
      <c r="G66" s="11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</row>
    <row r="67" spans="2:25" ht="15"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</row>
    <row r="68" spans="2:25" ht="15">
      <c r="B68" s="132"/>
      <c r="C68" s="48" t="s">
        <v>76</v>
      </c>
      <c r="D68" s="48" t="s">
        <v>76</v>
      </c>
      <c r="E68" s="48" t="s">
        <v>104</v>
      </c>
      <c r="F68" s="48" t="s">
        <v>104</v>
      </c>
      <c r="G68" s="48" t="s">
        <v>77</v>
      </c>
      <c r="H68" s="48" t="s">
        <v>77</v>
      </c>
      <c r="I68" s="132"/>
      <c r="J68" s="48" t="s">
        <v>45</v>
      </c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</row>
    <row r="69" spans="2:30" ht="15">
      <c r="B69" s="48" t="s">
        <v>75</v>
      </c>
      <c r="C69" s="48" t="s">
        <v>73</v>
      </c>
      <c r="D69" s="48" t="s">
        <v>74</v>
      </c>
      <c r="E69" s="48" t="s">
        <v>73</v>
      </c>
      <c r="F69" s="48" t="s">
        <v>74</v>
      </c>
      <c r="G69" s="48" t="s">
        <v>73</v>
      </c>
      <c r="H69" s="48" t="s">
        <v>74</v>
      </c>
      <c r="J69" s="120" t="s">
        <v>84</v>
      </c>
      <c r="L69" s="48" t="s">
        <v>75</v>
      </c>
      <c r="M69" s="48" t="s">
        <v>78</v>
      </c>
      <c r="N69" s="48" t="s">
        <v>73</v>
      </c>
      <c r="O69" s="48" t="s">
        <v>39</v>
      </c>
      <c r="P69" s="48" t="s">
        <v>40</v>
      </c>
      <c r="Q69" s="48" t="s">
        <v>41</v>
      </c>
      <c r="R69" s="132"/>
      <c r="S69" s="48"/>
      <c r="T69" s="48" t="s">
        <v>73</v>
      </c>
      <c r="U69" s="48" t="s">
        <v>39</v>
      </c>
      <c r="V69" s="48" t="s">
        <v>40</v>
      </c>
      <c r="W69" s="48" t="s">
        <v>41</v>
      </c>
      <c r="Y69" s="48"/>
      <c r="Z69" s="48" t="s">
        <v>73</v>
      </c>
      <c r="AA69" s="48" t="s">
        <v>39</v>
      </c>
      <c r="AB69" s="48" t="s">
        <v>40</v>
      </c>
      <c r="AC69" s="48" t="s">
        <v>41</v>
      </c>
      <c r="AD69" s="34" t="s">
        <v>79</v>
      </c>
    </row>
    <row r="70" spans="2:30" ht="15">
      <c r="B70" s="48" t="s">
        <v>9</v>
      </c>
      <c r="C70" s="49">
        <v>19910</v>
      </c>
      <c r="D70" s="49">
        <v>15016</v>
      </c>
      <c r="E70" s="50" t="s">
        <v>0</v>
      </c>
      <c r="F70" s="49">
        <v>7469</v>
      </c>
      <c r="G70" s="50" t="s">
        <v>0</v>
      </c>
      <c r="H70" s="49">
        <v>81321</v>
      </c>
      <c r="J70" s="49">
        <v>138703</v>
      </c>
      <c r="K70" s="132"/>
      <c r="L70" s="48" t="s">
        <v>9</v>
      </c>
      <c r="M70" s="49">
        <f>J70</f>
        <v>138703</v>
      </c>
      <c r="N70" s="49">
        <f>C70</f>
        <v>19910</v>
      </c>
      <c r="O70" s="49">
        <f>D70</f>
        <v>15016</v>
      </c>
      <c r="P70" s="49">
        <f>H70</f>
        <v>81321</v>
      </c>
      <c r="Q70" s="49">
        <f>F70</f>
        <v>7469</v>
      </c>
      <c r="R70" s="132"/>
      <c r="S70" s="48" t="s">
        <v>9</v>
      </c>
      <c r="T70" s="49">
        <f>(N70/M70)*100</f>
        <v>14.354411944947119</v>
      </c>
      <c r="U70" s="49">
        <f>(O70/M70)*100</f>
        <v>10.8260095311565</v>
      </c>
      <c r="V70" s="49">
        <f>(P70/M70)*100</f>
        <v>58.629589843045935</v>
      </c>
      <c r="W70" s="49">
        <f>(Q70/M70)*100</f>
        <v>5.384887132938725</v>
      </c>
      <c r="Y70" s="153" t="s">
        <v>70</v>
      </c>
      <c r="Z70" s="49">
        <v>10.048586572438163</v>
      </c>
      <c r="AA70" s="49">
        <v>67.51325088339223</v>
      </c>
      <c r="AB70" s="49">
        <v>22.460247349823323</v>
      </c>
      <c r="AC70" s="49">
        <v>0</v>
      </c>
      <c r="AD70" s="42">
        <f>SUM(Z70:AC70)</f>
        <v>100.02208480565372</v>
      </c>
    </row>
    <row r="71" spans="1:30" ht="15">
      <c r="A71" s="150" t="s">
        <v>116</v>
      </c>
      <c r="B71" s="48" t="s">
        <v>10</v>
      </c>
      <c r="C71" s="49">
        <v>1760</v>
      </c>
      <c r="D71" s="49">
        <v>75621</v>
      </c>
      <c r="E71" s="50" t="s">
        <v>0</v>
      </c>
      <c r="F71" s="93">
        <v>0</v>
      </c>
      <c r="G71" s="50" t="s">
        <v>0</v>
      </c>
      <c r="H71" s="93">
        <v>797</v>
      </c>
      <c r="J71" s="49">
        <v>82258</v>
      </c>
      <c r="K71" s="132"/>
      <c r="L71" s="48" t="s">
        <v>10</v>
      </c>
      <c r="M71" s="49">
        <f aca="true" t="shared" si="0" ref="M71:M97">J71</f>
        <v>82258</v>
      </c>
      <c r="N71" s="49">
        <f aca="true" t="shared" si="1" ref="N71:N97">C71</f>
        <v>1760</v>
      </c>
      <c r="O71" s="49">
        <f aca="true" t="shared" si="2" ref="O71:O97">D71</f>
        <v>75621</v>
      </c>
      <c r="P71" s="49">
        <f aca="true" t="shared" si="3" ref="P71:P97">H71</f>
        <v>797</v>
      </c>
      <c r="Q71" s="49">
        <f aca="true" t="shared" si="4" ref="Q71:Q96">F71</f>
        <v>0</v>
      </c>
      <c r="R71" s="132"/>
      <c r="S71" s="48" t="s">
        <v>10</v>
      </c>
      <c r="T71" s="49">
        <f>(N71/M71)*100</f>
        <v>2.13960952126237</v>
      </c>
      <c r="U71" s="49">
        <f aca="true" t="shared" si="5" ref="U71:U100">(O71/M71)*100</f>
        <v>91.9314838678305</v>
      </c>
      <c r="V71" s="49">
        <f aca="true" t="shared" si="6" ref="V71:V100">(P71/M71)*100</f>
        <v>0.9689027207080163</v>
      </c>
      <c r="W71" s="49">
        <f aca="true" t="shared" si="7" ref="W71:W100">(Q71/M71)*100</f>
        <v>0</v>
      </c>
      <c r="Y71" s="153" t="s">
        <v>120</v>
      </c>
      <c r="Z71" s="49">
        <v>2.13960952126237</v>
      </c>
      <c r="AA71" s="49">
        <v>91.9314838678305</v>
      </c>
      <c r="AB71" s="49">
        <v>0.9689027207080163</v>
      </c>
      <c r="AC71" s="49">
        <v>0</v>
      </c>
      <c r="AD71" s="42">
        <f aca="true" t="shared" si="8" ref="AD71:AD101">SUM(Z71:AC71)</f>
        <v>95.03999610980088</v>
      </c>
    </row>
    <row r="72" spans="2:30" ht="15">
      <c r="B72" s="48" t="s">
        <v>11</v>
      </c>
      <c r="C72" s="49">
        <v>3306</v>
      </c>
      <c r="D72" s="49">
        <v>6367</v>
      </c>
      <c r="E72" s="50" t="s">
        <v>0</v>
      </c>
      <c r="F72" s="49">
        <v>0</v>
      </c>
      <c r="G72" s="50" t="s">
        <v>0</v>
      </c>
      <c r="H72" s="49">
        <v>88653</v>
      </c>
      <c r="J72" s="49">
        <v>122450</v>
      </c>
      <c r="K72" s="132"/>
      <c r="L72" s="48" t="s">
        <v>11</v>
      </c>
      <c r="M72" s="49">
        <f t="shared" si="0"/>
        <v>122450</v>
      </c>
      <c r="N72" s="49">
        <f t="shared" si="1"/>
        <v>3306</v>
      </c>
      <c r="O72" s="49">
        <f t="shared" si="2"/>
        <v>6367</v>
      </c>
      <c r="P72" s="49">
        <f t="shared" si="3"/>
        <v>88653</v>
      </c>
      <c r="Q72" s="49">
        <f t="shared" si="4"/>
        <v>0</v>
      </c>
      <c r="R72" s="132"/>
      <c r="S72" s="48" t="s">
        <v>11</v>
      </c>
      <c r="T72" s="49">
        <f>(N72/M72)*100</f>
        <v>2.6998775010208247</v>
      </c>
      <c r="U72" s="49">
        <f t="shared" si="5"/>
        <v>5.199673336055533</v>
      </c>
      <c r="V72" s="49">
        <f t="shared" si="6"/>
        <v>72.39934667211107</v>
      </c>
      <c r="W72" s="49">
        <f t="shared" si="7"/>
        <v>0</v>
      </c>
      <c r="Y72" s="48" t="s">
        <v>32</v>
      </c>
      <c r="Z72" s="49">
        <v>2.063941723998381</v>
      </c>
      <c r="AA72" s="49">
        <v>19.90287333063537</v>
      </c>
      <c r="AB72" s="49">
        <v>72.83690813435855</v>
      </c>
      <c r="AC72" s="49">
        <v>0.004046944556859572</v>
      </c>
      <c r="AD72" s="42">
        <f t="shared" si="8"/>
        <v>94.80777013354917</v>
      </c>
    </row>
    <row r="73" spans="2:30" ht="15">
      <c r="B73" s="48" t="s">
        <v>12</v>
      </c>
      <c r="C73" s="49">
        <v>18000</v>
      </c>
      <c r="D73" s="49">
        <v>8351</v>
      </c>
      <c r="E73" s="50" t="s">
        <v>0</v>
      </c>
      <c r="F73" s="49">
        <v>0</v>
      </c>
      <c r="G73" s="50" t="s">
        <v>0</v>
      </c>
      <c r="H73" s="49">
        <v>75604</v>
      </c>
      <c r="J73" s="49">
        <v>118597</v>
      </c>
      <c r="K73" s="132"/>
      <c r="L73" s="48" t="s">
        <v>12</v>
      </c>
      <c r="M73" s="49">
        <f t="shared" si="0"/>
        <v>118597</v>
      </c>
      <c r="N73" s="49">
        <f t="shared" si="1"/>
        <v>18000</v>
      </c>
      <c r="O73" s="49">
        <f t="shared" si="2"/>
        <v>8351</v>
      </c>
      <c r="P73" s="49">
        <f t="shared" si="3"/>
        <v>75604</v>
      </c>
      <c r="Q73" s="49">
        <f t="shared" si="4"/>
        <v>0</v>
      </c>
      <c r="R73" s="132"/>
      <c r="S73" s="48" t="s">
        <v>12</v>
      </c>
      <c r="T73" s="49">
        <f aca="true" t="shared" si="9" ref="T73:T100">(N73/M73)*100</f>
        <v>15.177449682538343</v>
      </c>
      <c r="U73" s="49">
        <f t="shared" si="5"/>
        <v>7.041493461048762</v>
      </c>
      <c r="V73" s="49">
        <f t="shared" si="6"/>
        <v>63.74866143325717</v>
      </c>
      <c r="W73" s="49">
        <f t="shared" si="7"/>
        <v>0</v>
      </c>
      <c r="Y73" s="48" t="s">
        <v>22</v>
      </c>
      <c r="Z73" s="49">
        <v>33.68705846986322</v>
      </c>
      <c r="AA73" s="49">
        <v>21.265594468660755</v>
      </c>
      <c r="AB73" s="49">
        <v>1.791672929505486</v>
      </c>
      <c r="AC73" s="49">
        <v>36.78941830753043</v>
      </c>
      <c r="AD73" s="42">
        <f t="shared" si="8"/>
        <v>93.53374417555989</v>
      </c>
    </row>
    <row r="74" spans="2:30" ht="15">
      <c r="B74" s="48" t="s">
        <v>13</v>
      </c>
      <c r="C74" s="49">
        <v>20211</v>
      </c>
      <c r="D74" s="49">
        <v>60517</v>
      </c>
      <c r="E74" s="50" t="s">
        <v>0</v>
      </c>
      <c r="F74" s="49">
        <v>29901</v>
      </c>
      <c r="G74" s="50" t="s">
        <v>0</v>
      </c>
      <c r="H74" s="49">
        <v>339144</v>
      </c>
      <c r="J74" s="49">
        <v>502656</v>
      </c>
      <c r="K74" s="132"/>
      <c r="L74" s="48" t="s">
        <v>13</v>
      </c>
      <c r="M74" s="49">
        <f t="shared" si="0"/>
        <v>502656</v>
      </c>
      <c r="N74" s="49">
        <f t="shared" si="1"/>
        <v>20211</v>
      </c>
      <c r="O74" s="49">
        <f t="shared" si="2"/>
        <v>60517</v>
      </c>
      <c r="P74" s="49">
        <f t="shared" si="3"/>
        <v>339144</v>
      </c>
      <c r="Q74" s="49">
        <f t="shared" si="4"/>
        <v>29901</v>
      </c>
      <c r="R74" s="132"/>
      <c r="S74" s="48" t="s">
        <v>13</v>
      </c>
      <c r="T74" s="49">
        <f t="shared" si="9"/>
        <v>4.020841291061879</v>
      </c>
      <c r="U74" s="49">
        <f t="shared" si="5"/>
        <v>12.039446460402342</v>
      </c>
      <c r="V74" s="49">
        <f t="shared" si="6"/>
        <v>67.47039724980901</v>
      </c>
      <c r="W74" s="49">
        <f t="shared" si="7"/>
        <v>5.948601031321619</v>
      </c>
      <c r="Y74" s="48" t="s">
        <v>21</v>
      </c>
      <c r="Z74" s="49">
        <v>5.421351441611934</v>
      </c>
      <c r="AA74" s="49">
        <v>12.35667371702104</v>
      </c>
      <c r="AB74" s="49">
        <v>68.12868752087276</v>
      </c>
      <c r="AC74" s="49">
        <v>6.278526104864744</v>
      </c>
      <c r="AD74" s="42">
        <f t="shared" si="8"/>
        <v>92.18523878437047</v>
      </c>
    </row>
    <row r="75" spans="2:30" ht="15">
      <c r="B75" s="48" t="s">
        <v>14</v>
      </c>
      <c r="C75" s="49">
        <v>2783</v>
      </c>
      <c r="D75" s="49">
        <v>3297</v>
      </c>
      <c r="E75" s="50" t="s">
        <v>0</v>
      </c>
      <c r="F75" s="49">
        <v>1223</v>
      </c>
      <c r="G75" s="50" t="s">
        <v>0</v>
      </c>
      <c r="H75" s="49">
        <v>7148</v>
      </c>
      <c r="J75" s="49">
        <v>16617</v>
      </c>
      <c r="K75" s="132"/>
      <c r="L75" s="48" t="s">
        <v>14</v>
      </c>
      <c r="M75" s="49">
        <f t="shared" si="0"/>
        <v>16617</v>
      </c>
      <c r="N75" s="49">
        <f t="shared" si="1"/>
        <v>2783</v>
      </c>
      <c r="O75" s="49">
        <f t="shared" si="2"/>
        <v>3297</v>
      </c>
      <c r="P75" s="49">
        <f t="shared" si="3"/>
        <v>7148</v>
      </c>
      <c r="Q75" s="49">
        <f t="shared" si="4"/>
        <v>1223</v>
      </c>
      <c r="R75" s="132"/>
      <c r="S75" s="48" t="s">
        <v>14</v>
      </c>
      <c r="T75" s="49">
        <f t="shared" si="9"/>
        <v>16.747908768129026</v>
      </c>
      <c r="U75" s="49">
        <f t="shared" si="5"/>
        <v>19.841126557140278</v>
      </c>
      <c r="V75" s="49">
        <f t="shared" si="6"/>
        <v>43.01618824095805</v>
      </c>
      <c r="W75" s="49">
        <f t="shared" si="7"/>
        <v>7.359932599145454</v>
      </c>
      <c r="Y75" s="48" t="s">
        <v>24</v>
      </c>
      <c r="Z75" s="49">
        <v>26.96046662346079</v>
      </c>
      <c r="AA75" s="49">
        <v>47.04399798372579</v>
      </c>
      <c r="AB75" s="49">
        <v>16.33182112767336</v>
      </c>
      <c r="AC75" s="49">
        <v>0</v>
      </c>
      <c r="AD75" s="42">
        <f t="shared" si="8"/>
        <v>90.33628573485994</v>
      </c>
    </row>
    <row r="76" spans="2:30" ht="15">
      <c r="B76" s="48" t="s">
        <v>15</v>
      </c>
      <c r="C76" s="49">
        <v>628</v>
      </c>
      <c r="D76" s="49">
        <v>2258</v>
      </c>
      <c r="E76" s="50" t="s">
        <v>0</v>
      </c>
      <c r="F76" s="49">
        <v>4260</v>
      </c>
      <c r="G76" s="50" t="s">
        <v>0</v>
      </c>
      <c r="H76" s="49">
        <v>68544</v>
      </c>
      <c r="J76" s="49">
        <v>92208</v>
      </c>
      <c r="K76" s="132"/>
      <c r="L76" s="48" t="s">
        <v>15</v>
      </c>
      <c r="M76" s="49">
        <f t="shared" si="0"/>
        <v>92208</v>
      </c>
      <c r="N76" s="49">
        <f t="shared" si="1"/>
        <v>628</v>
      </c>
      <c r="O76" s="49">
        <f t="shared" si="2"/>
        <v>2258</v>
      </c>
      <c r="P76" s="49">
        <f t="shared" si="3"/>
        <v>68544</v>
      </c>
      <c r="Q76" s="49">
        <f t="shared" si="4"/>
        <v>4260</v>
      </c>
      <c r="R76" s="132"/>
      <c r="S76" s="48" t="s">
        <v>15</v>
      </c>
      <c r="T76" s="49">
        <f t="shared" si="9"/>
        <v>0.681068887732084</v>
      </c>
      <c r="U76" s="49">
        <f t="shared" si="5"/>
        <v>2.448811382960264</v>
      </c>
      <c r="V76" s="49">
        <f t="shared" si="6"/>
        <v>74.33628318584071</v>
      </c>
      <c r="W76" s="49">
        <f t="shared" si="7"/>
        <v>4.619989588755857</v>
      </c>
      <c r="Y76" s="48" t="s">
        <v>13</v>
      </c>
      <c r="Z76" s="49">
        <v>4.020841291061879</v>
      </c>
      <c r="AA76" s="49">
        <v>12.039446460402342</v>
      </c>
      <c r="AB76" s="49">
        <v>67.47039724980901</v>
      </c>
      <c r="AC76" s="49">
        <v>5.948601031321619</v>
      </c>
      <c r="AD76" s="42">
        <f t="shared" si="8"/>
        <v>89.47928603259486</v>
      </c>
    </row>
    <row r="77" spans="1:30" ht="15">
      <c r="A77" s="150" t="s">
        <v>116</v>
      </c>
      <c r="B77" s="48" t="s">
        <v>16</v>
      </c>
      <c r="C77" s="49">
        <v>17389</v>
      </c>
      <c r="D77" s="49">
        <v>2329</v>
      </c>
      <c r="E77" s="50" t="s">
        <v>0</v>
      </c>
      <c r="F77" s="93">
        <v>2931</v>
      </c>
      <c r="G77" s="50" t="s">
        <v>0</v>
      </c>
      <c r="H77" s="49">
        <v>44369</v>
      </c>
      <c r="J77" s="49">
        <v>79668</v>
      </c>
      <c r="K77" s="132"/>
      <c r="L77" s="48" t="s">
        <v>16</v>
      </c>
      <c r="M77" s="49">
        <f t="shared" si="0"/>
        <v>79668</v>
      </c>
      <c r="N77" s="49">
        <f t="shared" si="1"/>
        <v>17389</v>
      </c>
      <c r="O77" s="49">
        <f t="shared" si="2"/>
        <v>2329</v>
      </c>
      <c r="P77" s="49">
        <f t="shared" si="3"/>
        <v>44369</v>
      </c>
      <c r="Q77" s="49">
        <f t="shared" si="4"/>
        <v>2931</v>
      </c>
      <c r="R77" s="132"/>
      <c r="S77" s="48" t="s">
        <v>16</v>
      </c>
      <c r="T77" s="49">
        <f t="shared" si="9"/>
        <v>21.82683135010293</v>
      </c>
      <c r="U77" s="49">
        <f t="shared" si="5"/>
        <v>2.9233820354471054</v>
      </c>
      <c r="V77" s="49">
        <f t="shared" si="6"/>
        <v>55.692373349400015</v>
      </c>
      <c r="W77" s="49">
        <f t="shared" si="7"/>
        <v>3.6790179243862027</v>
      </c>
      <c r="Y77" s="48" t="s">
        <v>56</v>
      </c>
      <c r="Z77" s="49">
        <v>0.416223875309954</v>
      </c>
      <c r="AA77" s="49">
        <v>5.043393552957847</v>
      </c>
      <c r="AB77" s="49">
        <v>58.18721218561813</v>
      </c>
      <c r="AC77" s="49">
        <v>25.823591923485655</v>
      </c>
      <c r="AD77" s="42">
        <f t="shared" si="8"/>
        <v>89.47042153737158</v>
      </c>
    </row>
    <row r="78" spans="2:30" ht="15">
      <c r="B78" s="48" t="s">
        <v>17</v>
      </c>
      <c r="C78" s="49">
        <v>132856</v>
      </c>
      <c r="D78" s="49">
        <v>62327</v>
      </c>
      <c r="E78" s="50" t="s">
        <v>0</v>
      </c>
      <c r="F78" s="49">
        <v>0</v>
      </c>
      <c r="G78" s="50" t="s">
        <v>0</v>
      </c>
      <c r="H78" s="49">
        <v>447088</v>
      </c>
      <c r="J78" s="49">
        <v>761648</v>
      </c>
      <c r="K78" s="132"/>
      <c r="L78" s="48" t="s">
        <v>17</v>
      </c>
      <c r="M78" s="49">
        <f t="shared" si="0"/>
        <v>761648</v>
      </c>
      <c r="N78" s="49">
        <f t="shared" si="1"/>
        <v>132856</v>
      </c>
      <c r="O78" s="49">
        <f t="shared" si="2"/>
        <v>62327</v>
      </c>
      <c r="P78" s="49">
        <f t="shared" si="3"/>
        <v>447088</v>
      </c>
      <c r="Q78" s="49">
        <f t="shared" si="4"/>
        <v>0</v>
      </c>
      <c r="R78" s="132"/>
      <c r="S78" s="48" t="s">
        <v>17</v>
      </c>
      <c r="T78" s="49">
        <f t="shared" si="9"/>
        <v>17.443228367960003</v>
      </c>
      <c r="U78" s="49">
        <f t="shared" si="5"/>
        <v>8.18317648047392</v>
      </c>
      <c r="V78" s="49">
        <f t="shared" si="6"/>
        <v>58.7000819276096</v>
      </c>
      <c r="W78" s="49">
        <f t="shared" si="7"/>
        <v>0</v>
      </c>
      <c r="Y78" s="48" t="s">
        <v>9</v>
      </c>
      <c r="Z78" s="49">
        <v>16.558401764922174</v>
      </c>
      <c r="AA78" s="49">
        <v>8.622019711181446</v>
      </c>
      <c r="AB78" s="49">
        <v>58.629589843045935</v>
      </c>
      <c r="AC78" s="49">
        <v>5.384887132938725</v>
      </c>
      <c r="AD78" s="42">
        <f t="shared" si="8"/>
        <v>89.19489845208828</v>
      </c>
    </row>
    <row r="79" spans="2:30" ht="15">
      <c r="B79" s="48" t="s">
        <v>18</v>
      </c>
      <c r="C79" s="49">
        <v>113904</v>
      </c>
      <c r="D79" s="49">
        <v>113813</v>
      </c>
      <c r="E79" s="50" t="s">
        <v>0</v>
      </c>
      <c r="F79" s="49">
        <v>83891</v>
      </c>
      <c r="G79" s="50" t="s">
        <v>0</v>
      </c>
      <c r="H79" s="49">
        <v>646710</v>
      </c>
      <c r="J79" s="49">
        <v>1115190</v>
      </c>
      <c r="K79" s="132"/>
      <c r="L79" s="48" t="s">
        <v>18</v>
      </c>
      <c r="M79" s="49">
        <f t="shared" si="0"/>
        <v>1115190</v>
      </c>
      <c r="N79" s="49">
        <f t="shared" si="1"/>
        <v>113904</v>
      </c>
      <c r="O79" s="49">
        <f t="shared" si="2"/>
        <v>113813</v>
      </c>
      <c r="P79" s="49">
        <f t="shared" si="3"/>
        <v>646710</v>
      </c>
      <c r="Q79" s="49">
        <f t="shared" si="4"/>
        <v>83891</v>
      </c>
      <c r="R79" s="132"/>
      <c r="S79" s="48" t="s">
        <v>18</v>
      </c>
      <c r="T79" s="49">
        <f t="shared" si="9"/>
        <v>10.21386490194496</v>
      </c>
      <c r="U79" s="49">
        <f t="shared" si="5"/>
        <v>10.205704857468234</v>
      </c>
      <c r="V79" s="49">
        <f t="shared" si="6"/>
        <v>57.99101498399376</v>
      </c>
      <c r="W79" s="49">
        <f t="shared" si="7"/>
        <v>7.522574628538635</v>
      </c>
      <c r="Y79" s="153" t="s">
        <v>119</v>
      </c>
      <c r="Z79" s="49">
        <v>21.961798110734023</v>
      </c>
      <c r="AA79" s="49">
        <v>3.467329910927602</v>
      </c>
      <c r="AB79" s="49">
        <v>59.809603156127864</v>
      </c>
      <c r="AC79" s="49">
        <v>3.5910756073953367</v>
      </c>
      <c r="AD79" s="42">
        <f t="shared" si="8"/>
        <v>88.82980678518483</v>
      </c>
    </row>
    <row r="80" spans="2:30" ht="15">
      <c r="B80" s="48" t="s">
        <v>56</v>
      </c>
      <c r="C80" s="49">
        <v>94</v>
      </c>
      <c r="D80" s="49">
        <v>1139</v>
      </c>
      <c r="E80" s="50" t="s">
        <v>0</v>
      </c>
      <c r="F80" s="49">
        <v>5832</v>
      </c>
      <c r="G80" s="50" t="s">
        <v>0</v>
      </c>
      <c r="H80" s="49">
        <v>13141</v>
      </c>
      <c r="J80" s="49">
        <v>22584</v>
      </c>
      <c r="K80" s="132"/>
      <c r="L80" s="48" t="s">
        <v>56</v>
      </c>
      <c r="M80" s="49">
        <f t="shared" si="0"/>
        <v>22584</v>
      </c>
      <c r="N80" s="49">
        <f t="shared" si="1"/>
        <v>94</v>
      </c>
      <c r="O80" s="49">
        <f t="shared" si="2"/>
        <v>1139</v>
      </c>
      <c r="P80" s="49">
        <f t="shared" si="3"/>
        <v>13141</v>
      </c>
      <c r="Q80" s="49">
        <f t="shared" si="4"/>
        <v>5832</v>
      </c>
      <c r="R80" s="132"/>
      <c r="S80" s="48" t="s">
        <v>56</v>
      </c>
      <c r="T80" s="49">
        <f t="shared" si="9"/>
        <v>0.416223875309954</v>
      </c>
      <c r="U80" s="49">
        <f t="shared" si="5"/>
        <v>5.043393552957847</v>
      </c>
      <c r="V80" s="49">
        <f t="shared" si="6"/>
        <v>58.18721218561813</v>
      </c>
      <c r="W80" s="49">
        <f t="shared" si="7"/>
        <v>25.823591923485655</v>
      </c>
      <c r="Y80" s="48" t="s">
        <v>20</v>
      </c>
      <c r="Z80" s="49">
        <v>31.30492930836836</v>
      </c>
      <c r="AA80" s="49">
        <v>1.0030569354222392</v>
      </c>
      <c r="AB80" s="49">
        <v>18.427588842185706</v>
      </c>
      <c r="AC80" s="49">
        <v>36.988918609094384</v>
      </c>
      <c r="AD80" s="42">
        <f t="shared" si="8"/>
        <v>87.72449369507069</v>
      </c>
    </row>
    <row r="81" spans="2:30" ht="15">
      <c r="B81" s="48" t="s">
        <v>19</v>
      </c>
      <c r="C81" s="49">
        <v>73313</v>
      </c>
      <c r="D81" s="49">
        <v>166469</v>
      </c>
      <c r="E81" s="50" t="s">
        <v>0</v>
      </c>
      <c r="F81" s="49">
        <v>13023</v>
      </c>
      <c r="G81" s="50" t="s">
        <v>0</v>
      </c>
      <c r="H81" s="49">
        <v>542713</v>
      </c>
      <c r="J81" s="49">
        <v>953690</v>
      </c>
      <c r="K81" s="132"/>
      <c r="L81" s="48" t="s">
        <v>19</v>
      </c>
      <c r="M81" s="49">
        <f t="shared" si="0"/>
        <v>953690</v>
      </c>
      <c r="N81" s="49">
        <f t="shared" si="1"/>
        <v>73313</v>
      </c>
      <c r="O81" s="49">
        <f t="shared" si="2"/>
        <v>166469</v>
      </c>
      <c r="P81" s="49">
        <f t="shared" si="3"/>
        <v>542713</v>
      </c>
      <c r="Q81" s="49">
        <f t="shared" si="4"/>
        <v>13023</v>
      </c>
      <c r="R81" s="132"/>
      <c r="S81" s="48" t="s">
        <v>19</v>
      </c>
      <c r="T81" s="49">
        <f t="shared" si="9"/>
        <v>7.687298807788695</v>
      </c>
      <c r="U81" s="49">
        <f t="shared" si="5"/>
        <v>17.455252755088132</v>
      </c>
      <c r="V81" s="49">
        <f t="shared" si="6"/>
        <v>56.90664681395422</v>
      </c>
      <c r="W81" s="49">
        <f t="shared" si="7"/>
        <v>1.3655380679256364</v>
      </c>
      <c r="Y81" s="48" t="s">
        <v>14</v>
      </c>
      <c r="Z81" s="49">
        <v>16.747908768129026</v>
      </c>
      <c r="AA81" s="49">
        <v>19.841126557140278</v>
      </c>
      <c r="AB81" s="49">
        <v>43.01618824095805</v>
      </c>
      <c r="AC81" s="49">
        <v>7.359932599145454</v>
      </c>
      <c r="AD81" s="42">
        <f t="shared" si="8"/>
        <v>86.9651561653728</v>
      </c>
    </row>
    <row r="82" spans="2:30" ht="15">
      <c r="B82" s="48" t="s">
        <v>20</v>
      </c>
      <c r="C82" s="49">
        <v>3277</v>
      </c>
      <c r="D82" s="49">
        <v>105</v>
      </c>
      <c r="E82" s="50" t="s">
        <v>0</v>
      </c>
      <c r="F82" s="49">
        <v>3872</v>
      </c>
      <c r="G82" s="50" t="s">
        <v>0</v>
      </c>
      <c r="H82" s="49">
        <v>1929</v>
      </c>
      <c r="J82" s="49">
        <v>10468</v>
      </c>
      <c r="K82" s="132"/>
      <c r="L82" s="48" t="s">
        <v>20</v>
      </c>
      <c r="M82" s="49">
        <f t="shared" si="0"/>
        <v>10468</v>
      </c>
      <c r="N82" s="49">
        <f t="shared" si="1"/>
        <v>3277</v>
      </c>
      <c r="O82" s="49">
        <f t="shared" si="2"/>
        <v>105</v>
      </c>
      <c r="P82" s="49">
        <f t="shared" si="3"/>
        <v>1929</v>
      </c>
      <c r="Q82" s="49">
        <f t="shared" si="4"/>
        <v>3872</v>
      </c>
      <c r="R82" s="132"/>
      <c r="S82" s="48" t="s">
        <v>20</v>
      </c>
      <c r="T82" s="49">
        <f t="shared" si="9"/>
        <v>31.30492930836836</v>
      </c>
      <c r="U82" s="49">
        <f t="shared" si="5"/>
        <v>1.0030569354222392</v>
      </c>
      <c r="V82" s="49">
        <f t="shared" si="6"/>
        <v>18.427588842185706</v>
      </c>
      <c r="W82" s="49">
        <f t="shared" si="7"/>
        <v>36.988918609094384</v>
      </c>
      <c r="Y82" s="48" t="s">
        <v>23</v>
      </c>
      <c r="Z82" s="51">
        <v>1.6386182462356065</v>
      </c>
      <c r="AA82" s="51">
        <v>0</v>
      </c>
      <c r="AB82" s="51">
        <v>0</v>
      </c>
      <c r="AC82" s="51">
        <v>85.16386182462357</v>
      </c>
      <c r="AD82" s="42">
        <f t="shared" si="8"/>
        <v>86.80248007085918</v>
      </c>
    </row>
    <row r="83" spans="2:30" ht="15">
      <c r="B83" s="48" t="s">
        <v>21</v>
      </c>
      <c r="C83" s="49">
        <v>487</v>
      </c>
      <c r="D83" s="49">
        <v>1110</v>
      </c>
      <c r="E83" s="50" t="s">
        <v>0</v>
      </c>
      <c r="F83" s="49">
        <v>564</v>
      </c>
      <c r="G83" s="50" t="s">
        <v>0</v>
      </c>
      <c r="H83" s="49">
        <v>6120</v>
      </c>
      <c r="J83" s="49">
        <v>8983</v>
      </c>
      <c r="K83" s="132"/>
      <c r="L83" s="48" t="s">
        <v>21</v>
      </c>
      <c r="M83" s="49">
        <f t="shared" si="0"/>
        <v>8983</v>
      </c>
      <c r="N83" s="49">
        <f t="shared" si="1"/>
        <v>487</v>
      </c>
      <c r="O83" s="49">
        <f t="shared" si="2"/>
        <v>1110</v>
      </c>
      <c r="P83" s="49">
        <f t="shared" si="3"/>
        <v>6120</v>
      </c>
      <c r="Q83" s="49">
        <f t="shared" si="4"/>
        <v>564</v>
      </c>
      <c r="R83" s="132"/>
      <c r="S83" s="48" t="s">
        <v>21</v>
      </c>
      <c r="T83" s="49">
        <f t="shared" si="9"/>
        <v>5.421351441611934</v>
      </c>
      <c r="U83" s="49">
        <f t="shared" si="5"/>
        <v>12.35667371702104</v>
      </c>
      <c r="V83" s="49">
        <f t="shared" si="6"/>
        <v>68.12868752087276</v>
      </c>
      <c r="W83" s="49">
        <f t="shared" si="7"/>
        <v>6.278526104864744</v>
      </c>
      <c r="Y83" s="48" t="s">
        <v>35</v>
      </c>
      <c r="Z83" s="49">
        <v>2.2342932801859416</v>
      </c>
      <c r="AA83" s="49">
        <v>2.287701198514627</v>
      </c>
      <c r="AB83" s="49">
        <v>81.91676738804574</v>
      </c>
      <c r="AC83" s="49" t="s">
        <v>0</v>
      </c>
      <c r="AD83" s="42">
        <f t="shared" si="8"/>
        <v>86.4387618667463</v>
      </c>
    </row>
    <row r="84" spans="2:30" ht="15">
      <c r="B84" s="48" t="s">
        <v>22</v>
      </c>
      <c r="C84" s="49">
        <v>11206</v>
      </c>
      <c r="D84" s="49">
        <v>7074</v>
      </c>
      <c r="E84" s="50" t="s">
        <v>0</v>
      </c>
      <c r="F84" s="49">
        <v>12238</v>
      </c>
      <c r="G84" s="50" t="s">
        <v>0</v>
      </c>
      <c r="H84" s="49">
        <v>596</v>
      </c>
      <c r="J84" s="49">
        <v>33265</v>
      </c>
      <c r="K84" s="132"/>
      <c r="L84" s="48" t="s">
        <v>22</v>
      </c>
      <c r="M84" s="49">
        <f t="shared" si="0"/>
        <v>33265</v>
      </c>
      <c r="N84" s="49">
        <f t="shared" si="1"/>
        <v>11206</v>
      </c>
      <c r="O84" s="49">
        <f t="shared" si="2"/>
        <v>7074</v>
      </c>
      <c r="P84" s="49">
        <f t="shared" si="3"/>
        <v>596</v>
      </c>
      <c r="Q84" s="49">
        <f t="shared" si="4"/>
        <v>12238</v>
      </c>
      <c r="R84" s="132"/>
      <c r="S84" s="48" t="s">
        <v>22</v>
      </c>
      <c r="T84" s="49">
        <f t="shared" si="9"/>
        <v>33.68705846986322</v>
      </c>
      <c r="U84" s="49">
        <f t="shared" si="5"/>
        <v>21.265594468660755</v>
      </c>
      <c r="V84" s="49">
        <f t="shared" si="6"/>
        <v>1.791672929505486</v>
      </c>
      <c r="W84" s="49">
        <f t="shared" si="7"/>
        <v>36.78941830753043</v>
      </c>
      <c r="Y84" s="48" t="s">
        <v>26</v>
      </c>
      <c r="Z84" s="49">
        <v>24.114364345233543</v>
      </c>
      <c r="AA84" s="49">
        <v>5.59080600361848</v>
      </c>
      <c r="AB84" s="49">
        <v>42.1389802002905</v>
      </c>
      <c r="AC84" s="49">
        <v>14.2445786509696</v>
      </c>
      <c r="AD84" s="42">
        <f t="shared" si="8"/>
        <v>86.08872920011211</v>
      </c>
    </row>
    <row r="85" spans="2:30" ht="15">
      <c r="B85" s="48" t="s">
        <v>23</v>
      </c>
      <c r="C85" s="49">
        <v>37</v>
      </c>
      <c r="D85" s="49">
        <v>0</v>
      </c>
      <c r="E85" s="50" t="s">
        <v>0</v>
      </c>
      <c r="F85" s="49">
        <v>1923</v>
      </c>
      <c r="G85" s="50" t="s">
        <v>0</v>
      </c>
      <c r="H85" s="49">
        <v>0</v>
      </c>
      <c r="J85" s="49">
        <v>2258</v>
      </c>
      <c r="K85" s="132"/>
      <c r="L85" s="48" t="s">
        <v>23</v>
      </c>
      <c r="M85" s="49">
        <f t="shared" si="0"/>
        <v>2258</v>
      </c>
      <c r="N85" s="49">
        <f t="shared" si="1"/>
        <v>37</v>
      </c>
      <c r="O85" s="49">
        <f t="shared" si="2"/>
        <v>0</v>
      </c>
      <c r="P85" s="49">
        <f>H85</f>
        <v>0</v>
      </c>
      <c r="Q85" s="49">
        <f>F85</f>
        <v>1923</v>
      </c>
      <c r="R85" s="132"/>
      <c r="S85" s="48" t="s">
        <v>23</v>
      </c>
      <c r="T85" s="49">
        <f t="shared" si="9"/>
        <v>1.6386182462356065</v>
      </c>
      <c r="U85" s="49">
        <f t="shared" si="5"/>
        <v>0</v>
      </c>
      <c r="V85" s="49">
        <f t="shared" si="6"/>
        <v>0</v>
      </c>
      <c r="W85" s="49">
        <f t="shared" si="7"/>
        <v>85.16386182462357</v>
      </c>
      <c r="Y85" s="48" t="s">
        <v>12</v>
      </c>
      <c r="Z85" s="49">
        <v>15.177449682538343</v>
      </c>
      <c r="AA85" s="49">
        <v>7.041493461048762</v>
      </c>
      <c r="AB85" s="49">
        <v>63.74866143325717</v>
      </c>
      <c r="AC85" s="49">
        <v>0</v>
      </c>
      <c r="AD85" s="42">
        <f t="shared" si="8"/>
        <v>85.96760457684428</v>
      </c>
    </row>
    <row r="86" spans="2:30" ht="15">
      <c r="B86" s="48" t="s">
        <v>24</v>
      </c>
      <c r="C86" s="49">
        <v>3744</v>
      </c>
      <c r="D86" s="49">
        <v>6533</v>
      </c>
      <c r="E86" s="50" t="s">
        <v>0</v>
      </c>
      <c r="F86" s="49">
        <v>0</v>
      </c>
      <c r="G86" s="50" t="s">
        <v>0</v>
      </c>
      <c r="H86" s="49">
        <v>2268</v>
      </c>
      <c r="J86" s="49">
        <v>13887</v>
      </c>
      <c r="K86" s="132"/>
      <c r="L86" s="48" t="s">
        <v>24</v>
      </c>
      <c r="M86" s="49">
        <f t="shared" si="0"/>
        <v>13887</v>
      </c>
      <c r="N86" s="49">
        <f t="shared" si="1"/>
        <v>3744</v>
      </c>
      <c r="O86" s="49">
        <f t="shared" si="2"/>
        <v>6533</v>
      </c>
      <c r="P86" s="49">
        <f t="shared" si="3"/>
        <v>2268</v>
      </c>
      <c r="Q86" s="49">
        <f t="shared" si="4"/>
        <v>0</v>
      </c>
      <c r="R86" s="132"/>
      <c r="S86" s="48" t="s">
        <v>24</v>
      </c>
      <c r="T86" s="49">
        <f t="shared" si="9"/>
        <v>26.96046662346079</v>
      </c>
      <c r="U86" s="49">
        <f t="shared" si="5"/>
        <v>47.04399798372579</v>
      </c>
      <c r="V86" s="49">
        <f t="shared" si="6"/>
        <v>16.33182112767336</v>
      </c>
      <c r="W86" s="49">
        <f t="shared" si="7"/>
        <v>0</v>
      </c>
      <c r="Y86" s="48" t="s">
        <v>18</v>
      </c>
      <c r="Z86" s="49">
        <v>10.21386490194496</v>
      </c>
      <c r="AA86" s="49">
        <v>10.205704857468234</v>
      </c>
      <c r="AB86" s="49">
        <v>57.99101498399376</v>
      </c>
      <c r="AC86" s="49">
        <v>7.522574628538635</v>
      </c>
      <c r="AD86" s="42">
        <f t="shared" si="8"/>
        <v>85.93315937194559</v>
      </c>
    </row>
    <row r="87" spans="2:30" ht="15">
      <c r="B87" s="48" t="s">
        <v>25</v>
      </c>
      <c r="C87" s="49">
        <v>64</v>
      </c>
      <c r="D87" s="49">
        <v>0</v>
      </c>
      <c r="E87" s="50" t="s">
        <v>0</v>
      </c>
      <c r="F87" s="49">
        <v>1211</v>
      </c>
      <c r="G87" s="50" t="s">
        <v>0</v>
      </c>
      <c r="H87" s="49">
        <v>0</v>
      </c>
      <c r="J87" s="49">
        <v>2835</v>
      </c>
      <c r="K87" s="132"/>
      <c r="L87" s="48" t="s">
        <v>25</v>
      </c>
      <c r="M87" s="49">
        <f t="shared" si="0"/>
        <v>2835</v>
      </c>
      <c r="N87" s="49">
        <f t="shared" si="1"/>
        <v>64</v>
      </c>
      <c r="O87" s="49">
        <f t="shared" si="2"/>
        <v>0</v>
      </c>
      <c r="P87" s="49">
        <f t="shared" si="3"/>
        <v>0</v>
      </c>
      <c r="Q87" s="49">
        <f t="shared" si="4"/>
        <v>1211</v>
      </c>
      <c r="R87" s="132"/>
      <c r="S87" s="48" t="s">
        <v>25</v>
      </c>
      <c r="T87" s="49">
        <f t="shared" si="9"/>
        <v>2.2574955908289245</v>
      </c>
      <c r="U87" s="49">
        <f t="shared" si="5"/>
        <v>0</v>
      </c>
      <c r="V87" s="49">
        <f t="shared" si="6"/>
        <v>0</v>
      </c>
      <c r="W87" s="49">
        <f t="shared" si="7"/>
        <v>42.71604938271605</v>
      </c>
      <c r="Y87" s="48" t="s">
        <v>27</v>
      </c>
      <c r="Z87" s="49">
        <v>5.27105608703808</v>
      </c>
      <c r="AA87" s="49">
        <v>11.798912024010505</v>
      </c>
      <c r="AB87" s="49">
        <v>68.70380791596324</v>
      </c>
      <c r="AC87" s="49">
        <v>0</v>
      </c>
      <c r="AD87" s="42">
        <f t="shared" si="8"/>
        <v>85.77377602701182</v>
      </c>
    </row>
    <row r="88" spans="2:30" ht="15">
      <c r="B88" s="48" t="s">
        <v>26</v>
      </c>
      <c r="C88" s="49">
        <v>47316</v>
      </c>
      <c r="D88" s="49">
        <v>10970</v>
      </c>
      <c r="E88" s="50" t="s">
        <v>0</v>
      </c>
      <c r="F88" s="49">
        <v>27950</v>
      </c>
      <c r="G88" s="50" t="s">
        <v>0</v>
      </c>
      <c r="H88" s="49">
        <v>82683</v>
      </c>
      <c r="J88" s="49">
        <v>196215</v>
      </c>
      <c r="K88" s="132"/>
      <c r="L88" s="48" t="s">
        <v>26</v>
      </c>
      <c r="M88" s="49">
        <f t="shared" si="0"/>
        <v>196215</v>
      </c>
      <c r="N88" s="49">
        <f t="shared" si="1"/>
        <v>47316</v>
      </c>
      <c r="O88" s="49">
        <f t="shared" si="2"/>
        <v>10970</v>
      </c>
      <c r="P88" s="49">
        <f t="shared" si="3"/>
        <v>82683</v>
      </c>
      <c r="Q88" s="49">
        <f t="shared" si="4"/>
        <v>27950</v>
      </c>
      <c r="R88" s="132"/>
      <c r="S88" s="48" t="s">
        <v>26</v>
      </c>
      <c r="T88" s="49">
        <f t="shared" si="9"/>
        <v>24.114364345233543</v>
      </c>
      <c r="U88" s="49">
        <f t="shared" si="5"/>
        <v>5.59080600361848</v>
      </c>
      <c r="V88" s="49">
        <f t="shared" si="6"/>
        <v>42.1389802002905</v>
      </c>
      <c r="W88" s="49">
        <f t="shared" si="7"/>
        <v>14.2445786509696</v>
      </c>
      <c r="Y88" s="48" t="s">
        <v>28</v>
      </c>
      <c r="Z88" s="49">
        <v>10.396969290483382</v>
      </c>
      <c r="AA88" s="49">
        <v>68.47201007351764</v>
      </c>
      <c r="AB88" s="49">
        <v>5.67219527392785</v>
      </c>
      <c r="AC88" s="49">
        <v>0.9716530867456221</v>
      </c>
      <c r="AD88" s="42">
        <f t="shared" si="8"/>
        <v>85.5128277246745</v>
      </c>
    </row>
    <row r="89" spans="2:30" ht="15">
      <c r="B89" s="48" t="s">
        <v>27</v>
      </c>
      <c r="C89" s="49">
        <v>2810</v>
      </c>
      <c r="D89" s="49">
        <v>6290</v>
      </c>
      <c r="E89" s="50" t="s">
        <v>0</v>
      </c>
      <c r="F89" s="49">
        <v>0</v>
      </c>
      <c r="G89" s="50" t="s">
        <v>0</v>
      </c>
      <c r="H89" s="49">
        <v>36626</v>
      </c>
      <c r="J89" s="49">
        <v>53310</v>
      </c>
      <c r="K89" s="132"/>
      <c r="L89" s="48" t="s">
        <v>27</v>
      </c>
      <c r="M89" s="49">
        <f t="shared" si="0"/>
        <v>53310</v>
      </c>
      <c r="N89" s="49">
        <f t="shared" si="1"/>
        <v>2810</v>
      </c>
      <c r="O89" s="49">
        <f t="shared" si="2"/>
        <v>6290</v>
      </c>
      <c r="P89" s="49">
        <f t="shared" si="3"/>
        <v>36626</v>
      </c>
      <c r="Q89" s="49">
        <f t="shared" si="4"/>
        <v>0</v>
      </c>
      <c r="R89" s="132"/>
      <c r="S89" s="48" t="s">
        <v>27</v>
      </c>
      <c r="T89" s="49">
        <f t="shared" si="9"/>
        <v>5.27105608703808</v>
      </c>
      <c r="U89" s="49">
        <f t="shared" si="5"/>
        <v>11.798912024010505</v>
      </c>
      <c r="V89" s="49">
        <f t="shared" si="6"/>
        <v>68.70380791596324</v>
      </c>
      <c r="W89" s="49">
        <f t="shared" si="7"/>
        <v>0</v>
      </c>
      <c r="Y89" s="48" t="s">
        <v>34</v>
      </c>
      <c r="Z89" s="49">
        <v>14.92224490225374</v>
      </c>
      <c r="AA89" s="49">
        <v>6.267544874897414</v>
      </c>
      <c r="AB89" s="49">
        <v>63.25750720733991</v>
      </c>
      <c r="AC89" s="49">
        <v>0</v>
      </c>
      <c r="AD89" s="42">
        <f t="shared" si="8"/>
        <v>84.44729698449106</v>
      </c>
    </row>
    <row r="90" spans="2:30" ht="15">
      <c r="B90" s="48" t="s">
        <v>28</v>
      </c>
      <c r="C90" s="49">
        <v>48055</v>
      </c>
      <c r="D90" s="49">
        <v>316479</v>
      </c>
      <c r="E90" s="50" t="s">
        <v>0</v>
      </c>
      <c r="F90" s="49">
        <v>4491</v>
      </c>
      <c r="G90" s="50" t="s">
        <v>0</v>
      </c>
      <c r="H90" s="49">
        <v>26217</v>
      </c>
      <c r="J90" s="49">
        <v>462202</v>
      </c>
      <c r="K90" s="132"/>
      <c r="L90" s="48" t="s">
        <v>28</v>
      </c>
      <c r="M90" s="49">
        <f t="shared" si="0"/>
        <v>462202</v>
      </c>
      <c r="N90" s="49">
        <f t="shared" si="1"/>
        <v>48055</v>
      </c>
      <c r="O90" s="49">
        <f t="shared" si="2"/>
        <v>316479</v>
      </c>
      <c r="P90" s="49">
        <f t="shared" si="3"/>
        <v>26217</v>
      </c>
      <c r="Q90" s="49">
        <f t="shared" si="4"/>
        <v>4491</v>
      </c>
      <c r="R90" s="132"/>
      <c r="S90" s="48" t="s">
        <v>28</v>
      </c>
      <c r="T90" s="49">
        <f t="shared" si="9"/>
        <v>10.396969290483382</v>
      </c>
      <c r="U90" s="49">
        <f t="shared" si="5"/>
        <v>68.47201007351764</v>
      </c>
      <c r="V90" s="49">
        <f t="shared" si="6"/>
        <v>5.67219527392785</v>
      </c>
      <c r="W90" s="49">
        <f t="shared" si="7"/>
        <v>0.9716530867456221</v>
      </c>
      <c r="Y90" s="48" t="s">
        <v>17</v>
      </c>
      <c r="Z90" s="49">
        <v>17.443228367960003</v>
      </c>
      <c r="AA90" s="49">
        <v>8.18317648047392</v>
      </c>
      <c r="AB90" s="49">
        <v>58.7000819276096</v>
      </c>
      <c r="AC90" s="49">
        <v>0</v>
      </c>
      <c r="AD90" s="42">
        <f t="shared" si="8"/>
        <v>84.32648677604352</v>
      </c>
    </row>
    <row r="91" spans="2:30" ht="15">
      <c r="B91" s="48" t="s">
        <v>29</v>
      </c>
      <c r="C91" s="49">
        <v>3364</v>
      </c>
      <c r="D91" s="49">
        <v>4030</v>
      </c>
      <c r="E91" s="50" t="s">
        <v>0</v>
      </c>
      <c r="F91" s="49">
        <v>4944</v>
      </c>
      <c r="G91" s="50" t="s">
        <v>0</v>
      </c>
      <c r="H91" s="49">
        <v>55663</v>
      </c>
      <c r="J91" s="49">
        <v>81193</v>
      </c>
      <c r="K91" s="132"/>
      <c r="L91" s="48" t="s">
        <v>29</v>
      </c>
      <c r="M91" s="49">
        <f t="shared" si="0"/>
        <v>81193</v>
      </c>
      <c r="N91" s="49">
        <f t="shared" si="1"/>
        <v>3364</v>
      </c>
      <c r="O91" s="49">
        <f t="shared" si="2"/>
        <v>4030</v>
      </c>
      <c r="P91" s="49">
        <f t="shared" si="3"/>
        <v>55663</v>
      </c>
      <c r="Q91" s="49">
        <f t="shared" si="4"/>
        <v>4944</v>
      </c>
      <c r="R91" s="132"/>
      <c r="S91" s="48" t="s">
        <v>29</v>
      </c>
      <c r="T91" s="49">
        <f t="shared" si="9"/>
        <v>4.143214316505118</v>
      </c>
      <c r="U91" s="49">
        <f t="shared" si="5"/>
        <v>4.963482073577771</v>
      </c>
      <c r="V91" s="49">
        <f t="shared" si="6"/>
        <v>68.55640264554826</v>
      </c>
      <c r="W91" s="49">
        <f t="shared" si="7"/>
        <v>6.089194881332134</v>
      </c>
      <c r="Y91" s="48" t="s">
        <v>30</v>
      </c>
      <c r="Z91" s="49">
        <v>3.5005375357264596</v>
      </c>
      <c r="AA91" s="49">
        <v>55.28227180952881</v>
      </c>
      <c r="AB91" s="49">
        <v>25.290400398563072</v>
      </c>
      <c r="AC91" s="49">
        <v>0</v>
      </c>
      <c r="AD91" s="42">
        <f t="shared" si="8"/>
        <v>84.07320974381834</v>
      </c>
    </row>
    <row r="92" spans="2:30" ht="15">
      <c r="B92" s="48" t="s">
        <v>30</v>
      </c>
      <c r="C92" s="49">
        <v>1335</v>
      </c>
      <c r="D92" s="49">
        <v>21083</v>
      </c>
      <c r="E92" s="50" t="s">
        <v>0</v>
      </c>
      <c r="F92" s="49">
        <v>0</v>
      </c>
      <c r="G92" s="50" t="s">
        <v>0</v>
      </c>
      <c r="H92" s="49">
        <v>9645</v>
      </c>
      <c r="J92" s="49">
        <v>38137</v>
      </c>
      <c r="K92" s="132"/>
      <c r="L92" s="48" t="s">
        <v>30</v>
      </c>
      <c r="M92" s="49">
        <f t="shared" si="0"/>
        <v>38137</v>
      </c>
      <c r="N92" s="49">
        <f t="shared" si="1"/>
        <v>1335</v>
      </c>
      <c r="O92" s="49">
        <f t="shared" si="2"/>
        <v>21083</v>
      </c>
      <c r="P92" s="49">
        <f t="shared" si="3"/>
        <v>9645</v>
      </c>
      <c r="Q92" s="49">
        <f t="shared" si="4"/>
        <v>0</v>
      </c>
      <c r="R92" s="132"/>
      <c r="S92" s="48" t="s">
        <v>30</v>
      </c>
      <c r="T92" s="49">
        <f t="shared" si="9"/>
        <v>3.5005375357264596</v>
      </c>
      <c r="U92" s="49">
        <f t="shared" si="5"/>
        <v>55.28227180952881</v>
      </c>
      <c r="V92" s="49">
        <f t="shared" si="6"/>
        <v>25.290400398563072</v>
      </c>
      <c r="W92" s="49">
        <f>(Q92/M92)*100</f>
        <v>0</v>
      </c>
      <c r="Y92" s="48" t="s">
        <v>29</v>
      </c>
      <c r="Z92" s="49">
        <v>4.143214316505118</v>
      </c>
      <c r="AA92" s="49">
        <v>4.963482073577771</v>
      </c>
      <c r="AB92" s="49">
        <v>68.55640264554826</v>
      </c>
      <c r="AC92" s="49">
        <v>6.089194881332134</v>
      </c>
      <c r="AD92" s="42">
        <f t="shared" si="8"/>
        <v>83.75229391696328</v>
      </c>
    </row>
    <row r="93" spans="1:30" ht="15">
      <c r="A93" s="151" t="s">
        <v>117</v>
      </c>
      <c r="B93" s="48" t="s">
        <v>31</v>
      </c>
      <c r="C93" s="152">
        <v>455</v>
      </c>
      <c r="D93" s="152">
        <v>3057</v>
      </c>
      <c r="E93" s="50" t="s">
        <v>0</v>
      </c>
      <c r="F93" s="152">
        <v>0</v>
      </c>
      <c r="G93" s="50" t="s">
        <v>0</v>
      </c>
      <c r="H93" s="152">
        <v>1017</v>
      </c>
      <c r="J93" s="152">
        <v>4528</v>
      </c>
      <c r="K93" s="151" t="s">
        <v>117</v>
      </c>
      <c r="L93" s="48" t="s">
        <v>31</v>
      </c>
      <c r="M93" s="49">
        <f t="shared" si="0"/>
        <v>4528</v>
      </c>
      <c r="N93" s="49">
        <f t="shared" si="1"/>
        <v>455</v>
      </c>
      <c r="O93" s="49">
        <f t="shared" si="2"/>
        <v>3057</v>
      </c>
      <c r="P93" s="49">
        <f t="shared" si="3"/>
        <v>1017</v>
      </c>
      <c r="Q93" s="49">
        <f t="shared" si="4"/>
        <v>0</v>
      </c>
      <c r="R93" s="132"/>
      <c r="S93" s="48" t="s">
        <v>31</v>
      </c>
      <c r="T93" s="49">
        <f>(N93/M93)*100</f>
        <v>10.048586572438163</v>
      </c>
      <c r="U93" s="49">
        <f t="shared" si="5"/>
        <v>67.51325088339223</v>
      </c>
      <c r="V93" s="49">
        <f t="shared" si="6"/>
        <v>22.460247349823323</v>
      </c>
      <c r="W93" s="49">
        <f t="shared" si="7"/>
        <v>0</v>
      </c>
      <c r="Y93" s="48" t="s">
        <v>19</v>
      </c>
      <c r="Z93" s="49">
        <v>7.687298807788695</v>
      </c>
      <c r="AA93" s="49">
        <v>17.455252755088132</v>
      </c>
      <c r="AB93" s="49">
        <v>56.90664681395422</v>
      </c>
      <c r="AC93" s="49">
        <v>1.3655380679256364</v>
      </c>
      <c r="AD93" s="42">
        <f t="shared" si="8"/>
        <v>83.41473644475668</v>
      </c>
    </row>
    <row r="94" spans="2:30" ht="15">
      <c r="B94" s="48" t="s">
        <v>32</v>
      </c>
      <c r="C94" s="49">
        <v>510</v>
      </c>
      <c r="D94" s="49">
        <v>4918</v>
      </c>
      <c r="E94" s="50" t="s">
        <v>0</v>
      </c>
      <c r="F94" s="49">
        <v>1</v>
      </c>
      <c r="G94" s="50" t="s">
        <v>0</v>
      </c>
      <c r="H94" s="49">
        <v>17998</v>
      </c>
      <c r="J94" s="49">
        <v>24710</v>
      </c>
      <c r="K94" s="132"/>
      <c r="L94" s="48" t="s">
        <v>32</v>
      </c>
      <c r="M94" s="49">
        <f t="shared" si="0"/>
        <v>24710</v>
      </c>
      <c r="N94" s="49">
        <f t="shared" si="1"/>
        <v>510</v>
      </c>
      <c r="O94" s="49">
        <f t="shared" si="2"/>
        <v>4918</v>
      </c>
      <c r="P94" s="49">
        <f t="shared" si="3"/>
        <v>17998</v>
      </c>
      <c r="Q94" s="49">
        <f t="shared" si="4"/>
        <v>1</v>
      </c>
      <c r="R94" s="132"/>
      <c r="S94" s="48" t="s">
        <v>32</v>
      </c>
      <c r="T94" s="49">
        <f t="shared" si="9"/>
        <v>2.063941723998381</v>
      </c>
      <c r="U94" s="49">
        <f t="shared" si="5"/>
        <v>19.90287333063537</v>
      </c>
      <c r="V94" s="49">
        <f t="shared" si="6"/>
        <v>72.83690813435855</v>
      </c>
      <c r="W94" s="49">
        <f t="shared" si="7"/>
        <v>0.004046944556859572</v>
      </c>
      <c r="Y94" s="48" t="s">
        <v>33</v>
      </c>
      <c r="Z94" s="49">
        <v>5.604879102747932</v>
      </c>
      <c r="AA94" s="49">
        <v>4.570721455088291</v>
      </c>
      <c r="AB94" s="49">
        <v>72.61397340456875</v>
      </c>
      <c r="AC94" s="49">
        <v>0</v>
      </c>
      <c r="AD94" s="42">
        <f t="shared" si="8"/>
        <v>82.78957396240497</v>
      </c>
    </row>
    <row r="95" spans="2:30" ht="15">
      <c r="B95" s="48" t="s">
        <v>33</v>
      </c>
      <c r="C95" s="49">
        <v>5707</v>
      </c>
      <c r="D95" s="49">
        <v>4654</v>
      </c>
      <c r="E95" s="50" t="s">
        <v>0</v>
      </c>
      <c r="F95" s="49">
        <v>0</v>
      </c>
      <c r="G95" s="50" t="s">
        <v>0</v>
      </c>
      <c r="H95" s="49">
        <v>73937</v>
      </c>
      <c r="J95" s="49">
        <v>101822</v>
      </c>
      <c r="K95" s="132"/>
      <c r="L95" s="48" t="s">
        <v>33</v>
      </c>
      <c r="M95" s="49">
        <f t="shared" si="0"/>
        <v>101822</v>
      </c>
      <c r="N95" s="49">
        <f t="shared" si="1"/>
        <v>5707</v>
      </c>
      <c r="O95" s="49">
        <f t="shared" si="2"/>
        <v>4654</v>
      </c>
      <c r="P95" s="49">
        <f t="shared" si="3"/>
        <v>73937</v>
      </c>
      <c r="Q95" s="49">
        <f t="shared" si="4"/>
        <v>0</v>
      </c>
      <c r="R95" s="132"/>
      <c r="S95" s="48" t="s">
        <v>33</v>
      </c>
      <c r="T95" s="49">
        <f t="shared" si="9"/>
        <v>5.604879102747932</v>
      </c>
      <c r="U95" s="49">
        <f t="shared" si="5"/>
        <v>4.570721455088291</v>
      </c>
      <c r="V95" s="49">
        <f t="shared" si="6"/>
        <v>72.61397340456875</v>
      </c>
      <c r="W95" s="49">
        <f t="shared" si="7"/>
        <v>0</v>
      </c>
      <c r="Y95" s="48" t="s">
        <v>15</v>
      </c>
      <c r="Z95" s="49">
        <v>0.7702902616946385</v>
      </c>
      <c r="AA95" s="49">
        <v>3.0444319746977504</v>
      </c>
      <c r="AB95" s="49">
        <v>74.79059327653931</v>
      </c>
      <c r="AC95" s="49">
        <v>1.8160485639953068</v>
      </c>
      <c r="AD95" s="42">
        <f t="shared" si="8"/>
        <v>80.421364076927</v>
      </c>
    </row>
    <row r="96" spans="2:30" ht="15">
      <c r="B96" s="48" t="s">
        <v>34</v>
      </c>
      <c r="C96" s="49">
        <v>35456</v>
      </c>
      <c r="D96" s="49">
        <v>14892</v>
      </c>
      <c r="E96" s="50" t="s">
        <v>0</v>
      </c>
      <c r="F96" s="49">
        <v>0</v>
      </c>
      <c r="G96" s="50" t="s">
        <v>0</v>
      </c>
      <c r="H96" s="49">
        <v>150303</v>
      </c>
      <c r="J96" s="49">
        <v>237605</v>
      </c>
      <c r="K96" s="132"/>
      <c r="L96" s="48" t="s">
        <v>34</v>
      </c>
      <c r="M96" s="49">
        <f t="shared" si="0"/>
        <v>237605</v>
      </c>
      <c r="N96" s="49">
        <f t="shared" si="1"/>
        <v>35456</v>
      </c>
      <c r="O96" s="49">
        <f t="shared" si="2"/>
        <v>14892</v>
      </c>
      <c r="P96" s="49">
        <f t="shared" si="3"/>
        <v>150303</v>
      </c>
      <c r="Q96" s="49">
        <f t="shared" si="4"/>
        <v>0</v>
      </c>
      <c r="R96" s="132"/>
      <c r="S96" s="48" t="s">
        <v>34</v>
      </c>
      <c r="T96" s="49">
        <f t="shared" si="9"/>
        <v>14.92224490225374</v>
      </c>
      <c r="U96" s="49">
        <f t="shared" si="5"/>
        <v>6.267544874897414</v>
      </c>
      <c r="V96" s="49">
        <f t="shared" si="6"/>
        <v>63.25750720733991</v>
      </c>
      <c r="W96" s="49">
        <f>(Q96/M96)*100</f>
        <v>0</v>
      </c>
      <c r="Y96" s="48" t="s">
        <v>11</v>
      </c>
      <c r="Z96" s="49">
        <v>2.6998775010208247</v>
      </c>
      <c r="AA96" s="49">
        <v>5.199673336055533</v>
      </c>
      <c r="AB96" s="49">
        <v>72.39934667211107</v>
      </c>
      <c r="AC96" s="49">
        <v>0</v>
      </c>
      <c r="AD96" s="42">
        <f t="shared" si="8"/>
        <v>80.29889750918743</v>
      </c>
    </row>
    <row r="97" spans="2:30" ht="15">
      <c r="B97" s="48" t="s">
        <v>35</v>
      </c>
      <c r="C97" s="49">
        <v>24013</v>
      </c>
      <c r="D97" s="49">
        <v>24587</v>
      </c>
      <c r="E97" s="50" t="s">
        <v>0</v>
      </c>
      <c r="F97" s="49">
        <v>5067</v>
      </c>
      <c r="G97" s="50" t="s">
        <v>0</v>
      </c>
      <c r="H97" s="49">
        <v>880398</v>
      </c>
      <c r="J97" s="49">
        <v>1074747</v>
      </c>
      <c r="K97" s="132"/>
      <c r="L97" s="48" t="s">
        <v>35</v>
      </c>
      <c r="M97" s="49">
        <f t="shared" si="0"/>
        <v>1074747</v>
      </c>
      <c r="N97" s="49">
        <f t="shared" si="1"/>
        <v>24013</v>
      </c>
      <c r="O97" s="49">
        <f t="shared" si="2"/>
        <v>24587</v>
      </c>
      <c r="P97" s="49">
        <f t="shared" si="3"/>
        <v>880398</v>
      </c>
      <c r="Q97" s="49">
        <f>F97</f>
        <v>5067</v>
      </c>
      <c r="R97" s="132"/>
      <c r="S97" s="48" t="s">
        <v>35</v>
      </c>
      <c r="T97" s="49">
        <f t="shared" si="9"/>
        <v>2.2342932801859416</v>
      </c>
      <c r="U97" s="49">
        <f t="shared" si="5"/>
        <v>2.287701198514627</v>
      </c>
      <c r="V97" s="49">
        <f t="shared" si="6"/>
        <v>81.91676738804574</v>
      </c>
      <c r="W97" s="49" t="s">
        <v>0</v>
      </c>
      <c r="Y97" s="48" t="s">
        <v>25</v>
      </c>
      <c r="Z97" s="49">
        <v>2.2574955908289245</v>
      </c>
      <c r="AA97" s="49">
        <v>0</v>
      </c>
      <c r="AB97" s="49">
        <v>0</v>
      </c>
      <c r="AC97" s="49">
        <v>42.71604938271605</v>
      </c>
      <c r="AD97" s="42">
        <f t="shared" si="8"/>
        <v>44.973544973544975</v>
      </c>
    </row>
    <row r="98" spans="1:30" ht="15">
      <c r="A98" s="150" t="s">
        <v>116</v>
      </c>
      <c r="B98" s="48" t="s">
        <v>36</v>
      </c>
      <c r="C98" s="93">
        <v>590</v>
      </c>
      <c r="D98" s="93">
        <v>268</v>
      </c>
      <c r="E98" s="50" t="s">
        <v>0</v>
      </c>
      <c r="F98" s="93">
        <v>4520</v>
      </c>
      <c r="G98" s="50" t="s">
        <v>0</v>
      </c>
      <c r="H98" s="93">
        <v>377</v>
      </c>
      <c r="J98" s="93">
        <v>5779</v>
      </c>
      <c r="K98" s="150" t="s">
        <v>116</v>
      </c>
      <c r="L98" s="48"/>
      <c r="M98" s="49"/>
      <c r="N98" s="49"/>
      <c r="O98" s="49"/>
      <c r="P98" s="49"/>
      <c r="Q98" s="50"/>
      <c r="R98" s="132"/>
      <c r="S98" s="48"/>
      <c r="T98" s="49"/>
      <c r="U98" s="49"/>
      <c r="V98" s="49"/>
      <c r="W98" s="49"/>
      <c r="Y98" s="48"/>
      <c r="Z98" s="49"/>
      <c r="AA98" s="49"/>
      <c r="AB98" s="49"/>
      <c r="AC98" s="49"/>
      <c r="AD98" s="42"/>
    </row>
    <row r="99" spans="2:30" ht="15">
      <c r="B99" s="48" t="s">
        <v>38</v>
      </c>
      <c r="C99" s="49">
        <v>0</v>
      </c>
      <c r="D99" s="49">
        <v>0</v>
      </c>
      <c r="E99" s="50" t="s">
        <v>0</v>
      </c>
      <c r="F99" s="49">
        <v>159</v>
      </c>
      <c r="G99" s="50" t="s">
        <v>0</v>
      </c>
      <c r="H99" s="49">
        <v>0</v>
      </c>
      <c r="J99" s="49">
        <v>202</v>
      </c>
      <c r="K99" s="132"/>
      <c r="L99" s="48" t="s">
        <v>36</v>
      </c>
      <c r="M99" s="49">
        <f>J98</f>
        <v>5779</v>
      </c>
      <c r="N99" s="49">
        <f>C98</f>
        <v>590</v>
      </c>
      <c r="O99" s="49">
        <f>D98</f>
        <v>268</v>
      </c>
      <c r="P99" s="49">
        <f>H98</f>
        <v>377</v>
      </c>
      <c r="Q99" s="49">
        <f>F98</f>
        <v>4520</v>
      </c>
      <c r="R99" s="132"/>
      <c r="S99" s="48" t="s">
        <v>36</v>
      </c>
      <c r="T99" s="49">
        <f t="shared" si="9"/>
        <v>10.209378785256964</v>
      </c>
      <c r="U99" s="49">
        <f t="shared" si="5"/>
        <v>4.63748053296418</v>
      </c>
      <c r="V99" s="49">
        <f t="shared" si="6"/>
        <v>6.523620003460806</v>
      </c>
      <c r="W99" s="49">
        <f t="shared" si="7"/>
        <v>78.214223914172</v>
      </c>
      <c r="Y99" s="153" t="s">
        <v>121</v>
      </c>
      <c r="Z99" s="49">
        <v>10.209378785256964</v>
      </c>
      <c r="AA99" s="49">
        <v>4.63748053296418</v>
      </c>
      <c r="AB99" s="49">
        <v>6.523620003460806</v>
      </c>
      <c r="AC99" s="49">
        <v>78.214223914172</v>
      </c>
      <c r="AD99" s="42">
        <f t="shared" si="8"/>
        <v>99.58470323585395</v>
      </c>
    </row>
    <row r="100" spans="2:30" ht="15">
      <c r="B100" s="48" t="s">
        <v>37</v>
      </c>
      <c r="C100" s="49">
        <v>10906</v>
      </c>
      <c r="D100" s="49">
        <v>7990</v>
      </c>
      <c r="E100" s="50" t="s">
        <v>0</v>
      </c>
      <c r="F100" s="49">
        <v>6472</v>
      </c>
      <c r="G100" s="50" t="s">
        <v>0</v>
      </c>
      <c r="H100" s="49">
        <v>105951</v>
      </c>
      <c r="J100" s="49">
        <v>158389</v>
      </c>
      <c r="K100" s="132"/>
      <c r="L100" s="48" t="s">
        <v>38</v>
      </c>
      <c r="M100" s="49">
        <f aca="true" t="shared" si="10" ref="M100:M101">J99</f>
        <v>202</v>
      </c>
      <c r="N100" s="49">
        <f aca="true" t="shared" si="11" ref="N100:N101">C99</f>
        <v>0</v>
      </c>
      <c r="O100" s="49">
        <f aca="true" t="shared" si="12" ref="O100:O101">D99</f>
        <v>0</v>
      </c>
      <c r="P100" s="49">
        <f aca="true" t="shared" si="13" ref="P100:P101">H99</f>
        <v>0</v>
      </c>
      <c r="Q100" s="49">
        <f aca="true" t="shared" si="14" ref="Q100:Q101">F99</f>
        <v>159</v>
      </c>
      <c r="R100" s="132"/>
      <c r="S100" s="48" t="s">
        <v>38</v>
      </c>
      <c r="T100" s="49">
        <f t="shared" si="9"/>
        <v>0</v>
      </c>
      <c r="U100" s="49">
        <f t="shared" si="5"/>
        <v>0</v>
      </c>
      <c r="V100" s="49">
        <f t="shared" si="6"/>
        <v>0</v>
      </c>
      <c r="W100" s="49">
        <f t="shared" si="7"/>
        <v>78.71287128712872</v>
      </c>
      <c r="Y100" s="48" t="s">
        <v>37</v>
      </c>
      <c r="Z100" s="49">
        <v>6.885579175321518</v>
      </c>
      <c r="AA100" s="49">
        <v>5.044542234624879</v>
      </c>
      <c r="AB100" s="49">
        <v>66.89290291623787</v>
      </c>
      <c r="AC100" s="49">
        <v>4.086142345743707</v>
      </c>
      <c r="AD100" s="42">
        <f t="shared" si="8"/>
        <v>82.90916667192798</v>
      </c>
    </row>
    <row r="101" spans="12:30" ht="15">
      <c r="L101" s="48" t="s">
        <v>37</v>
      </c>
      <c r="M101" s="49">
        <f t="shared" si="10"/>
        <v>158389</v>
      </c>
      <c r="N101" s="49">
        <f t="shared" si="11"/>
        <v>10906</v>
      </c>
      <c r="O101" s="49">
        <f t="shared" si="12"/>
        <v>7990</v>
      </c>
      <c r="P101" s="49">
        <f t="shared" si="13"/>
        <v>105951</v>
      </c>
      <c r="Q101" s="49">
        <f t="shared" si="14"/>
        <v>6472</v>
      </c>
      <c r="R101" s="132"/>
      <c r="S101" s="48" t="s">
        <v>37</v>
      </c>
      <c r="T101" s="49">
        <f>(N101/M101)*100</f>
        <v>6.885579175321518</v>
      </c>
      <c r="U101" s="49">
        <f>(O101/M101)*100</f>
        <v>5.044542234624879</v>
      </c>
      <c r="V101" s="49">
        <f>(P101/M101)*100</f>
        <v>66.89290291623787</v>
      </c>
      <c r="W101" s="49">
        <f>(Q101/M101)*100</f>
        <v>4.086142345743707</v>
      </c>
      <c r="Y101" s="48" t="s">
        <v>38</v>
      </c>
      <c r="Z101" s="49">
        <v>0</v>
      </c>
      <c r="AA101" s="49">
        <v>0</v>
      </c>
      <c r="AB101" s="49">
        <v>0</v>
      </c>
      <c r="AC101" s="51">
        <v>78.71287128712872</v>
      </c>
      <c r="AD101" s="42">
        <f t="shared" si="8"/>
        <v>78.71287128712872</v>
      </c>
    </row>
    <row r="102" spans="20:31" ht="15">
      <c r="T102" s="132"/>
      <c r="U102" s="132"/>
      <c r="V102" s="132"/>
      <c r="W102" s="132"/>
      <c r="Z102" s="132"/>
      <c r="AA102" s="132"/>
      <c r="AB102" s="132"/>
      <c r="AC102" s="132"/>
      <c r="AD102" s="132"/>
      <c r="AE102" s="132"/>
    </row>
    <row r="103" spans="13:17" ht="15">
      <c r="M103" s="42"/>
      <c r="N103" s="42"/>
      <c r="O103" s="42"/>
      <c r="P103" s="42"/>
      <c r="Q103" s="42"/>
    </row>
    <row r="104" spans="13:17" ht="15">
      <c r="M104" s="42"/>
      <c r="N104" s="42"/>
      <c r="O104" s="42"/>
      <c r="P104" s="42"/>
      <c r="Q104" s="42"/>
    </row>
  </sheetData>
  <printOptions/>
  <pageMargins left="0.7" right="0.7" top="0.787401575" bottom="0.787401575" header="0.3" footer="0.3"/>
  <pageSetup horizontalDpi="600" verticalDpi="600" orientation="portrait" paperSize="9" r:id="rId2"/>
  <ignoredErrors>
    <ignoredError sqref="J69" numberStoredAsText="1"/>
    <ignoredError sqref="P70:P10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Öko-Institut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g.mehlhart</dc:creator>
  <cp:keywords/>
  <dc:description/>
  <cp:lastModifiedBy>Kevin Alati</cp:lastModifiedBy>
  <cp:lastPrinted>2013-05-21T09:50:05Z</cp:lastPrinted>
  <dcterms:created xsi:type="dcterms:W3CDTF">2011-11-07T12:05:06Z</dcterms:created>
  <dcterms:modified xsi:type="dcterms:W3CDTF">2017-05-23T12:20:29Z</dcterms:modified>
  <cp:category/>
  <cp:version/>
  <cp:contentType/>
  <cp:contentStatus/>
</cp:coreProperties>
</file>