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28680" yWindow="65416" windowWidth="29040" windowHeight="15840" tabRatio="687" activeTab="0"/>
  </bookViews>
  <sheets>
    <sheet name="Figure 1" sheetId="7" r:id="rId1"/>
    <sheet name="Figure 2" sheetId="14" r:id="rId2"/>
    <sheet name="Figure 3" sheetId="13" r:id="rId3"/>
    <sheet name="Figure 4" sheetId="4" r:id="rId4"/>
    <sheet name="Table 1" sheetId="3" r:id="rId5"/>
    <sheet name="Figure 5" sheetId="5" r:id="rId6"/>
    <sheet name="Table 2" sheetId="6" r:id="rId7"/>
    <sheet name="Figure 6" sheetId="9" r:id="rId8"/>
    <sheet name="Table 3" sheetId="8" r:id="rId9"/>
    <sheet name="Figure 7" sheetId="10" r:id="rId10"/>
    <sheet name="Figure 8" sheetId="11" r:id="rId11"/>
    <sheet name="Figure 9" sheetId="12" r:id="rId12"/>
    <sheet name="Map 1" sheetId="1" r:id="rId13"/>
    <sheet name="Figure 10" sheetId="2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<sst xmlns="http://schemas.openxmlformats.org/spreadsheetml/2006/main" count="870" uniqueCount="553">
  <si>
    <t>(number)</t>
  </si>
  <si>
    <r>
      <t>Source:</t>
    </r>
    <r>
      <rPr>
        <sz val="9"/>
        <color theme="1"/>
        <rFont val="Arial"/>
        <family val="2"/>
      </rPr>
      <t xml:space="preserve"> Eurostat (online data code: tran_sf_roadnu)</t>
    </r>
  </si>
  <si>
    <t>TIME</t>
  </si>
  <si>
    <t>2018</t>
  </si>
  <si>
    <t>2019</t>
  </si>
  <si>
    <t>2020</t>
  </si>
  <si>
    <t>GEO (Codes)</t>
  </si>
  <si>
    <t>GEO (Labels)</t>
  </si>
  <si>
    <t>DEZZ</t>
  </si>
  <si>
    <t>Extra-Regio NUTS 2</t>
  </si>
  <si>
    <t>ITC4</t>
  </si>
  <si>
    <t>Lombardia</t>
  </si>
  <si>
    <t>ES51</t>
  </si>
  <si>
    <t>Cataluña</t>
  </si>
  <si>
    <t>FR10</t>
  </si>
  <si>
    <t>Île de France</t>
  </si>
  <si>
    <t>ITI4</t>
  </si>
  <si>
    <t>Lazio</t>
  </si>
  <si>
    <t>ES61</t>
  </si>
  <si>
    <t>Andalucía</t>
  </si>
  <si>
    <t>ITH5</t>
  </si>
  <si>
    <t>Emilia-Romagna</t>
  </si>
  <si>
    <t>Área Metropolitana de Lisboa</t>
  </si>
  <si>
    <t>ES30</t>
  </si>
  <si>
    <t>Comunidad de Madrid</t>
  </si>
  <si>
    <t>ITI1</t>
  </si>
  <si>
    <t>Toscana</t>
  </si>
  <si>
    <t>ITH3</t>
  </si>
  <si>
    <t>Veneto</t>
  </si>
  <si>
    <t>Wien</t>
  </si>
  <si>
    <t>PT11</t>
  </si>
  <si>
    <t>Norte</t>
  </si>
  <si>
    <t>ITG1</t>
  </si>
  <si>
    <t>Sicilia</t>
  </si>
  <si>
    <t>ITF4</t>
  </si>
  <si>
    <t>Puglia</t>
  </si>
  <si>
    <t>ITC1</t>
  </si>
  <si>
    <t>Piemonte</t>
  </si>
  <si>
    <t>ITF3</t>
  </si>
  <si>
    <t>Campania</t>
  </si>
  <si>
    <t>Zürich</t>
  </si>
  <si>
    <t>PT17</t>
  </si>
  <si>
    <t>PT16</t>
  </si>
  <si>
    <t>NL33</t>
  </si>
  <si>
    <t>Zuid-Holland</t>
  </si>
  <si>
    <t>AT12</t>
  </si>
  <si>
    <t>Niederösterreich</t>
  </si>
  <si>
    <t>ITC3</t>
  </si>
  <si>
    <t>Liguria</t>
  </si>
  <si>
    <t>ES52</t>
  </si>
  <si>
    <t>Budapest</t>
  </si>
  <si>
    <t>AT31</t>
  </si>
  <si>
    <t>Oberösterreich</t>
  </si>
  <si>
    <t>BE21</t>
  </si>
  <si>
    <t>Prov. Antwerpen</t>
  </si>
  <si>
    <t>EL30</t>
  </si>
  <si>
    <t>Attiki</t>
  </si>
  <si>
    <t>FRK2</t>
  </si>
  <si>
    <t>Rhône-Alpes</t>
  </si>
  <si>
    <t>BE23</t>
  </si>
  <si>
    <t>Prov. Oost-Vlaanderen</t>
  </si>
  <si>
    <t>AT22</t>
  </si>
  <si>
    <t>Steiermark</t>
  </si>
  <si>
    <t>FRL0</t>
  </si>
  <si>
    <t>AT13</t>
  </si>
  <si>
    <t>RO21</t>
  </si>
  <si>
    <t>Nord-Est</t>
  </si>
  <si>
    <t>CH02</t>
  </si>
  <si>
    <t>Espace Mittelland</t>
  </si>
  <si>
    <t>ES21</t>
  </si>
  <si>
    <t>País Vasco</t>
  </si>
  <si>
    <t>ITI3</t>
  </si>
  <si>
    <t>Marche</t>
  </si>
  <si>
    <t>BE25</t>
  </si>
  <si>
    <t>Prov. West-Vlaanderen</t>
  </si>
  <si>
    <t>RO31</t>
  </si>
  <si>
    <t>Sud - Muntenia</t>
  </si>
  <si>
    <t>CH04</t>
  </si>
  <si>
    <t>ES70</t>
  </si>
  <si>
    <t>Canarias</t>
  </si>
  <si>
    <t>ES11</t>
  </si>
  <si>
    <t>Galicia</t>
  </si>
  <si>
    <t>AT33</t>
  </si>
  <si>
    <t>Tirol</t>
  </si>
  <si>
    <t>BE10</t>
  </si>
  <si>
    <t>RO32</t>
  </si>
  <si>
    <t>Bucuresti - Ilfov</t>
  </si>
  <si>
    <t>NL32</t>
  </si>
  <si>
    <t>Noord-Holland</t>
  </si>
  <si>
    <t>CZ05</t>
  </si>
  <si>
    <t>CH01</t>
  </si>
  <si>
    <t>Région lémanique</t>
  </si>
  <si>
    <t>HR03</t>
  </si>
  <si>
    <t>Jadranska Hrvatska</t>
  </si>
  <si>
    <t>CZ06</t>
  </si>
  <si>
    <t>HU11</t>
  </si>
  <si>
    <t>BE32</t>
  </si>
  <si>
    <t>Prov. Hainaut</t>
  </si>
  <si>
    <t>CZ03</t>
  </si>
  <si>
    <t>RO22</t>
  </si>
  <si>
    <t>Sud-Est</t>
  </si>
  <si>
    <t>PL41</t>
  </si>
  <si>
    <t>Wielkopolskie</t>
  </si>
  <si>
    <t>BE33</t>
  </si>
  <si>
    <t>Prov. Liège</t>
  </si>
  <si>
    <t>RO11</t>
  </si>
  <si>
    <t>Nord-Vest</t>
  </si>
  <si>
    <t>ES41</t>
  </si>
  <si>
    <t>Castilla y León</t>
  </si>
  <si>
    <t>RO12</t>
  </si>
  <si>
    <t>Centru</t>
  </si>
  <si>
    <t>SI03</t>
  </si>
  <si>
    <t>Vzhodna Slovenija</t>
  </si>
  <si>
    <t>AT21</t>
  </si>
  <si>
    <t>Kärnten</t>
  </si>
  <si>
    <t>BE24</t>
  </si>
  <si>
    <t>Prov. Vlaams-Brabant</t>
  </si>
  <si>
    <t>ITG2</t>
  </si>
  <si>
    <t>Sardegna</t>
  </si>
  <si>
    <t>PL71</t>
  </si>
  <si>
    <t>Algarve</t>
  </si>
  <si>
    <t>FRI1</t>
  </si>
  <si>
    <t>Aquitaine</t>
  </si>
  <si>
    <t>:</t>
  </si>
  <si>
    <t>RO41</t>
  </si>
  <si>
    <t>Sud-Vest Oltenia</t>
  </si>
  <si>
    <t>PL22</t>
  </si>
  <si>
    <t>Slaskie</t>
  </si>
  <si>
    <t>Pest</t>
  </si>
  <si>
    <t>CZ02</t>
  </si>
  <si>
    <t>BE22</t>
  </si>
  <si>
    <t>ITH4</t>
  </si>
  <si>
    <t>Friuli-Venezia Giulia</t>
  </si>
  <si>
    <t>CH05</t>
  </si>
  <si>
    <t>Ostschweiz</t>
  </si>
  <si>
    <t>AT32</t>
  </si>
  <si>
    <t>Salzburg</t>
  </si>
  <si>
    <t>PL21</t>
  </si>
  <si>
    <t>Malopolskie</t>
  </si>
  <si>
    <t>SI04</t>
  </si>
  <si>
    <t>Zahodna Slovenija</t>
  </si>
  <si>
    <t>ITF1</t>
  </si>
  <si>
    <t>Abruzzo</t>
  </si>
  <si>
    <t>ES53</t>
  </si>
  <si>
    <t>Illes Balears</t>
  </si>
  <si>
    <t>CZ07</t>
  </si>
  <si>
    <t>ITF6</t>
  </si>
  <si>
    <t>Calabria</t>
  </si>
  <si>
    <t>FRH0</t>
  </si>
  <si>
    <t>Bretagne</t>
  </si>
  <si>
    <t>LT02</t>
  </si>
  <si>
    <t>Vidurio ir vakaru Lietuvos regionas</t>
  </si>
  <si>
    <t>HU32</t>
  </si>
  <si>
    <t>ES62</t>
  </si>
  <si>
    <t>Región de Murcia</t>
  </si>
  <si>
    <t>ES42</t>
  </si>
  <si>
    <t>CZ04</t>
  </si>
  <si>
    <t>PT18</t>
  </si>
  <si>
    <t>Alentejo</t>
  </si>
  <si>
    <t>PL63</t>
  </si>
  <si>
    <t>Pomorskie</t>
  </si>
  <si>
    <t>CH03</t>
  </si>
  <si>
    <t>Nordwestschweiz</t>
  </si>
  <si>
    <t>CH06</t>
  </si>
  <si>
    <t>Zentralschweiz</t>
  </si>
  <si>
    <t>PL92</t>
  </si>
  <si>
    <t>Mazowiecki regionalny</t>
  </si>
  <si>
    <t>NL41</t>
  </si>
  <si>
    <t>Noord-Brabant</t>
  </si>
  <si>
    <t>AT34</t>
  </si>
  <si>
    <t>Vorarlberg</t>
  </si>
  <si>
    <t>RO42</t>
  </si>
  <si>
    <t>Vest</t>
  </si>
  <si>
    <t>CZ08</t>
  </si>
  <si>
    <t>Moravskoslezsko</t>
  </si>
  <si>
    <t>ITI2</t>
  </si>
  <si>
    <t>Umbria</t>
  </si>
  <si>
    <t>ES24</t>
  </si>
  <si>
    <t>Aragón</t>
  </si>
  <si>
    <t>FRG0</t>
  </si>
  <si>
    <t>Pays-de-la-Loire</t>
  </si>
  <si>
    <t>HU33</t>
  </si>
  <si>
    <t>FRJ1</t>
  </si>
  <si>
    <t>Languedoc-Roussillon</t>
  </si>
  <si>
    <t>PL51</t>
  </si>
  <si>
    <t>Dolnoslaskie</t>
  </si>
  <si>
    <t>EL52</t>
  </si>
  <si>
    <t>Kentriki Makedonia</t>
  </si>
  <si>
    <t>FRJ2</t>
  </si>
  <si>
    <t>Midi-Pyrénées</t>
  </si>
  <si>
    <t>ES12</t>
  </si>
  <si>
    <t>Principado de Asturias</t>
  </si>
  <si>
    <t>PT15</t>
  </si>
  <si>
    <t>FRB0</t>
  </si>
  <si>
    <t>HU31</t>
  </si>
  <si>
    <t>HU12</t>
  </si>
  <si>
    <t>CZ01</t>
  </si>
  <si>
    <t>Praha</t>
  </si>
  <si>
    <t>HU21</t>
  </si>
  <si>
    <t>HU22</t>
  </si>
  <si>
    <t>EE00</t>
  </si>
  <si>
    <t>Eesti</t>
  </si>
  <si>
    <t>BG42</t>
  </si>
  <si>
    <t>Yuzhen tsentralen</t>
  </si>
  <si>
    <t>NL22</t>
  </si>
  <si>
    <t>Gelderland</t>
  </si>
  <si>
    <t>ITH1</t>
  </si>
  <si>
    <t>HU23</t>
  </si>
  <si>
    <t>NL31</t>
  </si>
  <si>
    <t>Utrecht</t>
  </si>
  <si>
    <t>FRE1</t>
  </si>
  <si>
    <t>Nord-Pas-de-Calais</t>
  </si>
  <si>
    <t>PL91</t>
  </si>
  <si>
    <t>Warszawski stoleczny</t>
  </si>
  <si>
    <t>BE35</t>
  </si>
  <si>
    <t>Prov. Namur</t>
  </si>
  <si>
    <t>PL82</t>
  </si>
  <si>
    <t>Podkarpackie</t>
  </si>
  <si>
    <t>BG41</t>
  </si>
  <si>
    <t>Yugozapaden</t>
  </si>
  <si>
    <t>NO08</t>
  </si>
  <si>
    <t>Oslo og Viken</t>
  </si>
  <si>
    <t>FRE2</t>
  </si>
  <si>
    <t>Picardie</t>
  </si>
  <si>
    <t>PL62</t>
  </si>
  <si>
    <t>Warminsko-Mazurskie</t>
  </si>
  <si>
    <t>ES43</t>
  </si>
  <si>
    <t>Extremadura</t>
  </si>
  <si>
    <t>FI19</t>
  </si>
  <si>
    <t>Länsi-Suomi</t>
  </si>
  <si>
    <t>FRF3</t>
  </si>
  <si>
    <t>Lorraine</t>
  </si>
  <si>
    <t>FRD2</t>
  </si>
  <si>
    <t>Haute-Normandie</t>
  </si>
  <si>
    <t>FRD1</t>
  </si>
  <si>
    <t>Basse-Normandie</t>
  </si>
  <si>
    <t>FRI3</t>
  </si>
  <si>
    <t>Poitou-Charentes</t>
  </si>
  <si>
    <t>PL81</t>
  </si>
  <si>
    <t>Lubelskie</t>
  </si>
  <si>
    <t>PL42</t>
  </si>
  <si>
    <t>Zachodniopomorskie</t>
  </si>
  <si>
    <t>FRF2</t>
  </si>
  <si>
    <t>Champagne-Ardenne</t>
  </si>
  <si>
    <t>FI1C</t>
  </si>
  <si>
    <t>Etelä-Suomi</t>
  </si>
  <si>
    <t>FRF1</t>
  </si>
  <si>
    <t>Alsace</t>
  </si>
  <si>
    <t>FI1B</t>
  </si>
  <si>
    <t>Helsinki-Uusimaa</t>
  </si>
  <si>
    <t>ITH2</t>
  </si>
  <si>
    <t>NL21</t>
  </si>
  <si>
    <t>Overijssel</t>
  </si>
  <si>
    <t>NO0A</t>
  </si>
  <si>
    <t>Vestlandet</t>
  </si>
  <si>
    <t>BG33</t>
  </si>
  <si>
    <t>Severoiztochen</t>
  </si>
  <si>
    <t>PL72</t>
  </si>
  <si>
    <t>Swietokrzyskie</t>
  </si>
  <si>
    <t>ES13</t>
  </si>
  <si>
    <t>Cantabria</t>
  </si>
  <si>
    <t>PL61</t>
  </si>
  <si>
    <t>Kujawsko-Pomorskie</t>
  </si>
  <si>
    <t>BE31</t>
  </si>
  <si>
    <t>FRC1</t>
  </si>
  <si>
    <t>Bourgogne</t>
  </si>
  <si>
    <t>BG34</t>
  </si>
  <si>
    <t>Yugoiztochen</t>
  </si>
  <si>
    <t>BG32</t>
  </si>
  <si>
    <t>Severen tsentralen</t>
  </si>
  <si>
    <t>FI1D</t>
  </si>
  <si>
    <t>Pohjois- ja Itä-Suomi</t>
  </si>
  <si>
    <t>LU00</t>
  </si>
  <si>
    <t>Luxembourg</t>
  </si>
  <si>
    <t>LT01</t>
  </si>
  <si>
    <t>Sostines regionas</t>
  </si>
  <si>
    <t>BG31</t>
  </si>
  <si>
    <t>Severozapaden</t>
  </si>
  <si>
    <t>BE34</t>
  </si>
  <si>
    <t>IS00</t>
  </si>
  <si>
    <t>Ísland</t>
  </si>
  <si>
    <t>PT30</t>
  </si>
  <si>
    <t>DK01</t>
  </si>
  <si>
    <t>Hovedstaden</t>
  </si>
  <si>
    <t>AT11</t>
  </si>
  <si>
    <t>NL42</t>
  </si>
  <si>
    <t>Limburg (NL)</t>
  </si>
  <si>
    <t>ITF5</t>
  </si>
  <si>
    <t>Basilicata</t>
  </si>
  <si>
    <t>NL11</t>
  </si>
  <si>
    <t>Groningen</t>
  </si>
  <si>
    <t>PL43</t>
  </si>
  <si>
    <t>Lubuskie</t>
  </si>
  <si>
    <t>DK04</t>
  </si>
  <si>
    <t>Midtjylland</t>
  </si>
  <si>
    <t>CH07</t>
  </si>
  <si>
    <t>Ticino</t>
  </si>
  <si>
    <t>NO09</t>
  </si>
  <si>
    <t>Agder og Sør-Østlandet</t>
  </si>
  <si>
    <t>ES22</t>
  </si>
  <si>
    <t>Comunidad Foral de Navarra</t>
  </si>
  <si>
    <t>FRI2</t>
  </si>
  <si>
    <t>Limousin</t>
  </si>
  <si>
    <t>DK03</t>
  </si>
  <si>
    <t>Syddanmark</t>
  </si>
  <si>
    <t>PT20</t>
  </si>
  <si>
    <t>FRC2</t>
  </si>
  <si>
    <t>Franche-Comté</t>
  </si>
  <si>
    <t>PL52</t>
  </si>
  <si>
    <t>Opolskie</t>
  </si>
  <si>
    <t>ES23</t>
  </si>
  <si>
    <t>La Rioja</t>
  </si>
  <si>
    <t>EL63</t>
  </si>
  <si>
    <t>Dytiki Ellada</t>
  </si>
  <si>
    <t>PL84</t>
  </si>
  <si>
    <t>Podlaskie</t>
  </si>
  <si>
    <t>NL13</t>
  </si>
  <si>
    <t>Drenthe</t>
  </si>
  <si>
    <t>EL64</t>
  </si>
  <si>
    <t>Sterea Ellada</t>
  </si>
  <si>
    <t>NL12</t>
  </si>
  <si>
    <t>Friesland (NL)</t>
  </si>
  <si>
    <t>NL34</t>
  </si>
  <si>
    <t>Zeeland</t>
  </si>
  <si>
    <t>FRM0</t>
  </si>
  <si>
    <t>Corse</t>
  </si>
  <si>
    <t>ITF2</t>
  </si>
  <si>
    <t>Molise</t>
  </si>
  <si>
    <t>DK05</t>
  </si>
  <si>
    <t>Nordjylland</t>
  </si>
  <si>
    <t>DK02</t>
  </si>
  <si>
    <t>Sjælland</t>
  </si>
  <si>
    <t>EL65</t>
  </si>
  <si>
    <t>Peloponnisos</t>
  </si>
  <si>
    <t>NO07</t>
  </si>
  <si>
    <t>Nord-Norge</t>
  </si>
  <si>
    <t>EL42</t>
  </si>
  <si>
    <t>Notio Aigaio</t>
  </si>
  <si>
    <t>NO02</t>
  </si>
  <si>
    <t>Innlandet</t>
  </si>
  <si>
    <t>EL51</t>
  </si>
  <si>
    <t>Anatoliki Makedonia, Thraki</t>
  </si>
  <si>
    <t>NO06</t>
  </si>
  <si>
    <t>Trøndelag</t>
  </si>
  <si>
    <t>NL23</t>
  </si>
  <si>
    <t>Flevoland</t>
  </si>
  <si>
    <t>ES64</t>
  </si>
  <si>
    <t>FRK1</t>
  </si>
  <si>
    <t>Auvergne</t>
  </si>
  <si>
    <t>EL61</t>
  </si>
  <si>
    <t>Thessalia</t>
  </si>
  <si>
    <t>ITC2</t>
  </si>
  <si>
    <t>Valle d'Aosta/Vallée d'Aoste</t>
  </si>
  <si>
    <t>ES63</t>
  </si>
  <si>
    <t>EL43</t>
  </si>
  <si>
    <t>Kriti</t>
  </si>
  <si>
    <t>EL41</t>
  </si>
  <si>
    <t>Voreio Aigaio</t>
  </si>
  <si>
    <t>EL62</t>
  </si>
  <si>
    <t>Ionia Nisia</t>
  </si>
  <si>
    <t>EL54</t>
  </si>
  <si>
    <t>Ipeiros</t>
  </si>
  <si>
    <t>EL53</t>
  </si>
  <si>
    <t>Dytiki Makedonia</t>
  </si>
  <si>
    <t>FI20</t>
  </si>
  <si>
    <t>Åland</t>
  </si>
  <si>
    <t>HR02</t>
  </si>
  <si>
    <t>Malta</t>
  </si>
  <si>
    <t>Liechtenstein</t>
  </si>
  <si>
    <t>2012</t>
  </si>
  <si>
    <t>2013</t>
  </si>
  <si>
    <t>2014</t>
  </si>
  <si>
    <t>2015</t>
  </si>
  <si>
    <t>2016</t>
  </si>
  <si>
    <t>2017</t>
  </si>
  <si>
    <t>2021</t>
  </si>
  <si>
    <t>Total</t>
  </si>
  <si>
    <t>Males</t>
  </si>
  <si>
    <t>Females</t>
  </si>
  <si>
    <t>Unknown</t>
  </si>
  <si>
    <t>European Union - 27 countries (from 2020)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</si>
  <si>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</si>
  <si>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</si>
  <si>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</si>
  <si>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</si>
  <si>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</si>
  <si>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</si>
  <si>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</si>
  <si>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</si>
  <si>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</si>
  <si>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</si>
  <si>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</si>
  <si>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</si>
  <si>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</si>
  <si>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</si>
  <si>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</si>
  <si>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</si>
  <si>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</si>
  <si>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</si>
  <si>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</si>
  <si>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</si>
  <si>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</si>
  <si>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</si>
  <si>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</si>
  <si>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</si>
  <si>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</si>
  <si>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</si>
  <si>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</si>
  <si>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Germany</t>
  </si>
  <si>
    <t>Less than 15 years</t>
  </si>
  <si>
    <t>From 15 to 17 years</t>
  </si>
  <si>
    <t>From 18 to 24 years</t>
  </si>
  <si>
    <t>From 25 to 49 years</t>
  </si>
  <si>
    <t>From 50 to 64 years</t>
  </si>
  <si>
    <t>65 years or over</t>
  </si>
  <si>
    <t>(%)</t>
  </si>
  <si>
    <t>(number per million inhabitants)</t>
  </si>
  <si>
    <t>Passenger cars</t>
  </si>
  <si>
    <t>Goods vehicles</t>
  </si>
  <si>
    <t>Buses and coaches</t>
  </si>
  <si>
    <t>Bicycles</t>
  </si>
  <si>
    <t>Mopeds</t>
  </si>
  <si>
    <t>Motorcycles</t>
  </si>
  <si>
    <t>Pedestrians</t>
  </si>
  <si>
    <t>Other</t>
  </si>
  <si>
    <t>EU (¹)</t>
  </si>
  <si>
    <t>EU27_2020</t>
  </si>
  <si>
    <t>Figure 5: Road accident fatalities by age, EU, 2021</t>
  </si>
  <si>
    <t>(¹) Estimated.</t>
  </si>
  <si>
    <r>
      <t>Source:</t>
    </r>
    <r>
      <rPr>
        <sz val="9"/>
        <color theme="1"/>
        <rFont val="Arial"/>
        <family val="2"/>
      </rPr>
      <t xml:space="preserve"> Eurostat (online data codes: tran_sf_roadve)</t>
    </r>
  </si>
  <si>
    <t>Light goods  vehicles</t>
  </si>
  <si>
    <t>Heavy goods vehicles</t>
  </si>
  <si>
    <t>Motorways</t>
  </si>
  <si>
    <t>Urban roads</t>
  </si>
  <si>
    <t>Rural roads</t>
  </si>
  <si>
    <t>Figure 7: Road accident fatalities by type of road, 2021</t>
  </si>
  <si>
    <t>Passengers</t>
  </si>
  <si>
    <t>Drivers</t>
  </si>
  <si>
    <t>(Number)</t>
  </si>
  <si>
    <r>
      <t>Source:</t>
    </r>
    <r>
      <rPr>
        <sz val="9"/>
        <rFont val="Arial"/>
        <family val="2"/>
      </rPr>
      <t xml:space="preserve"> Eurostat (online data codes: tran_sf_roadve)</t>
    </r>
  </si>
  <si>
    <t>Figure 1: Road accident fatalities, EU, 2011-2021</t>
  </si>
  <si>
    <t>Table 2:  Road accident fatalities by age, 2021</t>
  </si>
  <si>
    <r>
      <t>Source:</t>
    </r>
    <r>
      <rPr>
        <sz val="9"/>
        <color theme="1"/>
        <rFont val="Arial"/>
        <family val="2"/>
      </rPr>
      <t xml:space="preserve"> Eurostat (online data code: tran_sf_roadve)</t>
    </r>
  </si>
  <si>
    <t>Figure 9:  Road accident fatalities by category of person involved, 2021</t>
  </si>
  <si>
    <t>Figure 4: Road accident fatalities by sex, EU, 2011-2021</t>
  </si>
  <si>
    <t>Figure 6: Road accident fatalities by mode of transport, EU, 2021</t>
  </si>
  <si>
    <t>Table 3: Road accident fatalities by mode of transport, 2021</t>
  </si>
  <si>
    <t>European Union</t>
  </si>
  <si>
    <t>Table 1: Road accident fatalities by sex, 2016, 2021</t>
  </si>
  <si>
    <t>Percentage change 
2021/2016</t>
  </si>
  <si>
    <t>(²) 2018 data instead of 2021.</t>
  </si>
  <si>
    <t>(³) 2020 data instead of 2021.</t>
  </si>
  <si>
    <t>-</t>
  </si>
  <si>
    <t>(percentage shares)</t>
  </si>
  <si>
    <r>
      <t>Source:</t>
    </r>
    <r>
      <rPr>
        <sz val="9"/>
        <color theme="1"/>
        <rFont val="Arial"/>
        <family val="2"/>
      </rPr>
      <t xml:space="preserve"> Eurostat (online data codes: tran_sf_roadro)</t>
    </r>
  </si>
  <si>
    <r>
      <t>Source:</t>
    </r>
    <r>
      <rPr>
        <sz val="9"/>
        <color theme="1"/>
        <rFont val="Arial"/>
        <family val="2"/>
      </rPr>
      <t xml:space="preserve"> Eurostat (online data codes: tran_sf_roadus)</t>
    </r>
  </si>
  <si>
    <t>Grad Zagreb</t>
  </si>
  <si>
    <t>Luxembourg (Grand-Duché)</t>
  </si>
  <si>
    <t>Região Autónoma da Madeira</t>
  </si>
  <si>
    <t>Região Autónoma dos Açores</t>
  </si>
  <si>
    <t>Comunidad Valenciana</t>
  </si>
  <si>
    <t>Centro (P)</t>
  </si>
  <si>
    <t>Provence-Alpes-Côte d¿Azur</t>
  </si>
  <si>
    <t>Région de Bruxelles-Capitale / Brussels Hoofdstedelijk Gewest</t>
  </si>
  <si>
    <t>Jihovychod</t>
  </si>
  <si>
    <t>Severovychod</t>
  </si>
  <si>
    <t>Jihozapad</t>
  </si>
  <si>
    <t>Prov. Limburg (B)</t>
  </si>
  <si>
    <t>Sredisnja i Istocna (Panonska) Hrvatska</t>
  </si>
  <si>
    <t>Castilla-La Mancha</t>
  </si>
  <si>
    <t>Lodzkie</t>
  </si>
  <si>
    <t>Stredni Cechy</t>
  </si>
  <si>
    <t>Eszak-Alfold</t>
  </si>
  <si>
    <t>Stredni Morava</t>
  </si>
  <si>
    <t>Severozapad</t>
  </si>
  <si>
    <t>Centre-Val de Loire</t>
  </si>
  <si>
    <t>Del-Alfold</t>
  </si>
  <si>
    <t>Kozep-Dunantul</t>
  </si>
  <si>
    <t>HR05</t>
  </si>
  <si>
    <t>Sjeverna Hrvatska</t>
  </si>
  <si>
    <t>HR06</t>
  </si>
  <si>
    <t>Eszak-Magyarorszag</t>
  </si>
  <si>
    <t>Nyugat-Dunantul</t>
  </si>
  <si>
    <t>Provincia Autonoma Bolzano/Bozen</t>
  </si>
  <si>
    <t>Del-Dunantul</t>
  </si>
  <si>
    <t>Provincia Autonoma Trento</t>
  </si>
  <si>
    <t>Prov. Brabant Wallon</t>
  </si>
  <si>
    <t>Prov. Luxembourg (B)</t>
  </si>
  <si>
    <t>Burgenland (A)</t>
  </si>
  <si>
    <t>Ciudad Autónoma de Melilla</t>
  </si>
  <si>
    <t>Ciudad Autónoma de Ceuta</t>
  </si>
  <si>
    <t>Baden-Württemberg (DE1)</t>
  </si>
  <si>
    <t>Bayern (DE2)</t>
  </si>
  <si>
    <t>Berlin (DE3)</t>
  </si>
  <si>
    <t>Centro (IT) (ITI)</t>
  </si>
  <si>
    <t>Cesko (CZ0)</t>
  </si>
  <si>
    <t>Comunidad de Madrid (ES3)</t>
  </si>
  <si>
    <t>Continente (PT1)</t>
  </si>
  <si>
    <t>Este (ES) (ES5)</t>
  </si>
  <si>
    <t>Hessen (DE7)</t>
  </si>
  <si>
    <t>Île de France (FR1)</t>
  </si>
  <si>
    <t>Isole (ITG)</t>
  </si>
  <si>
    <t>Niedersachsen (DE9)</t>
  </si>
  <si>
    <t>Nord-Est (ITH)</t>
  </si>
  <si>
    <t>Nord-Ovest (ITC)</t>
  </si>
  <si>
    <t>Nordrhein-Westfalen (DEA)</t>
  </si>
  <si>
    <t>Rheinland-Pfalz (DEB)</t>
  </si>
  <si>
    <t>Sud (ITF)</t>
  </si>
  <si>
    <t>Sur (ES) (ES6)</t>
  </si>
  <si>
    <t>Vlaams Gewest (BE2)</t>
  </si>
  <si>
    <t>Westösterreich (AT3)</t>
  </si>
  <si>
    <t>Figure 2: Road accident fatalities, 2021</t>
  </si>
  <si>
    <r>
      <t xml:space="preserve">Note: </t>
    </r>
    <r>
      <rPr>
        <sz val="9"/>
        <color theme="1"/>
        <rFont val="Arial"/>
        <family val="2"/>
      </rPr>
      <t>regions are ranked based on number of accidents in 2021.</t>
    </r>
  </si>
  <si>
    <t>Note: Estimated.  2018 data instead of 2021 data for Ireland; 2020 data instead of 2021 for Cyprus, Latvia, Malta, Sweden</t>
  </si>
  <si>
    <t>Motorized cycle</t>
  </si>
  <si>
    <t>Motorized cycles</t>
  </si>
  <si>
    <t>(²) 2020 data instead of 2021.</t>
  </si>
  <si>
    <t>(³) 2018 data instead of 2021.</t>
  </si>
  <si>
    <t>Population</t>
  </si>
  <si>
    <t>number per million inhabitants</t>
  </si>
  <si>
    <t>Accidents</t>
  </si>
  <si>
    <t xml:space="preserve">Note: Estimated.  2018 data instead of 2021 data for Ireland; 2020 data instead of 2021 for Cyprus, Latvia, Malta, Sweden.
Heavy goods vehicles category includes road tractors. </t>
  </si>
  <si>
    <t>Figure 8 : Road accident fatalities by category of persons involved, EU, 2011-2021</t>
  </si>
  <si>
    <t>Figure 3: Road accident fatalities, 2011, 2020, 2021</t>
  </si>
  <si>
    <t>Ireland(²)</t>
  </si>
  <si>
    <t>Cyprus(³)</t>
  </si>
  <si>
    <t>Latvia(³)</t>
  </si>
  <si>
    <t>Malta(³)</t>
  </si>
  <si>
    <t>Sweden(³)</t>
  </si>
  <si>
    <t>(¹) 2018 data instead of 2021.</t>
  </si>
  <si>
    <t>EU27(¹)</t>
  </si>
  <si>
    <t>Malta(²)</t>
  </si>
  <si>
    <t>Latvia(²)</t>
  </si>
  <si>
    <t>Sweden(²)</t>
  </si>
  <si>
    <t>Cyprus(²)</t>
  </si>
  <si>
    <t>Ireland(³)</t>
  </si>
  <si>
    <t>Map 1: Road accidents by NUTS2 region, 2021</t>
  </si>
  <si>
    <t>Figure 10: Top 20 NUTS1 regions for road accidents, 2019-2021</t>
  </si>
  <si>
    <t>(¹) 2021 data - estimated.</t>
  </si>
  <si>
    <t>Note: Motorized cycle contains 'Electric powered assisted cycle' and 'Motorized micro-mobility vehicles'</t>
  </si>
  <si>
    <t>Note: Liechtenstein: no fatality.</t>
  </si>
  <si>
    <t>SK01</t>
  </si>
  <si>
    <t>SK02</t>
  </si>
  <si>
    <t>SK03</t>
  </si>
  <si>
    <t>SK04</t>
  </si>
  <si>
    <t>Iceland(²)</t>
  </si>
  <si>
    <t>Liechtenstein(³)</t>
  </si>
  <si>
    <t>Malta (¹)</t>
  </si>
  <si>
    <t>(¹) 2011: 16 fatalities; 2020: 11 fatalities; 2021: 9 fatalities.</t>
  </si>
  <si>
    <t>(²) 2011: 12 fatalities; 2020: 8 fatalities; 2021: 9 fatalities.</t>
  </si>
  <si>
    <t>(³) 2011: 2 fatalities; 2020 and 2021: no fatality.</t>
  </si>
  <si>
    <r>
      <t>Source:</t>
    </r>
    <r>
      <rPr>
        <sz val="9"/>
        <color theme="1"/>
        <rFont val="Arial"/>
        <family val="2"/>
      </rPr>
      <t xml:space="preserve"> Eurostat (online data code: tran_sf_roadus)</t>
    </r>
  </si>
  <si>
    <r>
      <t>Source:</t>
    </r>
    <r>
      <rPr>
        <sz val="9"/>
        <rFont val="Arial"/>
        <family val="2"/>
      </rPr>
      <t xml:space="preserve"> Eurostat (online data codes: tran_sf_roadus)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</si>
</sst>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i"/>
    <numFmt numFmtId="165" formatCode="#,##0_i"/>
    <numFmt numFmtId="166" formatCode="0.0%"/>
    <numFmt numFmtId="167" formatCode="#,##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i/>
      <sz val="9"/>
      <name val="Arial"/>
      <family val="2"/>
    </font>
    <font>
      <b/>
      <i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/>
      <bottom style="thick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 style="hair">
        <color rgb="FFA6A6A6"/>
      </right>
      <top style="thin">
        <color rgb="FF000000"/>
      </top>
      <bottom style="thin"/>
    </border>
    <border>
      <left style="hair">
        <color rgb="FFA6A6A6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2" fillId="0" borderId="0" applyFill="0" applyBorder="0" applyProtection="0">
      <alignment horizontal="right"/>
    </xf>
    <xf numFmtId="0" fontId="1" fillId="0" borderId="0">
      <alignment/>
      <protection/>
    </xf>
    <xf numFmtId="0" fontId="12" fillId="0" borderId="0">
      <alignment/>
      <protection/>
    </xf>
    <xf numFmtId="9" fontId="12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0" applyFont="1" applyAlignment="1">
      <alignment horizontal="left"/>
      <protection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 shrinkToFit="1"/>
    </xf>
    <xf numFmtId="3" fontId="4" fillId="5" borderId="0" xfId="0" applyNumberFormat="1" applyFont="1" applyFill="1" applyAlignment="1">
      <alignment horizontal="right" vertical="center" shrinkToFit="1"/>
    </xf>
    <xf numFmtId="3" fontId="4" fillId="5" borderId="2" xfId="0" applyNumberFormat="1" applyFont="1" applyFill="1" applyBorder="1" applyAlignment="1">
      <alignment horizontal="right" vertical="center" shrinkToFit="1"/>
    </xf>
    <xf numFmtId="0" fontId="2" fillId="0" borderId="2" xfId="0" applyFont="1" applyBorder="1"/>
    <xf numFmtId="0" fontId="6" fillId="3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 shrinkToFit="1"/>
    </xf>
    <xf numFmtId="0" fontId="10" fillId="6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1" fillId="6" borderId="9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165" fontId="5" fillId="7" borderId="10" xfId="21" applyNumberFormat="1" applyFont="1" applyFill="1" applyBorder="1" applyAlignment="1">
      <alignment horizontal="right" indent="2"/>
    </xf>
    <xf numFmtId="165" fontId="5" fillId="7" borderId="3" xfId="21" applyNumberFormat="1" applyFont="1" applyFill="1" applyBorder="1" applyAlignment="1">
      <alignment horizontal="right" indent="2"/>
    </xf>
    <xf numFmtId="165" fontId="5" fillId="7" borderId="4" xfId="21" applyNumberFormat="1" applyFont="1" applyFill="1" applyBorder="1" applyAlignment="1">
      <alignment horizontal="right" indent="2"/>
    </xf>
    <xf numFmtId="165" fontId="2" fillId="8" borderId="11" xfId="21" applyNumberFormat="1" applyFill="1" applyBorder="1" applyAlignment="1">
      <alignment horizontal="right" indent="2"/>
    </xf>
    <xf numFmtId="165" fontId="2" fillId="8" borderId="3" xfId="21" applyNumberFormat="1" applyFill="1" applyBorder="1" applyAlignment="1">
      <alignment horizontal="right" indent="2"/>
    </xf>
    <xf numFmtId="165" fontId="2" fillId="8" borderId="5" xfId="21" applyNumberFormat="1" applyFill="1" applyBorder="1" applyAlignment="1">
      <alignment horizontal="right" indent="2"/>
    </xf>
    <xf numFmtId="165" fontId="2" fillId="8" borderId="12" xfId="21" applyNumberFormat="1" applyFill="1" applyBorder="1" applyAlignment="1">
      <alignment horizontal="right" indent="2"/>
    </xf>
    <xf numFmtId="165" fontId="2" fillId="8" borderId="7" xfId="21" applyNumberFormat="1" applyFill="1" applyBorder="1" applyAlignment="1">
      <alignment horizontal="right" indent="2"/>
    </xf>
    <xf numFmtId="165" fontId="2" fillId="8" borderId="6" xfId="21" applyNumberFormat="1" applyFill="1" applyBorder="1" applyAlignment="1">
      <alignment horizontal="right" indent="2"/>
    </xf>
    <xf numFmtId="165" fontId="2" fillId="8" borderId="13" xfId="21" applyNumberFormat="1" applyFill="1" applyBorder="1" applyAlignment="1">
      <alignment horizontal="right" indent="2"/>
    </xf>
    <xf numFmtId="165" fontId="2" fillId="8" borderId="14" xfId="21" applyNumberFormat="1" applyFill="1" applyBorder="1" applyAlignment="1">
      <alignment horizontal="right" indent="2"/>
    </xf>
    <xf numFmtId="165" fontId="2" fillId="8" borderId="8" xfId="21" applyNumberFormat="1" applyFill="1" applyBorder="1" applyAlignment="1">
      <alignment horizontal="right" indent="2"/>
    </xf>
    <xf numFmtId="166" fontId="2" fillId="0" borderId="0" xfId="15" applyNumberFormat="1" applyFont="1"/>
    <xf numFmtId="0" fontId="10" fillId="6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/>
    </xf>
    <xf numFmtId="0" fontId="2" fillId="0" borderId="4" xfId="0" applyFont="1" applyBorder="1"/>
    <xf numFmtId="165" fontId="2" fillId="0" borderId="4" xfId="21" applyNumberFormat="1" applyBorder="1" applyAlignment="1">
      <alignment horizontal="right" indent="1"/>
    </xf>
    <xf numFmtId="9" fontId="2" fillId="0" borderId="0" xfId="15" applyFont="1"/>
    <xf numFmtId="0" fontId="2" fillId="0" borderId="0" xfId="23" applyFont="1">
      <alignment/>
      <protection/>
    </xf>
    <xf numFmtId="0" fontId="10" fillId="6" borderId="3" xfId="23" applyFont="1" applyFill="1" applyBorder="1" applyAlignment="1">
      <alignment horizontal="center"/>
      <protection/>
    </xf>
    <xf numFmtId="0" fontId="11" fillId="6" borderId="9" xfId="23" applyFont="1" applyFill="1" applyBorder="1" applyAlignment="1">
      <alignment horizontal="center" vertical="center" wrapText="1"/>
      <protection/>
    </xf>
    <xf numFmtId="0" fontId="11" fillId="6" borderId="3" xfId="23" applyFont="1" applyFill="1" applyBorder="1" applyAlignment="1">
      <alignment horizontal="center" vertical="center" wrapText="1"/>
      <protection/>
    </xf>
    <xf numFmtId="164" fontId="2" fillId="0" borderId="0" xfId="23" applyNumberFormat="1" applyFont="1">
      <alignment/>
      <protection/>
    </xf>
    <xf numFmtId="0" fontId="11" fillId="9" borderId="3" xfId="23" applyFont="1" applyFill="1" applyBorder="1" applyAlignment="1">
      <alignment horizontal="center" vertical="center" wrapText="1"/>
      <protection/>
    </xf>
    <xf numFmtId="0" fontId="3" fillId="0" borderId="0" xfId="23" applyFont="1" applyAlignment="1">
      <alignment horizontal="center" vertical="center" wrapText="1"/>
      <protection/>
    </xf>
    <xf numFmtId="0" fontId="2" fillId="0" borderId="0" xfId="23" applyFont="1" applyAlignment="1">
      <alignment wrapText="1"/>
      <protection/>
    </xf>
    <xf numFmtId="0" fontId="5" fillId="0" borderId="0" xfId="23" applyFont="1">
      <alignment/>
      <protection/>
    </xf>
    <xf numFmtId="3" fontId="2" fillId="0" borderId="0" xfId="23" applyNumberFormat="1" applyFont="1">
      <alignment/>
      <protection/>
    </xf>
    <xf numFmtId="3" fontId="14" fillId="0" borderId="4" xfId="23" applyNumberFormat="1" applyFont="1" applyBorder="1" applyAlignment="1">
      <alignment horizontal="right" vertical="center" wrapText="1" indent="2"/>
      <protection/>
    </xf>
    <xf numFmtId="0" fontId="15" fillId="0" borderId="4" xfId="23" applyFont="1" applyBorder="1" applyAlignment="1">
      <alignment horizontal="right" indent="2"/>
      <protection/>
    </xf>
    <xf numFmtId="3" fontId="15" fillId="0" borderId="4" xfId="23" applyNumberFormat="1" applyFont="1" applyBorder="1" applyAlignment="1">
      <alignment horizontal="right" indent="2"/>
      <protection/>
    </xf>
    <xf numFmtId="9" fontId="2" fillId="0" borderId="0" xfId="24" applyFont="1"/>
    <xf numFmtId="166" fontId="2" fillId="0" borderId="0" xfId="24" applyNumberFormat="1" applyFont="1"/>
    <xf numFmtId="166" fontId="4" fillId="0" borderId="0" xfId="24" applyNumberFormat="1" applyFont="1" applyAlignment="1">
      <alignment wrapText="1"/>
    </xf>
    <xf numFmtId="3" fontId="12" fillId="0" borderId="0" xfId="23" applyNumberFormat="1" applyAlignment="1">
      <alignment wrapText="1"/>
      <protection/>
    </xf>
    <xf numFmtId="0" fontId="12" fillId="0" borderId="0" xfId="23">
      <alignment/>
      <protection/>
    </xf>
    <xf numFmtId="166" fontId="2" fillId="0" borderId="0" xfId="24" applyNumberFormat="1" applyFont="1" applyAlignment="1">
      <alignment horizontal="center"/>
    </xf>
    <xf numFmtId="166" fontId="2" fillId="0" borderId="0" xfId="23" applyNumberFormat="1" applyFont="1">
      <alignment/>
      <protection/>
    </xf>
    <xf numFmtId="3" fontId="4" fillId="5" borderId="0" xfId="0" applyNumberFormat="1" applyFont="1" applyFill="1" applyAlignment="1">
      <alignment horizontal="right" vertical="center" shrinkToFit="1"/>
    </xf>
    <xf numFmtId="0" fontId="7" fillId="2" borderId="1" xfId="0" applyFont="1" applyFill="1" applyBorder="1" applyAlignment="1">
      <alignment horizontal="left" vertical="center"/>
    </xf>
    <xf numFmtId="0" fontId="8" fillId="0" borderId="0" xfId="0" applyFont="1"/>
    <xf numFmtId="0" fontId="9" fillId="0" borderId="0" xfId="0" applyFont="1"/>
    <xf numFmtId="166" fontId="4" fillId="5" borderId="0" xfId="15" applyNumberFormat="1" applyFont="1" applyFill="1" applyBorder="1" applyAlignment="1">
      <alignment horizontal="right" vertical="center" shrinkToFit="1"/>
    </xf>
    <xf numFmtId="0" fontId="16" fillId="0" borderId="0" xfId="0" applyFont="1"/>
    <xf numFmtId="0" fontId="17" fillId="0" borderId="0" xfId="0" applyFont="1"/>
    <xf numFmtId="0" fontId="18" fillId="0" borderId="0" xfId="23" applyFont="1">
      <alignment/>
      <protection/>
    </xf>
    <xf numFmtId="0" fontId="19" fillId="0" borderId="0" xfId="23" applyFont="1">
      <alignment/>
      <protection/>
    </xf>
    <xf numFmtId="0" fontId="13" fillId="0" borderId="0" xfId="0" applyFont="1"/>
    <xf numFmtId="0" fontId="6" fillId="0" borderId="0" xfId="0" applyFont="1" applyAlignment="1">
      <alignment horizontal="left"/>
    </xf>
    <xf numFmtId="165" fontId="2" fillId="8" borderId="15" xfId="21" applyNumberFormat="1" applyFill="1" applyBorder="1" applyAlignment="1">
      <alignment horizontal="right" indent="2"/>
    </xf>
    <xf numFmtId="0" fontId="9" fillId="0" borderId="16" xfId="23" applyFont="1" applyBorder="1">
      <alignment/>
      <protection/>
    </xf>
    <xf numFmtId="0" fontId="9" fillId="0" borderId="16" xfId="0" applyFont="1" applyBorder="1"/>
    <xf numFmtId="165" fontId="2" fillId="8" borderId="0" xfId="21" applyNumberFormat="1" applyFill="1" applyBorder="1" applyAlignment="1">
      <alignment horizontal="right" indent="2"/>
    </xf>
    <xf numFmtId="0" fontId="6" fillId="7" borderId="6" xfId="0" applyFont="1" applyFill="1" applyBorder="1" applyAlignment="1">
      <alignment horizontal="left"/>
    </xf>
    <xf numFmtId="0" fontId="2" fillId="0" borderId="8" xfId="0" applyFont="1" applyBorder="1"/>
    <xf numFmtId="3" fontId="5" fillId="7" borderId="10" xfId="21" applyNumberFormat="1" applyFont="1" applyFill="1" applyBorder="1" applyAlignment="1">
      <alignment horizontal="right" indent="2"/>
    </xf>
    <xf numFmtId="3" fontId="2" fillId="8" borderId="11" xfId="21" applyNumberFormat="1" applyFill="1" applyBorder="1" applyAlignment="1">
      <alignment horizontal="right" indent="2"/>
    </xf>
    <xf numFmtId="3" fontId="2" fillId="8" borderId="12" xfId="21" applyNumberFormat="1" applyFill="1" applyBorder="1" applyAlignment="1">
      <alignment horizontal="right" indent="2"/>
    </xf>
    <xf numFmtId="3" fontId="2" fillId="8" borderId="13" xfId="21" applyNumberFormat="1" applyFill="1" applyBorder="1" applyAlignment="1">
      <alignment horizontal="right" indent="2"/>
    </xf>
    <xf numFmtId="3" fontId="2" fillId="8" borderId="14" xfId="21" applyNumberFormat="1" applyFill="1" applyBorder="1" applyAlignment="1">
      <alignment horizontal="right" indent="2"/>
    </xf>
    <xf numFmtId="0" fontId="2" fillId="0" borderId="3" xfId="0" applyFont="1" applyBorder="1"/>
    <xf numFmtId="167" fontId="5" fillId="7" borderId="10" xfId="21" applyNumberFormat="1" applyFont="1" applyFill="1" applyBorder="1" applyAlignment="1">
      <alignment horizontal="right" indent="2"/>
    </xf>
    <xf numFmtId="167" fontId="2" fillId="8" borderId="11" xfId="21" applyNumberFormat="1" applyFill="1" applyBorder="1" applyAlignment="1">
      <alignment horizontal="right" indent="2"/>
    </xf>
    <xf numFmtId="167" fontId="2" fillId="8" borderId="12" xfId="21" applyNumberFormat="1" applyFill="1" applyBorder="1" applyAlignment="1">
      <alignment horizontal="right" indent="2"/>
    </xf>
    <xf numFmtId="167" fontId="2" fillId="8" borderId="13" xfId="21" applyNumberFormat="1" applyFill="1" applyBorder="1" applyAlignment="1">
      <alignment horizontal="right" indent="2"/>
    </xf>
    <xf numFmtId="167" fontId="2" fillId="8" borderId="14" xfId="21" applyNumberFormat="1" applyFill="1" applyBorder="1" applyAlignment="1">
      <alignment horizontal="right" indent="2"/>
    </xf>
    <xf numFmtId="165" fontId="5" fillId="7" borderId="17" xfId="21" applyNumberFormat="1" applyFont="1" applyFill="1" applyBorder="1" applyAlignment="1">
      <alignment horizontal="right" indent="2"/>
    </xf>
    <xf numFmtId="165" fontId="5" fillId="7" borderId="18" xfId="21" applyNumberFormat="1" applyFont="1" applyFill="1" applyBorder="1" applyAlignment="1">
      <alignment horizontal="right" indent="2"/>
    </xf>
    <xf numFmtId="167" fontId="5" fillId="7" borderId="3" xfId="21" applyNumberFormat="1" applyFont="1" applyFill="1" applyBorder="1" applyAlignment="1">
      <alignment horizontal="right" indent="2"/>
    </xf>
    <xf numFmtId="167" fontId="5" fillId="7" borderId="4" xfId="21" applyNumberFormat="1" applyFont="1" applyFill="1" applyBorder="1" applyAlignment="1">
      <alignment horizontal="right" indent="2"/>
    </xf>
    <xf numFmtId="167" fontId="2" fillId="8" borderId="3" xfId="21" applyNumberFormat="1" applyFill="1" applyBorder="1" applyAlignment="1">
      <alignment horizontal="right" indent="2"/>
    </xf>
    <xf numFmtId="167" fontId="2" fillId="8" borderId="5" xfId="21" applyNumberFormat="1" applyFill="1" applyBorder="1" applyAlignment="1">
      <alignment horizontal="right" indent="2"/>
    </xf>
    <xf numFmtId="167" fontId="2" fillId="8" borderId="7" xfId="21" applyNumberFormat="1" applyFill="1" applyBorder="1" applyAlignment="1">
      <alignment horizontal="right" indent="2"/>
    </xf>
    <xf numFmtId="167" fontId="2" fillId="8" borderId="6" xfId="21" applyNumberFormat="1" applyFill="1" applyBorder="1" applyAlignment="1">
      <alignment horizontal="right" indent="2"/>
    </xf>
    <xf numFmtId="167" fontId="2" fillId="8" borderId="8" xfId="21" applyNumberFormat="1" applyFill="1" applyBorder="1" applyAlignment="1">
      <alignment horizontal="right" indent="2"/>
    </xf>
    <xf numFmtId="0" fontId="2" fillId="0" borderId="0" xfId="23" applyFont="1" applyAlignment="1">
      <alignment horizontal="left"/>
      <protection/>
    </xf>
    <xf numFmtId="3" fontId="2" fillId="0" borderId="0" xfId="15" applyNumberFormat="1" applyFont="1"/>
    <xf numFmtId="164" fontId="5" fillId="7" borderId="3" xfId="21" applyFont="1" applyFill="1" applyBorder="1" applyAlignment="1">
      <alignment horizontal="right" indent="2"/>
    </xf>
    <xf numFmtId="164" fontId="5" fillId="7" borderId="4" xfId="21" applyFont="1" applyFill="1" applyBorder="1" applyAlignment="1">
      <alignment horizontal="right" indent="2"/>
    </xf>
    <xf numFmtId="164" fontId="2" fillId="8" borderId="3" xfId="21" applyFill="1" applyBorder="1" applyAlignment="1">
      <alignment horizontal="right" indent="2"/>
    </xf>
    <xf numFmtId="164" fontId="2" fillId="8" borderId="5" xfId="21" applyFill="1" applyBorder="1" applyAlignment="1">
      <alignment horizontal="right" indent="2"/>
    </xf>
    <xf numFmtId="164" fontId="2" fillId="8" borderId="7" xfId="21" applyFill="1" applyBorder="1" applyAlignment="1">
      <alignment horizontal="right" indent="2"/>
    </xf>
    <xf numFmtId="164" fontId="2" fillId="8" borderId="6" xfId="21" applyFill="1" applyBorder="1" applyAlignment="1">
      <alignment horizontal="right" indent="2"/>
    </xf>
    <xf numFmtId="164" fontId="2" fillId="8" borderId="8" xfId="21" applyFill="1" applyBorder="1" applyAlignment="1">
      <alignment horizontal="right" indent="2"/>
    </xf>
    <xf numFmtId="9" fontId="0" fillId="0" borderId="0" xfId="15" applyFont="1"/>
    <xf numFmtId="0" fontId="7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164" fontId="2" fillId="8" borderId="0" xfId="21" applyFill="1" applyBorder="1" applyAlignment="1">
      <alignment horizontal="right" indent="2"/>
    </xf>
    <xf numFmtId="0" fontId="6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165" fontId="0" fillId="0" borderId="0" xfId="0" applyNumberFormat="1"/>
    <xf numFmtId="3" fontId="0" fillId="0" borderId="0" xfId="0" applyNumberFormat="1"/>
    <xf numFmtId="166" fontId="0" fillId="0" borderId="0" xfId="15" applyNumberFormat="1" applyFont="1"/>
    <xf numFmtId="0" fontId="0" fillId="0" borderId="0" xfId="0" applyAlignment="1">
      <alignment horizontal="right"/>
    </xf>
    <xf numFmtId="164" fontId="2" fillId="0" borderId="5" xfId="21" applyFill="1" applyBorder="1" applyAlignment="1">
      <alignment horizontal="right" indent="2"/>
    </xf>
    <xf numFmtId="164" fontId="2" fillId="0" borderId="6" xfId="21" applyFill="1" applyBorder="1" applyAlignment="1">
      <alignment horizontal="right" indent="2"/>
    </xf>
    <xf numFmtId="164" fontId="2" fillId="0" borderId="7" xfId="21" applyFill="1" applyBorder="1" applyAlignment="1">
      <alignment horizontal="right" indent="2"/>
    </xf>
    <xf numFmtId="164" fontId="2" fillId="0" borderId="8" xfId="21" applyFill="1" applyBorder="1" applyAlignment="1">
      <alignment horizontal="right" indent="2"/>
    </xf>
    <xf numFmtId="164" fontId="2" fillId="0" borderId="3" xfId="21" applyFill="1" applyBorder="1" applyAlignment="1">
      <alignment horizontal="right" indent="2"/>
    </xf>
    <xf numFmtId="0" fontId="2" fillId="0" borderId="3" xfId="0" applyFont="1" applyBorder="1" applyAlignment="1">
      <alignment horizontal="left"/>
    </xf>
    <xf numFmtId="166" fontId="0" fillId="0" borderId="0" xfId="0" applyNumberFormat="1"/>
    <xf numFmtId="0" fontId="6" fillId="7" borderId="8" xfId="0" applyFont="1" applyFill="1" applyBorder="1" applyAlignment="1">
      <alignment horizontal="left"/>
    </xf>
    <xf numFmtId="165" fontId="5" fillId="7" borderId="8" xfId="21" applyNumberFormat="1" applyFont="1" applyFill="1" applyBorder="1" applyAlignment="1">
      <alignment horizontal="right" indent="2"/>
    </xf>
    <xf numFmtId="0" fontId="2" fillId="7" borderId="4" xfId="21" applyNumberForma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7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22" applyFont="1" applyAlignment="1">
      <alignment horizontal="left"/>
      <protection/>
    </xf>
    <xf numFmtId="0" fontId="13" fillId="0" borderId="0" xfId="0" applyFont="1"/>
    <xf numFmtId="0" fontId="9" fillId="0" borderId="16" xfId="0" applyFont="1" applyBorder="1" applyAlignment="1">
      <alignment horizontal="left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8" fillId="0" borderId="0" xfId="23" applyFont="1" applyAlignment="1">
      <alignment horizontal="left"/>
      <protection/>
    </xf>
    <xf numFmtId="0" fontId="9" fillId="0" borderId="0" xfId="23" applyFont="1" applyAlignment="1">
      <alignment horizontal="left"/>
      <protection/>
    </xf>
    <xf numFmtId="0" fontId="5" fillId="0" borderId="0" xfId="23" applyFont="1" applyAlignment="1">
      <alignment horizontal="left"/>
      <protection/>
    </xf>
    <xf numFmtId="0" fontId="2" fillId="0" borderId="0" xfId="23" applyFont="1" applyAlignment="1">
      <alignment horizontal="left"/>
      <protection/>
    </xf>
    <xf numFmtId="0" fontId="7" fillId="2" borderId="1" xfId="0" applyFont="1" applyFill="1" applyBorder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Normal 2 2" xfId="22"/>
    <cellStyle name="Normal 3" xfId="23"/>
    <cellStyle name="Percent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fatalities, EU,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725"/>
          <c:w val="0.9707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1'!$C$46</c:f>
              <c:strCache>
                <c:ptCount val="1"/>
                <c:pt idx="0">
                  <c:v>EU27_2020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1'!$D$45:$N$45</c:f>
              <c:strCache/>
            </c:strRef>
          </c:cat>
          <c:val>
            <c:numRef>
              <c:f>'Figure 1'!$D$46:$N$46</c:f>
              <c:numCache/>
            </c:numRef>
          </c:val>
        </c:ser>
        <c:axId val="61304528"/>
        <c:axId val="14869841"/>
      </c:barChart>
      <c:catAx>
        <c:axId val="61304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869841"/>
        <c:crosses val="autoZero"/>
        <c:auto val="1"/>
        <c:lblOffset val="100"/>
        <c:noMultiLvlLbl val="0"/>
      </c:catAx>
      <c:valAx>
        <c:axId val="14869841"/>
        <c:scaling>
          <c:orientation val="minMax"/>
          <c:max val="30000"/>
          <c:min val="15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1304528"/>
        <c:crosses val="autoZero"/>
        <c:crossBetween val="between"/>
        <c:dispUnits/>
        <c:majorUnit val="5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NUTS1 regions for road accidents, 2019-2021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8"/>
          <c:y val="0.12125"/>
          <c:w val="0.73925"/>
          <c:h val="0.67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10'!$C$10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10'!$B$11:$B$30</c:f>
              <c:strCache/>
            </c:strRef>
          </c:cat>
          <c:val>
            <c:numRef>
              <c:f>'Figure 10'!$C$11:$C$30</c:f>
              <c:numCache/>
            </c:numRef>
          </c:val>
        </c:ser>
        <c:ser>
          <c:idx val="1"/>
          <c:order val="1"/>
          <c:tx>
            <c:strRef>
              <c:f>'Figure 10'!$D$10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10'!$B$11:$B$30</c:f>
              <c:strCache/>
            </c:strRef>
          </c:cat>
          <c:val>
            <c:numRef>
              <c:f>'Figure 10'!$D$11:$D$30</c:f>
              <c:numCache/>
            </c:numRef>
          </c:val>
        </c:ser>
        <c:ser>
          <c:idx val="2"/>
          <c:order val="2"/>
          <c:tx>
            <c:strRef>
              <c:f>'Figure 10'!$E$10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10'!$B$11:$B$30</c:f>
              <c:strCache/>
            </c:strRef>
          </c:cat>
          <c:val>
            <c:numRef>
              <c:f>'Figure 10'!$E$11:$E$30</c:f>
              <c:numCache/>
            </c:numRef>
          </c:val>
        </c:ser>
        <c:axId val="38286774"/>
        <c:axId val="9036647"/>
      </c:barChart>
      <c:catAx>
        <c:axId val="382867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9036647"/>
        <c:crosses val="autoZero"/>
        <c:auto val="1"/>
        <c:lblOffset val="100"/>
        <c:noMultiLvlLbl val="0"/>
      </c:catAx>
      <c:valAx>
        <c:axId val="9036647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82867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495"/>
          <c:w val="0.186"/>
          <c:h val="0.02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per million inhabitants)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"/>
          <c:w val="0.9707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2'!$C$51:$C$83</c:f>
              <c:strCache/>
            </c:strRef>
          </c:cat>
          <c:val>
            <c:numRef>
              <c:f>'Figure 2'!$D$51:$D$83</c:f>
              <c:numCache/>
            </c:numRef>
          </c:val>
        </c:ser>
        <c:axId val="66719706"/>
        <c:axId val="63606443"/>
      </c:barChart>
      <c:catAx>
        <c:axId val="6671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06443"/>
        <c:crosses val="autoZero"/>
        <c:auto val="1"/>
        <c:lblOffset val="100"/>
        <c:noMultiLvlLbl val="0"/>
      </c:catAx>
      <c:valAx>
        <c:axId val="6360644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6719706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2011, 2020,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175"/>
          <c:w val="0.99325"/>
          <c:h val="0.73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3'!$C$6:$C$37</c:f>
              <c:strCache/>
            </c:strRef>
          </c:cat>
          <c:val>
            <c:numRef>
              <c:f>'Figure 3'!$D$6:$D$37</c:f>
              <c:numCache/>
            </c:numRef>
          </c:val>
        </c:ser>
        <c:ser>
          <c:idx val="1"/>
          <c:order val="1"/>
          <c:tx>
            <c:strRef>
              <c:f>'Figure 3'!$E$5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3'!$C$6:$C$37</c:f>
              <c:strCache/>
            </c:strRef>
          </c:cat>
          <c:val>
            <c:numRef>
              <c:f>'Figure 3'!$E$6:$E$37</c:f>
              <c:numCache/>
            </c:numRef>
          </c:val>
        </c:ser>
        <c:ser>
          <c:idx val="2"/>
          <c:order val="2"/>
          <c:tx>
            <c:strRef>
              <c:f>'Figure 3'!$F$5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3'!$C$6:$C$37</c:f>
              <c:strCache/>
            </c:strRef>
          </c:cat>
          <c:val>
            <c:numRef>
              <c:f>'Figure 3'!$F$6:$F$37</c:f>
              <c:numCache/>
            </c:numRef>
          </c:val>
        </c:ser>
        <c:axId val="35587076"/>
        <c:axId val="51848229"/>
      </c:barChart>
      <c:catAx>
        <c:axId val="355870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</c:spPr>
        <c:crossAx val="51848229"/>
        <c:crosses val="autoZero"/>
        <c:auto val="1"/>
        <c:lblOffset val="100"/>
        <c:noMultiLvlLbl val="0"/>
      </c:catAx>
      <c:valAx>
        <c:axId val="51848229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noFill/>
          <a:ln>
            <a:noFill/>
          </a:ln>
        </c:spPr>
        <c:crossAx val="3558707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4425"/>
          <c:w val="0.186"/>
          <c:h val="0.03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sex, EU,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4'!$C$10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  <a:prstDash val="solid"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4'!$B$11:$B$21</c:f>
              <c:strCache/>
            </c:strRef>
          </c:cat>
          <c:val>
            <c:numRef>
              <c:f>'Figure 4'!$C$11:$C$21</c:f>
              <c:numCache/>
            </c:numRef>
          </c:val>
        </c:ser>
        <c:ser>
          <c:idx val="1"/>
          <c:order val="1"/>
          <c:tx>
            <c:strRef>
              <c:f>'Figure 4'!$D$10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prstDash val="solid"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4'!$B$11:$B$21</c:f>
              <c:strCache/>
            </c:strRef>
          </c:cat>
          <c:val>
            <c:numRef>
              <c:f>'Figure 4'!$D$11:$D$21</c:f>
              <c:numCache/>
            </c:numRef>
          </c:val>
        </c:ser>
        <c:ser>
          <c:idx val="2"/>
          <c:order val="2"/>
          <c:tx>
            <c:strRef>
              <c:f>'Figure 4'!$E$10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4'!$B$11:$B$21</c:f>
              <c:strCache/>
            </c:strRef>
          </c:cat>
          <c:val>
            <c:numRef>
              <c:f>'Figure 4'!$E$11:$E$21</c:f>
              <c:numCache/>
            </c:numRef>
          </c:val>
        </c:ser>
        <c:axId val="63980878"/>
        <c:axId val="38956991"/>
      </c:barChart>
      <c:catAx>
        <c:axId val="6398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8956991"/>
        <c:crosses val="autoZero"/>
        <c:auto val="1"/>
        <c:lblOffset val="100"/>
        <c:noMultiLvlLbl val="0"/>
      </c:catAx>
      <c:valAx>
        <c:axId val="3895699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39808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75"/>
          <c:y val="0.865"/>
          <c:w val="0.274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age, EU, 2021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2925"/>
          <c:w val="0.49375"/>
          <c:h val="0.497"/>
        </c:manualLayout>
      </c:layout>
      <c:pieChart>
        <c:varyColors val="1"/>
        <c:ser>
          <c:idx val="0"/>
          <c:order val="0"/>
          <c:tx>
            <c:strRef>
              <c:f>'Figure 5'!$B$10</c:f>
              <c:strCache>
                <c:ptCount val="1"/>
                <c:pt idx="0">
                  <c:v>European Union - 27 countries (from 2020)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B9C31E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09125"/>
                  <c:y val="-0.04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2"/>
                  <c:y val="0.0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4325"/>
                  <c:y val="0.11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3175"/>
                  <c:y val="-0.02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5'!$C$9:$I$9</c:f>
              <c:strCache/>
            </c:strRef>
          </c:cat>
          <c:val>
            <c:numRef>
              <c:f>'Figure 5'!$C$10:$I$10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mode of transport, EU, 2021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675"/>
          <c:w val="0.49375"/>
          <c:h val="0.46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B9C31E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9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3"/>
              <c:layout>
                <c:manualLayout>
                  <c:x val="-0.07375"/>
                  <c:y val="0.04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76"/>
                  <c:y val="0.01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1405"/>
                  <c:y val="-0.01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8625"/>
                  <c:y val="-0.06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1"/>
                  <c:y val="-0.03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9625"/>
                  <c:y val="-0.05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21475"/>
                  <c:y val="-0.06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6'!$C$48:$L$48</c:f>
              <c:strCache/>
            </c:strRef>
          </c:cat>
          <c:val>
            <c:numRef>
              <c:f>'Figure 6'!$C$49:$L$49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type of road,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65"/>
          <c:w val="0.99325"/>
          <c:h val="0.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7'!$H$7</c:f>
              <c:strCache>
                <c:ptCount val="1"/>
                <c:pt idx="0">
                  <c:v>Rural roads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7'!$B$8:$B$40</c:f>
              <c:strCache/>
            </c:strRef>
          </c:cat>
          <c:val>
            <c:numRef>
              <c:f>'Figure 7'!$H$8:$H$40</c:f>
              <c:numCache/>
            </c:numRef>
          </c:val>
        </c:ser>
        <c:ser>
          <c:idx val="1"/>
          <c:order val="1"/>
          <c:tx>
            <c:strRef>
              <c:f>'Figure 7'!$I$7</c:f>
              <c:strCache>
                <c:ptCount val="1"/>
                <c:pt idx="0">
                  <c:v>Urban roads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7'!$B$8:$B$40</c:f>
              <c:strCache/>
            </c:strRef>
          </c:cat>
          <c:val>
            <c:numRef>
              <c:f>'Figure 7'!$I$8:$I$40</c:f>
              <c:numCache/>
            </c:numRef>
          </c:val>
        </c:ser>
        <c:ser>
          <c:idx val="2"/>
          <c:order val="2"/>
          <c:tx>
            <c:strRef>
              <c:f>'Figure 7'!$J$7</c:f>
              <c:strCache>
                <c:ptCount val="1"/>
                <c:pt idx="0">
                  <c:v>Motorways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7'!$B$8:$B$40</c:f>
              <c:strCache/>
            </c:strRef>
          </c:cat>
          <c:val>
            <c:numRef>
              <c:f>'Figure 7'!$J$8:$J$40</c:f>
              <c:numCache/>
            </c:numRef>
          </c:val>
        </c:ser>
        <c:ser>
          <c:idx val="3"/>
          <c:order val="3"/>
          <c:tx>
            <c:strRef>
              <c:f>'Figure 7'!$K$7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7'!$B$8:$B$40</c:f>
              <c:strCache/>
            </c:strRef>
          </c:cat>
          <c:val>
            <c:numRef>
              <c:f>'Figure 7'!$K$8:$K$40</c:f>
              <c:numCache/>
            </c:numRef>
          </c:val>
        </c:ser>
        <c:overlap val="100"/>
        <c:gapWidth val="55"/>
        <c:axId val="15068600"/>
        <c:axId val="1399673"/>
      </c:barChart>
      <c:catAx>
        <c:axId val="150686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399673"/>
        <c:crosses val="autoZero"/>
        <c:auto val="1"/>
        <c:lblOffset val="100"/>
        <c:noMultiLvlLbl val="0"/>
      </c:catAx>
      <c:valAx>
        <c:axId val="1399673"/>
        <c:scaling>
          <c:orientation val="minMax"/>
          <c:max val="1"/>
          <c:min val="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1506860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25"/>
          <c:y val="0.827"/>
          <c:w val="0.48375"/>
          <c:h val="0.02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category of persons involved, EU, 2011- 2021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95"/>
          <c:y val="0.16375"/>
          <c:w val="0.906"/>
          <c:h val="0.62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8'!$C$14</c:f>
              <c:strCache>
                <c:ptCount val="1"/>
                <c:pt idx="0">
                  <c:v>Passengers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  <a:prstDash val="solid"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8'!$D$12:$N$12</c:f>
              <c:strCache/>
            </c:strRef>
          </c:cat>
          <c:val>
            <c:numRef>
              <c:f>'Figure 8'!$D$14:$N$14</c:f>
              <c:numCache/>
            </c:numRef>
          </c:val>
        </c:ser>
        <c:ser>
          <c:idx val="1"/>
          <c:order val="1"/>
          <c:tx>
            <c:strRef>
              <c:f>'Figure 8'!$C$15</c:f>
              <c:strCache>
                <c:ptCount val="1"/>
                <c:pt idx="0">
                  <c:v>Drivers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  <a:prstDash val="solid"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8'!$D$12:$N$12</c:f>
              <c:strCache/>
            </c:strRef>
          </c:cat>
          <c:val>
            <c:numRef>
              <c:f>'Figure 8'!$D$15:$N$15</c:f>
              <c:numCache/>
            </c:numRef>
          </c:val>
        </c:ser>
        <c:ser>
          <c:idx val="2"/>
          <c:order val="2"/>
          <c:tx>
            <c:strRef>
              <c:f>'Figure 8'!$C$16</c:f>
              <c:strCache>
                <c:ptCount val="1"/>
                <c:pt idx="0">
                  <c:v>Pedestrians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prstDash val="solid"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8'!$D$12:$N$12</c:f>
              <c:strCache/>
            </c:strRef>
          </c:cat>
          <c:val>
            <c:numRef>
              <c:f>'Figure 8'!$D$16:$N$16</c:f>
              <c:numCache/>
            </c:numRef>
          </c:val>
        </c:ser>
        <c:ser>
          <c:idx val="3"/>
          <c:order val="3"/>
          <c:tx>
            <c:strRef>
              <c:f>'Figure 8'!$C$17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prstDash val="solid"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8'!$D$12:$N$12</c:f>
              <c:strCache/>
            </c:strRef>
          </c:cat>
          <c:val>
            <c:numRef>
              <c:f>'Figure 8'!$D$17:$N$17</c:f>
              <c:numCache/>
            </c:numRef>
          </c:val>
        </c:ser>
        <c:overlap val="100"/>
        <c:gapWidth val="55"/>
        <c:axId val="12597058"/>
        <c:axId val="46264659"/>
      </c:barChart>
      <c:catAx>
        <c:axId val="12597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6264659"/>
        <c:crosses val="autoZero"/>
        <c:auto val="1"/>
        <c:lblOffset val="100"/>
        <c:noMultiLvlLbl val="0"/>
      </c:catAx>
      <c:valAx>
        <c:axId val="46264659"/>
        <c:scaling>
          <c:orientation val="minMax"/>
          <c:max val="3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5970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75"/>
          <c:y val="0.86525"/>
          <c:w val="0.446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category of persons involved,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175"/>
          <c:w val="0.99325"/>
          <c:h val="0.676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'Figure 9'!$H$5</c:f>
              <c:strCache>
                <c:ptCount val="1"/>
                <c:pt idx="0">
                  <c:v>Drivers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9'!$C$6:$C$39</c:f>
              <c:strCache/>
            </c:strRef>
          </c:cat>
          <c:val>
            <c:numRef>
              <c:f>'Figure 9'!$H$6:$H$39</c:f>
              <c:numCache/>
            </c:numRef>
          </c:val>
        </c:ser>
        <c:ser>
          <c:idx val="0"/>
          <c:order val="1"/>
          <c:tx>
            <c:strRef>
              <c:f>'Figure 9'!$I$5</c:f>
              <c:strCache>
                <c:ptCount val="1"/>
                <c:pt idx="0">
                  <c:v>Passengers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9'!$C$6:$C$39</c:f>
              <c:strCache/>
            </c:strRef>
          </c:cat>
          <c:val>
            <c:numRef>
              <c:f>'Figure 9'!$I$6:$I$39</c:f>
              <c:numCache/>
            </c:numRef>
          </c:val>
        </c:ser>
        <c:ser>
          <c:idx val="2"/>
          <c:order val="2"/>
          <c:tx>
            <c:strRef>
              <c:f>'Figure 9'!$J$5</c:f>
              <c:strCache>
                <c:ptCount val="1"/>
                <c:pt idx="0">
                  <c:v>Pedestrians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9'!$C$6:$C$39</c:f>
              <c:strCache/>
            </c:strRef>
          </c:cat>
          <c:val>
            <c:numRef>
              <c:f>'Figure 9'!$J$6:$J$39</c:f>
              <c:numCache/>
            </c:numRef>
          </c:val>
        </c:ser>
        <c:ser>
          <c:idx val="3"/>
          <c:order val="3"/>
          <c:tx>
            <c:strRef>
              <c:f>'Figure 9'!$K$5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9'!$C$6:$C$39</c:f>
              <c:strCache/>
            </c:strRef>
          </c:cat>
          <c:val>
            <c:numRef>
              <c:f>'Figure 9'!$K$6:$K$39</c:f>
              <c:numCache/>
            </c:numRef>
          </c:val>
        </c:ser>
        <c:overlap val="100"/>
        <c:gapWidth val="55"/>
        <c:axId val="13728748"/>
        <c:axId val="56449869"/>
      </c:barChart>
      <c:catAx>
        <c:axId val="137287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49869"/>
        <c:crosses val="autoZero"/>
        <c:auto val="1"/>
        <c:lblOffset val="100"/>
        <c:noMultiLvlLbl val="0"/>
      </c:catAx>
      <c:valAx>
        <c:axId val="56449869"/>
        <c:scaling>
          <c:orientation val="minMax"/>
          <c:max val="1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372874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75"/>
          <c:y val="0.796"/>
          <c:w val="0.4465"/>
          <c:h val="0.0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191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tran_sf_roadve)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</xdr:row>
      <xdr:rowOff>47625</xdr:rowOff>
    </xdr:from>
    <xdr:to>
      <xdr:col>10</xdr:col>
      <xdr:colOff>104775</xdr:colOff>
      <xdr:row>31</xdr:row>
      <xdr:rowOff>161925</xdr:rowOff>
    </xdr:to>
    <xdr:graphicFrame macro="">
      <xdr:nvGraphicFramePr>
        <xdr:cNvPr id="2" name="Chart 1"/>
        <xdr:cNvGraphicFramePr/>
      </xdr:nvGraphicFramePr>
      <xdr:xfrm>
        <a:off x="1057275" y="628650"/>
        <a:ext cx="51435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0.83925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24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Estimated.  2018 data instead of 2021 data for Ireland; 2020 data instead of 2021 for Cyprus, Latvia, Malta, Sweden.
Heavy goods vehicles category includes road tractors. 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codes: tran_sf_roadve)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3</xdr:row>
      <xdr:rowOff>19050</xdr:rowOff>
    </xdr:from>
    <xdr:ext cx="5143500" cy="5391150"/>
    <xdr:graphicFrame macro="">
      <xdr:nvGraphicFramePr>
        <xdr:cNvPr id="2" name="Chart 1"/>
        <xdr:cNvGraphicFramePr/>
      </xdr:nvGraphicFramePr>
      <xdr:xfrm>
        <a:off x="676275" y="533400"/>
        <a:ext cx="51435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7181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Liechtenstein: no fatality.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Estimated.</a:t>
          </a:r>
        </a:p>
        <a:p>
          <a:r>
            <a:rPr lang="en-GB" sz="1200">
              <a:latin typeface="Arial" panose="020B0604020202020204" pitchFamily="34" charset="0"/>
            </a:rPr>
            <a:t>(²) 2020 data instead of 2021.</a:t>
          </a:r>
        </a:p>
        <a:p>
          <a:r>
            <a:rPr lang="en-GB" sz="1200">
              <a:latin typeface="Arial" panose="020B0604020202020204" pitchFamily="34" charset="0"/>
            </a:rPr>
            <a:t>(³) 2018 data instead of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tran_sf_roadro)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123825</xdr:rowOff>
    </xdr:from>
    <xdr:to>
      <xdr:col>13</xdr:col>
      <xdr:colOff>57150</xdr:colOff>
      <xdr:row>46</xdr:row>
      <xdr:rowOff>171450</xdr:rowOff>
    </xdr:to>
    <xdr:graphicFrame macro="">
      <xdr:nvGraphicFramePr>
        <xdr:cNvPr id="3" name="Chart 2"/>
        <xdr:cNvGraphicFramePr/>
      </xdr:nvGraphicFramePr>
      <xdr:xfrm>
        <a:off x="533400" y="704850"/>
        <a:ext cx="952500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591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tran_sf_roadus)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28575</xdr:rowOff>
    </xdr:from>
    <xdr:to>
      <xdr:col>12</xdr:col>
      <xdr:colOff>542925</xdr:colOff>
      <xdr:row>35</xdr:row>
      <xdr:rowOff>180975</xdr:rowOff>
    </xdr:to>
    <xdr:graphicFrame macro="">
      <xdr:nvGraphicFramePr>
        <xdr:cNvPr id="2" name="Chart 1"/>
        <xdr:cNvGraphicFramePr/>
      </xdr:nvGraphicFramePr>
      <xdr:xfrm>
        <a:off x="666750" y="990600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0.84925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47625" y="5934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Liechtenstein: no fatality.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Estimated.</a:t>
          </a:r>
        </a:p>
        <a:p>
          <a:r>
            <a:rPr lang="en-GB" sz="1200">
              <a:latin typeface="Arial" panose="020B0604020202020204" pitchFamily="34" charset="0"/>
            </a:rPr>
            <a:t>(²) 2020 data instead of 2021.</a:t>
          </a:r>
        </a:p>
        <a:p>
          <a:r>
            <a:rPr lang="en-GB" sz="1200">
              <a:latin typeface="Arial" panose="020B0604020202020204" pitchFamily="34" charset="0"/>
            </a:rPr>
            <a:t>(³) 2018 data instead of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tran_sf_roadus)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4</xdr:row>
      <xdr:rowOff>9525</xdr:rowOff>
    </xdr:from>
    <xdr:to>
      <xdr:col>12</xdr:col>
      <xdr:colOff>285750</xdr:colOff>
      <xdr:row>40</xdr:row>
      <xdr:rowOff>28575</xdr:rowOff>
    </xdr:to>
    <xdr:graphicFrame macro="">
      <xdr:nvGraphicFramePr>
        <xdr:cNvPr id="2" name="Chart 1"/>
        <xdr:cNvGraphicFramePr/>
      </xdr:nvGraphicFramePr>
      <xdr:xfrm>
        <a:off x="1066800" y="781050"/>
        <a:ext cx="952500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0.91475</cdr:y>
    </cdr:from>
    <cdr:to>
      <cdr:x>0</cdr:x>
      <cdr:y>0</cdr:y>
    </cdr:to>
    <cdr:sp macro="" textlink="">
      <cdr:nvSpPr>
        <cdr:cNvPr id="14" name="FootonotesShape"/>
        <cdr:cNvSpPr txBox="1"/>
      </cdr:nvSpPr>
      <cdr:spPr>
        <a:xfrm>
          <a:off x="47625" y="6334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regions are ranked based on number of accidents in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tran_sf_roadnu)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3</xdr:row>
      <xdr:rowOff>76200</xdr:rowOff>
    </xdr:from>
    <xdr:ext cx="9525000" cy="5467350"/>
    <xdr:graphicFrame macro="">
      <xdr:nvGraphicFramePr>
        <xdr:cNvPr id="2" name="Chart 1"/>
        <xdr:cNvGraphicFramePr/>
      </xdr:nvGraphicFramePr>
      <xdr:xfrm>
        <a:off x="685800" y="657225"/>
        <a:ext cx="95250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14</xdr:col>
      <xdr:colOff>47625</xdr:colOff>
      <xdr:row>50</xdr:row>
      <xdr:rowOff>114300</xdr:rowOff>
    </xdr:to>
    <xdr:graphicFrame macro="">
      <xdr:nvGraphicFramePr>
        <xdr:cNvPr id="2" name="Chart 1"/>
        <xdr:cNvGraphicFramePr/>
      </xdr:nvGraphicFramePr>
      <xdr:xfrm>
        <a:off x="57150" y="828675"/>
        <a:ext cx="9525000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0.9515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47625" y="5276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tran_sf_roadus)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3</xdr:row>
      <xdr:rowOff>76200</xdr:rowOff>
    </xdr:from>
    <xdr:ext cx="9525000" cy="5553075"/>
    <xdr:graphicFrame macro="">
      <xdr:nvGraphicFramePr>
        <xdr:cNvPr id="2" name="Chart 1"/>
        <xdr:cNvGraphicFramePr/>
      </xdr:nvGraphicFramePr>
      <xdr:xfrm>
        <a:off x="685800" y="657225"/>
        <a:ext cx="95250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0.892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6934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2011: 16 fatalities; 2020: 11 fatalities; 2021: 9 fatalities.</a:t>
          </a:r>
        </a:p>
        <a:p>
          <a:r>
            <a:rPr lang="en-GB" sz="1200">
              <a:latin typeface="Arial" panose="020B0604020202020204" pitchFamily="34" charset="0"/>
            </a:rPr>
            <a:t>(²) 2011: 12 fatalities; 2020: 8 fatalities; 2021: 9 fatalities.</a:t>
          </a:r>
        </a:p>
        <a:p>
          <a:r>
            <a:rPr lang="en-GB" sz="1200">
              <a:latin typeface="Arial" panose="020B0604020202020204" pitchFamily="34" charset="0"/>
            </a:rPr>
            <a:t>(³) 2011: 2 fatalities; 2020 and 2021: no fatality.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tran_sf_roadus)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9525</xdr:rowOff>
    </xdr:from>
    <xdr:to>
      <xdr:col>13</xdr:col>
      <xdr:colOff>552450</xdr:colOff>
      <xdr:row>43</xdr:row>
      <xdr:rowOff>171450</xdr:rowOff>
    </xdr:to>
    <xdr:graphicFrame macro="">
      <xdr:nvGraphicFramePr>
        <xdr:cNvPr id="2" name="Chart 1"/>
        <xdr:cNvGraphicFramePr/>
      </xdr:nvGraphicFramePr>
      <xdr:xfrm>
        <a:off x="1085850" y="590550"/>
        <a:ext cx="9525000" cy="778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tran_sf_roadus)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180975</xdr:rowOff>
    </xdr:from>
    <xdr:to>
      <xdr:col>16</xdr:col>
      <xdr:colOff>352425</xdr:colOff>
      <xdr:row>35</xdr:row>
      <xdr:rowOff>123825</xdr:rowOff>
    </xdr:to>
    <xdr:graphicFrame macro="">
      <xdr:nvGraphicFramePr>
        <xdr:cNvPr id="2" name="Chart 1"/>
        <xdr:cNvGraphicFramePr/>
      </xdr:nvGraphicFramePr>
      <xdr:xfrm>
        <a:off x="581025" y="762000"/>
        <a:ext cx="95250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0.88775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829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Estimated.  2018 data instead of 2021 data for Ireland; 2020 data instead of 2021 for Cyprus, Latvia, Malta, Sweden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tran_sf_roadus)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142FF-9592-46EB-BD18-31AAB7858364}">
  <dimension ref="B2:R53"/>
  <sheetViews>
    <sheetView tabSelected="1" workbookViewId="0" topLeftCell="A1"/>
  </sheetViews>
  <sheetFormatPr defaultColWidth="9.140625" defaultRowHeight="15"/>
  <sheetData>
    <row r="2" spans="2:15" ht="15.75">
      <c r="B2" s="136" t="s">
        <v>440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"/>
    </row>
    <row r="3" spans="2:15" ht="15">
      <c r="B3" s="137" t="s">
        <v>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"/>
    </row>
    <row r="4" spans="2:15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5"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"/>
    </row>
    <row r="37" spans="2:15" ht="15">
      <c r="B37" s="139" t="s">
        <v>439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"/>
    </row>
    <row r="38" spans="2:15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8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R43" s="128"/>
    </row>
    <row r="44" spans="2:15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4" ht="15">
      <c r="B45" s="41"/>
      <c r="C45" s="41"/>
      <c r="D45" s="41">
        <v>2011</v>
      </c>
      <c r="E45" s="41" t="s">
        <v>369</v>
      </c>
      <c r="F45" s="41" t="s">
        <v>370</v>
      </c>
      <c r="G45" s="41" t="s">
        <v>371</v>
      </c>
      <c r="H45" s="41" t="s">
        <v>372</v>
      </c>
      <c r="I45" s="41" t="s">
        <v>373</v>
      </c>
      <c r="J45" s="41" t="s">
        <v>374</v>
      </c>
      <c r="K45" s="41" t="s">
        <v>3</v>
      </c>
      <c r="L45" s="41">
        <v>2019</v>
      </c>
      <c r="M45" s="41">
        <v>2020</v>
      </c>
      <c r="N45" s="41">
        <v>2021</v>
      </c>
    </row>
    <row r="46" spans="2:14" ht="15">
      <c r="B46" s="42"/>
      <c r="C46" s="42" t="s">
        <v>426</v>
      </c>
      <c r="D46" s="43">
        <v>28730</v>
      </c>
      <c r="E46" s="44">
        <v>26487</v>
      </c>
      <c r="F46" s="44">
        <v>24213</v>
      </c>
      <c r="G46" s="44">
        <v>24132</v>
      </c>
      <c r="H46" s="44">
        <v>24358</v>
      </c>
      <c r="I46" s="44">
        <v>23808</v>
      </c>
      <c r="J46" s="44">
        <v>23392</v>
      </c>
      <c r="K46" s="44">
        <v>23328</v>
      </c>
      <c r="L46" s="44">
        <v>22756</v>
      </c>
      <c r="M46" s="44">
        <v>18835</v>
      </c>
      <c r="N46" s="44">
        <v>19917</v>
      </c>
    </row>
    <row r="47" spans="2:15" ht="15">
      <c r="B47" s="1"/>
      <c r="C47" s="1"/>
      <c r="D47" s="1"/>
      <c r="E47" s="40"/>
      <c r="F47" s="40"/>
      <c r="G47" s="40"/>
      <c r="H47" s="40"/>
      <c r="I47" s="40"/>
      <c r="J47" s="40"/>
      <c r="K47" s="40"/>
      <c r="L47" s="40"/>
      <c r="M47" s="40"/>
      <c r="N47" s="40">
        <f>N46/M46-1</f>
        <v>0.05744624369524831</v>
      </c>
      <c r="O47" s="1"/>
    </row>
    <row r="48" spans="2:15" ht="15">
      <c r="B48" s="1"/>
      <c r="C48" s="1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1"/>
    </row>
    <row r="49" spans="2:15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0"/>
      <c r="O49" s="1"/>
    </row>
    <row r="50" spans="2:15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</sheetData>
  <mergeCells count="4">
    <mergeCell ref="B2:N2"/>
    <mergeCell ref="B3:N3"/>
    <mergeCell ref="B36:N36"/>
    <mergeCell ref="B37:N37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E282F-3D52-4868-9AB6-C2030FBBC63A}">
  <dimension ref="B2:N59"/>
  <sheetViews>
    <sheetView workbookViewId="0" topLeftCell="A22">
      <selection activeCell="B10" sqref="B10"/>
    </sheetView>
  </sheetViews>
  <sheetFormatPr defaultColWidth="9.140625" defaultRowHeight="15"/>
  <cols>
    <col min="2" max="2" width="40.28125" style="0" bestFit="1" customWidth="1"/>
  </cols>
  <sheetData>
    <row r="2" spans="2:14" ht="15.75">
      <c r="B2" s="68" t="s">
        <v>435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14" ht="15">
      <c r="B3" s="69" t="s">
        <v>415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ht="15">
      <c r="B4" s="2"/>
    </row>
    <row r="7" spans="3:11" ht="15">
      <c r="C7" s="67" t="s">
        <v>376</v>
      </c>
      <c r="D7" s="67" t="s">
        <v>434</v>
      </c>
      <c r="E7" s="67" t="s">
        <v>433</v>
      </c>
      <c r="F7" s="67" t="s">
        <v>432</v>
      </c>
      <c r="G7" s="67" t="s">
        <v>379</v>
      </c>
      <c r="H7" s="67" t="s">
        <v>434</v>
      </c>
      <c r="I7" s="67" t="s">
        <v>433</v>
      </c>
      <c r="J7" s="67" t="s">
        <v>432</v>
      </c>
      <c r="K7" s="67" t="s">
        <v>379</v>
      </c>
    </row>
    <row r="8" spans="2:11" ht="15">
      <c r="B8" s="8" t="s">
        <v>530</v>
      </c>
      <c r="C8" s="66">
        <f>SUM(C10:C36)</f>
        <v>19907</v>
      </c>
      <c r="D8" s="66">
        <f aca="true" t="shared" si="0" ref="D8:G8">SUM(D10:D36)</f>
        <v>10451</v>
      </c>
      <c r="E8" s="66">
        <f t="shared" si="0"/>
        <v>7699</v>
      </c>
      <c r="F8" s="66">
        <f t="shared" si="0"/>
        <v>1747</v>
      </c>
      <c r="G8" s="66">
        <f t="shared" si="0"/>
        <v>10</v>
      </c>
      <c r="H8" s="70">
        <f>D8/$C8</f>
        <v>0.5249912091224193</v>
      </c>
      <c r="I8" s="70">
        <f aca="true" t="shared" si="1" ref="I8:K8">E8/$C8</f>
        <v>0.38674837996684586</v>
      </c>
      <c r="J8" s="70">
        <f t="shared" si="1"/>
        <v>0.08775807504897774</v>
      </c>
      <c r="K8" s="70">
        <f t="shared" si="1"/>
        <v>0.0005023358617571709</v>
      </c>
    </row>
    <row r="9" spans="2:11" ht="15">
      <c r="B9" s="15"/>
      <c r="C9" s="66"/>
      <c r="D9" s="66"/>
      <c r="E9" s="66"/>
      <c r="F9" s="66"/>
      <c r="G9" s="66"/>
      <c r="H9" s="70"/>
      <c r="I9" s="70"/>
      <c r="J9" s="70"/>
      <c r="K9" s="70"/>
    </row>
    <row r="10" spans="2:11" ht="15">
      <c r="B10" s="8" t="s">
        <v>531</v>
      </c>
      <c r="C10" s="66">
        <v>12</v>
      </c>
      <c r="D10" s="66">
        <v>12</v>
      </c>
      <c r="E10" s="66">
        <v>0</v>
      </c>
      <c r="F10" s="66">
        <v>0</v>
      </c>
      <c r="G10" s="66">
        <v>0</v>
      </c>
      <c r="H10" s="70">
        <f aca="true" t="shared" si="2" ref="H10:H36">D10/$C10</f>
        <v>1</v>
      </c>
      <c r="I10" s="70">
        <f aca="true" t="shared" si="3" ref="I10:I36">E10/$C10</f>
        <v>0</v>
      </c>
      <c r="J10" s="70">
        <f aca="true" t="shared" si="4" ref="J10:J36">F10/$C10</f>
        <v>0</v>
      </c>
      <c r="K10" s="70">
        <f aca="true" t="shared" si="5" ref="K10:K36">G10/$C10</f>
        <v>0</v>
      </c>
    </row>
    <row r="11" spans="2:11" ht="15">
      <c r="B11" s="15" t="s">
        <v>385</v>
      </c>
      <c r="C11" s="66">
        <v>55</v>
      </c>
      <c r="D11" s="66">
        <v>44</v>
      </c>
      <c r="E11" s="66">
        <v>11</v>
      </c>
      <c r="F11" s="66">
        <v>0</v>
      </c>
      <c r="G11" s="66">
        <v>0</v>
      </c>
      <c r="H11" s="70">
        <f t="shared" si="2"/>
        <v>0.8</v>
      </c>
      <c r="I11" s="70">
        <f t="shared" si="3"/>
        <v>0.2</v>
      </c>
      <c r="J11" s="70">
        <f t="shared" si="4"/>
        <v>0</v>
      </c>
      <c r="K11" s="70">
        <f t="shared" si="5"/>
        <v>0</v>
      </c>
    </row>
    <row r="12" spans="2:11" ht="15">
      <c r="B12" s="15" t="s">
        <v>273</v>
      </c>
      <c r="C12" s="66">
        <v>24</v>
      </c>
      <c r="D12" s="66">
        <v>18</v>
      </c>
      <c r="E12" s="66">
        <v>5</v>
      </c>
      <c r="F12" s="66">
        <v>1</v>
      </c>
      <c r="G12" s="66">
        <v>0</v>
      </c>
      <c r="H12" s="70">
        <f t="shared" si="2"/>
        <v>0.75</v>
      </c>
      <c r="I12" s="70">
        <f t="shared" si="3"/>
        <v>0.20833333333333334</v>
      </c>
      <c r="J12" s="70">
        <f t="shared" si="4"/>
        <v>0.041666666666666664</v>
      </c>
      <c r="K12" s="70">
        <f t="shared" si="5"/>
        <v>0</v>
      </c>
    </row>
    <row r="13" spans="2:11" ht="15">
      <c r="B13" s="15" t="s">
        <v>403</v>
      </c>
      <c r="C13" s="66">
        <v>225</v>
      </c>
      <c r="D13" s="66">
        <v>160</v>
      </c>
      <c r="E13" s="66">
        <v>57</v>
      </c>
      <c r="F13" s="66">
        <v>8</v>
      </c>
      <c r="G13" s="66">
        <v>0</v>
      </c>
      <c r="H13" s="70">
        <f t="shared" si="2"/>
        <v>0.7111111111111111</v>
      </c>
      <c r="I13" s="70">
        <f t="shared" si="3"/>
        <v>0.25333333333333335</v>
      </c>
      <c r="J13" s="70">
        <f t="shared" si="4"/>
        <v>0.035555555555555556</v>
      </c>
      <c r="K13" s="70">
        <f t="shared" si="5"/>
        <v>0</v>
      </c>
    </row>
    <row r="14" spans="2:11" ht="15">
      <c r="B14" s="8" t="s">
        <v>532</v>
      </c>
      <c r="C14" s="66">
        <v>139</v>
      </c>
      <c r="D14" s="66">
        <v>97</v>
      </c>
      <c r="E14" s="66">
        <v>42</v>
      </c>
      <c r="F14" s="66">
        <v>0</v>
      </c>
      <c r="G14" s="66">
        <v>0</v>
      </c>
      <c r="H14" s="70">
        <f t="shared" si="2"/>
        <v>0.697841726618705</v>
      </c>
      <c r="I14" s="70">
        <f t="shared" si="3"/>
        <v>0.302158273381295</v>
      </c>
      <c r="J14" s="70">
        <f t="shared" si="4"/>
        <v>0</v>
      </c>
      <c r="K14" s="70">
        <f t="shared" si="5"/>
        <v>0</v>
      </c>
    </row>
    <row r="15" spans="2:11" ht="15">
      <c r="B15" s="8" t="s">
        <v>533</v>
      </c>
      <c r="C15" s="16">
        <v>204</v>
      </c>
      <c r="D15" s="16">
        <v>131</v>
      </c>
      <c r="E15" s="16">
        <v>60</v>
      </c>
      <c r="F15" s="16">
        <v>6</v>
      </c>
      <c r="G15" s="16">
        <v>7</v>
      </c>
      <c r="H15" s="70">
        <f t="shared" si="2"/>
        <v>0.6421568627450981</v>
      </c>
      <c r="I15" s="70">
        <f t="shared" si="3"/>
        <v>0.29411764705882354</v>
      </c>
      <c r="J15" s="70">
        <f t="shared" si="4"/>
        <v>0.029411764705882353</v>
      </c>
      <c r="K15" s="70">
        <f t="shared" si="5"/>
        <v>0.03431372549019608</v>
      </c>
    </row>
    <row r="16" spans="2:11" ht="15">
      <c r="B16" s="15" t="s">
        <v>397</v>
      </c>
      <c r="C16" s="66">
        <v>362</v>
      </c>
      <c r="D16" s="66">
        <v>230</v>
      </c>
      <c r="E16" s="66">
        <v>99</v>
      </c>
      <c r="F16" s="66">
        <v>33</v>
      </c>
      <c r="G16" s="66">
        <v>0</v>
      </c>
      <c r="H16" s="70">
        <f t="shared" si="2"/>
        <v>0.6353591160220995</v>
      </c>
      <c r="I16" s="70">
        <f t="shared" si="3"/>
        <v>0.27348066298342544</v>
      </c>
      <c r="J16" s="70">
        <f t="shared" si="4"/>
        <v>0.09116022099447514</v>
      </c>
      <c r="K16" s="70">
        <f t="shared" si="5"/>
        <v>0</v>
      </c>
    </row>
    <row r="17" spans="2:11" ht="15">
      <c r="B17" s="15" t="s">
        <v>383</v>
      </c>
      <c r="C17" s="16">
        <v>532</v>
      </c>
      <c r="D17" s="16">
        <v>323</v>
      </c>
      <c r="E17" s="16">
        <v>187</v>
      </c>
      <c r="F17" s="16">
        <v>22</v>
      </c>
      <c r="G17" s="16">
        <v>0</v>
      </c>
      <c r="H17" s="70">
        <f t="shared" si="2"/>
        <v>0.6071428571428571</v>
      </c>
      <c r="I17" s="70">
        <f t="shared" si="3"/>
        <v>0.35150375939849626</v>
      </c>
      <c r="J17" s="70">
        <f t="shared" si="4"/>
        <v>0.041353383458646614</v>
      </c>
      <c r="K17" s="70">
        <f t="shared" si="5"/>
        <v>0</v>
      </c>
    </row>
    <row r="18" spans="2:11" ht="15">
      <c r="B18" s="15" t="s">
        <v>389</v>
      </c>
      <c r="C18" s="66">
        <v>2931</v>
      </c>
      <c r="D18" s="66">
        <v>1732</v>
      </c>
      <c r="E18" s="66">
        <v>956</v>
      </c>
      <c r="F18" s="66">
        <v>243</v>
      </c>
      <c r="G18" s="66">
        <v>0</v>
      </c>
      <c r="H18" s="70">
        <f t="shared" si="2"/>
        <v>0.5909245991129307</v>
      </c>
      <c r="I18" s="70">
        <f t="shared" si="3"/>
        <v>0.3261685431593313</v>
      </c>
      <c r="J18" s="70">
        <f t="shared" si="4"/>
        <v>0.08290685772773797</v>
      </c>
      <c r="K18" s="70">
        <f t="shared" si="5"/>
        <v>0</v>
      </c>
    </row>
    <row r="19" spans="2:11" ht="15">
      <c r="B19" s="15" t="s">
        <v>408</v>
      </c>
      <c r="C19" s="16">
        <v>2562</v>
      </c>
      <c r="D19" s="16">
        <v>1498</v>
      </c>
      <c r="E19" s="16">
        <v>746</v>
      </c>
      <c r="F19" s="16">
        <v>318</v>
      </c>
      <c r="G19" s="16">
        <v>0</v>
      </c>
      <c r="H19" s="70">
        <f t="shared" si="2"/>
        <v>0.5846994535519126</v>
      </c>
      <c r="I19" s="70">
        <f t="shared" si="3"/>
        <v>0.29117876658860264</v>
      </c>
      <c r="J19" s="70">
        <f t="shared" si="4"/>
        <v>0.12412177985948478</v>
      </c>
      <c r="K19" s="70">
        <f t="shared" si="5"/>
        <v>0</v>
      </c>
    </row>
    <row r="20" spans="2:11" ht="15">
      <c r="B20" s="15" t="s">
        <v>398</v>
      </c>
      <c r="C20" s="16">
        <v>2245</v>
      </c>
      <c r="D20" s="16">
        <v>1299</v>
      </c>
      <c r="E20" s="16">
        <v>872</v>
      </c>
      <c r="F20" s="16">
        <v>74</v>
      </c>
      <c r="G20" s="16">
        <v>0</v>
      </c>
      <c r="H20" s="70">
        <f t="shared" si="2"/>
        <v>0.578619153674833</v>
      </c>
      <c r="I20" s="70">
        <f t="shared" si="3"/>
        <v>0.38841870824053454</v>
      </c>
      <c r="J20" s="70">
        <f t="shared" si="4"/>
        <v>0.03296213808463252</v>
      </c>
      <c r="K20" s="70">
        <f t="shared" si="5"/>
        <v>0</v>
      </c>
    </row>
    <row r="21" spans="2:11" ht="15">
      <c r="B21" s="8" t="s">
        <v>535</v>
      </c>
      <c r="C21" s="16">
        <v>135</v>
      </c>
      <c r="D21" s="16">
        <v>78</v>
      </c>
      <c r="E21" s="16">
        <v>48</v>
      </c>
      <c r="F21" s="16">
        <v>9</v>
      </c>
      <c r="G21" s="16">
        <v>0</v>
      </c>
      <c r="H21" s="70">
        <f t="shared" si="2"/>
        <v>0.5777777777777777</v>
      </c>
      <c r="I21" s="70">
        <f t="shared" si="3"/>
        <v>0.35555555555555557</v>
      </c>
      <c r="J21" s="70">
        <f t="shared" si="4"/>
        <v>0.06666666666666667</v>
      </c>
      <c r="K21" s="70">
        <f t="shared" si="5"/>
        <v>0</v>
      </c>
    </row>
    <row r="22" spans="2:11" ht="15">
      <c r="B22" s="15" t="s">
        <v>382</v>
      </c>
      <c r="C22" s="66">
        <v>561</v>
      </c>
      <c r="D22" s="66">
        <v>322</v>
      </c>
      <c r="E22" s="66">
        <v>164</v>
      </c>
      <c r="F22" s="66">
        <v>75</v>
      </c>
      <c r="G22" s="66">
        <v>0</v>
      </c>
      <c r="H22" s="70">
        <f t="shared" si="2"/>
        <v>0.5739750445632799</v>
      </c>
      <c r="I22" s="70">
        <f t="shared" si="3"/>
        <v>0.29233511586452765</v>
      </c>
      <c r="J22" s="70">
        <f t="shared" si="4"/>
        <v>0.13368983957219252</v>
      </c>
      <c r="K22" s="70">
        <f t="shared" si="5"/>
        <v>0</v>
      </c>
    </row>
    <row r="23" spans="2:11" ht="15">
      <c r="B23" s="15" t="s">
        <v>384</v>
      </c>
      <c r="C23" s="66">
        <v>130</v>
      </c>
      <c r="D23" s="66">
        <v>74</v>
      </c>
      <c r="E23" s="66">
        <v>45</v>
      </c>
      <c r="F23" s="66">
        <v>11</v>
      </c>
      <c r="G23" s="66">
        <v>0</v>
      </c>
      <c r="H23" s="70">
        <f t="shared" si="2"/>
        <v>0.5692307692307692</v>
      </c>
      <c r="I23" s="70">
        <f t="shared" si="3"/>
        <v>0.34615384615384615</v>
      </c>
      <c r="J23" s="70">
        <f t="shared" si="4"/>
        <v>0.08461538461538462</v>
      </c>
      <c r="K23" s="70">
        <f t="shared" si="5"/>
        <v>0</v>
      </c>
    </row>
    <row r="24" spans="2:11" ht="15">
      <c r="B24" s="15" t="s">
        <v>402</v>
      </c>
      <c r="C24" s="16">
        <v>247</v>
      </c>
      <c r="D24" s="16">
        <v>138</v>
      </c>
      <c r="E24" s="16">
        <v>97</v>
      </c>
      <c r="F24" s="16">
        <v>12</v>
      </c>
      <c r="G24" s="16">
        <v>0</v>
      </c>
      <c r="H24" s="70">
        <f t="shared" si="2"/>
        <v>0.5587044534412956</v>
      </c>
      <c r="I24" s="70">
        <f t="shared" si="3"/>
        <v>0.39271255060728744</v>
      </c>
      <c r="J24" s="70">
        <f t="shared" si="4"/>
        <v>0.048582995951417005</v>
      </c>
      <c r="K24" s="70">
        <f t="shared" si="5"/>
        <v>0</v>
      </c>
    </row>
    <row r="25" spans="2:11" ht="15">
      <c r="B25" s="15" t="s">
        <v>395</v>
      </c>
      <c r="C25" s="16">
        <v>544</v>
      </c>
      <c r="D25" s="16">
        <v>300</v>
      </c>
      <c r="E25" s="16">
        <v>186</v>
      </c>
      <c r="F25" s="16">
        <v>58</v>
      </c>
      <c r="G25" s="16">
        <v>0</v>
      </c>
      <c r="H25" s="70">
        <f t="shared" si="2"/>
        <v>0.5514705882352942</v>
      </c>
      <c r="I25" s="70">
        <f t="shared" si="3"/>
        <v>0.34191176470588236</v>
      </c>
      <c r="J25" s="70">
        <f t="shared" si="4"/>
        <v>0.10661764705882353</v>
      </c>
      <c r="K25" s="70">
        <f t="shared" si="5"/>
        <v>0</v>
      </c>
    </row>
    <row r="26" spans="2:11" ht="15">
      <c r="B26" s="15" t="s">
        <v>388</v>
      </c>
      <c r="C26" s="16">
        <v>1533</v>
      </c>
      <c r="D26" s="16">
        <v>800</v>
      </c>
      <c r="E26" s="16">
        <v>417</v>
      </c>
      <c r="F26" s="16">
        <v>316</v>
      </c>
      <c r="G26" s="16">
        <v>0</v>
      </c>
      <c r="H26" s="70">
        <f t="shared" si="2"/>
        <v>0.5218525766470972</v>
      </c>
      <c r="I26" s="70">
        <f t="shared" si="3"/>
        <v>0.2720156555772994</v>
      </c>
      <c r="J26" s="70">
        <f t="shared" si="4"/>
        <v>0.20613176777560338</v>
      </c>
      <c r="K26" s="70">
        <f t="shared" si="5"/>
        <v>0</v>
      </c>
    </row>
    <row r="27" spans="2:11" ht="15">
      <c r="B27" s="15" t="s">
        <v>401</v>
      </c>
      <c r="C27" s="66">
        <v>114</v>
      </c>
      <c r="D27" s="66">
        <v>57</v>
      </c>
      <c r="E27" s="66">
        <v>42</v>
      </c>
      <c r="F27" s="66">
        <v>15</v>
      </c>
      <c r="G27" s="66">
        <v>0</v>
      </c>
      <c r="H27" s="70">
        <f t="shared" si="2"/>
        <v>0.5</v>
      </c>
      <c r="I27" s="70">
        <f t="shared" si="3"/>
        <v>0.3684210526315789</v>
      </c>
      <c r="J27" s="70">
        <f t="shared" si="4"/>
        <v>0.13157894736842105</v>
      </c>
      <c r="K27" s="70">
        <f t="shared" si="5"/>
        <v>0</v>
      </c>
    </row>
    <row r="28" spans="2:11" ht="15">
      <c r="B28" s="15" t="s">
        <v>396</v>
      </c>
      <c r="C28" s="16">
        <v>509</v>
      </c>
      <c r="D28" s="16">
        <v>254</v>
      </c>
      <c r="E28" s="16">
        <v>205</v>
      </c>
      <c r="F28" s="16">
        <v>47</v>
      </c>
      <c r="G28" s="16">
        <v>3</v>
      </c>
      <c r="H28" s="70">
        <f t="shared" si="2"/>
        <v>0.49901768172888017</v>
      </c>
      <c r="I28" s="70">
        <f t="shared" si="3"/>
        <v>0.4027504911591356</v>
      </c>
      <c r="J28" s="70">
        <f t="shared" si="4"/>
        <v>0.09233791748526522</v>
      </c>
      <c r="K28" s="70">
        <f t="shared" si="5"/>
        <v>0.005893909626719057</v>
      </c>
    </row>
    <row r="29" spans="2:11" ht="15">
      <c r="B29" s="15" t="s">
        <v>381</v>
      </c>
      <c r="C29" s="16">
        <v>516</v>
      </c>
      <c r="D29" s="16">
        <v>256</v>
      </c>
      <c r="E29" s="16">
        <v>179</v>
      </c>
      <c r="F29" s="16">
        <v>81</v>
      </c>
      <c r="G29" s="16">
        <v>0</v>
      </c>
      <c r="H29" s="70">
        <f t="shared" si="2"/>
        <v>0.49612403100775193</v>
      </c>
      <c r="I29" s="70">
        <f t="shared" si="3"/>
        <v>0.34689922480620156</v>
      </c>
      <c r="J29" s="70">
        <f t="shared" si="4"/>
        <v>0.1569767441860465</v>
      </c>
      <c r="K29" s="70">
        <f t="shared" si="5"/>
        <v>0</v>
      </c>
    </row>
    <row r="30" spans="2:11" ht="15">
      <c r="B30" s="15" t="s">
        <v>391</v>
      </c>
      <c r="C30" s="66">
        <v>2875</v>
      </c>
      <c r="D30" s="66">
        <v>1365</v>
      </c>
      <c r="E30" s="66">
        <v>1264</v>
      </c>
      <c r="F30" s="66">
        <v>246</v>
      </c>
      <c r="G30" s="66">
        <v>0</v>
      </c>
      <c r="H30" s="70">
        <f t="shared" si="2"/>
        <v>0.4747826086956522</v>
      </c>
      <c r="I30" s="70">
        <f t="shared" si="3"/>
        <v>0.43965217391304345</v>
      </c>
      <c r="J30" s="70">
        <f t="shared" si="4"/>
        <v>0.08556521739130435</v>
      </c>
      <c r="K30" s="70">
        <f t="shared" si="5"/>
        <v>0</v>
      </c>
    </row>
    <row r="31" spans="2:11" ht="15">
      <c r="B31" s="15" t="s">
        <v>394</v>
      </c>
      <c r="C31" s="16">
        <v>148</v>
      </c>
      <c r="D31" s="16">
        <v>69</v>
      </c>
      <c r="E31" s="16">
        <v>69</v>
      </c>
      <c r="F31" s="16">
        <v>10</v>
      </c>
      <c r="G31" s="16">
        <v>0</v>
      </c>
      <c r="H31" s="70">
        <f t="shared" si="2"/>
        <v>0.46621621621621623</v>
      </c>
      <c r="I31" s="70">
        <f t="shared" si="3"/>
        <v>0.46621621621621623</v>
      </c>
      <c r="J31" s="70">
        <f t="shared" si="4"/>
        <v>0.06756756756756757</v>
      </c>
      <c r="K31" s="70">
        <f t="shared" si="5"/>
        <v>0</v>
      </c>
    </row>
    <row r="32" spans="2:11" ht="15">
      <c r="B32" s="15" t="s">
        <v>387</v>
      </c>
      <c r="C32" s="66">
        <v>624</v>
      </c>
      <c r="D32" s="66">
        <v>272</v>
      </c>
      <c r="E32" s="66">
        <v>314</v>
      </c>
      <c r="F32" s="66">
        <v>38</v>
      </c>
      <c r="G32" s="66">
        <v>0</v>
      </c>
      <c r="H32" s="70">
        <f t="shared" si="2"/>
        <v>0.4358974358974359</v>
      </c>
      <c r="I32" s="70">
        <f t="shared" si="3"/>
        <v>0.5032051282051282</v>
      </c>
      <c r="J32" s="70">
        <f t="shared" si="4"/>
        <v>0.060897435897435896</v>
      </c>
      <c r="K32" s="70">
        <f t="shared" si="5"/>
        <v>0</v>
      </c>
    </row>
    <row r="33" spans="2:11" ht="15">
      <c r="B33" s="15" t="s">
        <v>400</v>
      </c>
      <c r="C33" s="16">
        <v>1779</v>
      </c>
      <c r="D33" s="16">
        <v>629</v>
      </c>
      <c r="E33" s="16">
        <v>1110</v>
      </c>
      <c r="F33" s="16">
        <v>40</v>
      </c>
      <c r="G33" s="16">
        <v>0</v>
      </c>
      <c r="H33" s="70">
        <f t="shared" si="2"/>
        <v>0.35356942102304667</v>
      </c>
      <c r="I33" s="70">
        <f t="shared" si="3"/>
        <v>0.6239460370994941</v>
      </c>
      <c r="J33" s="70">
        <f t="shared" si="4"/>
        <v>0.022484541877459248</v>
      </c>
      <c r="K33" s="70">
        <f t="shared" si="5"/>
        <v>0</v>
      </c>
    </row>
    <row r="34" spans="2:11" ht="15">
      <c r="B34" s="15" t="s">
        <v>399</v>
      </c>
      <c r="C34" s="66">
        <v>561</v>
      </c>
      <c r="D34" s="66">
        <v>185</v>
      </c>
      <c r="E34" s="66">
        <v>332</v>
      </c>
      <c r="F34" s="66">
        <v>44</v>
      </c>
      <c r="G34" s="66">
        <v>0</v>
      </c>
      <c r="H34" s="70">
        <f t="shared" si="2"/>
        <v>0.32976827094474154</v>
      </c>
      <c r="I34" s="70">
        <f t="shared" si="3"/>
        <v>0.5918003565062389</v>
      </c>
      <c r="J34" s="70">
        <f t="shared" si="4"/>
        <v>0.0784313725490196</v>
      </c>
      <c r="K34" s="70">
        <f t="shared" si="5"/>
        <v>0</v>
      </c>
    </row>
    <row r="35" spans="2:11" ht="15">
      <c r="B35" s="15" t="s">
        <v>390</v>
      </c>
      <c r="C35" s="16">
        <v>292</v>
      </c>
      <c r="D35" s="16">
        <v>93</v>
      </c>
      <c r="E35" s="16">
        <v>163</v>
      </c>
      <c r="F35" s="16">
        <v>36</v>
      </c>
      <c r="G35" s="16">
        <v>0</v>
      </c>
      <c r="H35" s="70">
        <f t="shared" si="2"/>
        <v>0.3184931506849315</v>
      </c>
      <c r="I35" s="70">
        <f t="shared" si="3"/>
        <v>0.5582191780821918</v>
      </c>
      <c r="J35" s="70">
        <f t="shared" si="4"/>
        <v>0.1232876712328767</v>
      </c>
      <c r="K35" s="70">
        <f t="shared" si="5"/>
        <v>0</v>
      </c>
    </row>
    <row r="36" spans="2:11" ht="15">
      <c r="B36" s="8" t="s">
        <v>534</v>
      </c>
      <c r="C36" s="16">
        <v>48</v>
      </c>
      <c r="D36" s="16">
        <v>15</v>
      </c>
      <c r="E36" s="16">
        <v>29</v>
      </c>
      <c r="F36" s="16">
        <v>4</v>
      </c>
      <c r="G36" s="16">
        <v>0</v>
      </c>
      <c r="H36" s="70">
        <f t="shared" si="2"/>
        <v>0.3125</v>
      </c>
      <c r="I36" s="70">
        <f t="shared" si="3"/>
        <v>0.6041666666666666</v>
      </c>
      <c r="J36" s="70">
        <f t="shared" si="4"/>
        <v>0.08333333333333333</v>
      </c>
      <c r="K36" s="70">
        <f t="shared" si="5"/>
        <v>0</v>
      </c>
    </row>
    <row r="37" spans="2:11" ht="15">
      <c r="B37" s="15"/>
      <c r="C37" s="66"/>
      <c r="D37" s="66"/>
      <c r="E37" s="66"/>
      <c r="F37" s="66"/>
      <c r="G37" s="66"/>
      <c r="H37" s="70"/>
      <c r="I37" s="70"/>
      <c r="J37" s="70"/>
      <c r="K37" s="70"/>
    </row>
    <row r="38" spans="2:11" ht="15">
      <c r="B38" s="15" t="s">
        <v>406</v>
      </c>
      <c r="C38" s="66">
        <v>80</v>
      </c>
      <c r="D38" s="66">
        <v>65</v>
      </c>
      <c r="E38" s="66">
        <v>15</v>
      </c>
      <c r="F38" s="66">
        <v>0</v>
      </c>
      <c r="G38" s="66">
        <v>0</v>
      </c>
      <c r="H38" s="70">
        <f aca="true" t="shared" si="6" ref="H38:K40">D38/$C38</f>
        <v>0.8125</v>
      </c>
      <c r="I38" s="70">
        <f t="shared" si="6"/>
        <v>0.1875</v>
      </c>
      <c r="J38" s="70">
        <f t="shared" si="6"/>
        <v>0</v>
      </c>
      <c r="K38" s="70">
        <f t="shared" si="6"/>
        <v>0</v>
      </c>
    </row>
    <row r="39" spans="2:11" ht="15">
      <c r="B39" s="15" t="s">
        <v>405</v>
      </c>
      <c r="C39" s="66">
        <v>9</v>
      </c>
      <c r="D39" s="66">
        <v>5</v>
      </c>
      <c r="E39" s="66">
        <v>4</v>
      </c>
      <c r="F39" s="66">
        <v>0</v>
      </c>
      <c r="G39" s="66">
        <v>0</v>
      </c>
      <c r="H39" s="70">
        <f t="shared" si="6"/>
        <v>0.5555555555555556</v>
      </c>
      <c r="I39" s="70">
        <f t="shared" si="6"/>
        <v>0.4444444444444444</v>
      </c>
      <c r="J39" s="70">
        <f t="shared" si="6"/>
        <v>0</v>
      </c>
      <c r="K39" s="70">
        <f t="shared" si="6"/>
        <v>0</v>
      </c>
    </row>
    <row r="40" spans="2:11" ht="15">
      <c r="B40" s="15" t="s">
        <v>407</v>
      </c>
      <c r="C40" s="16">
        <v>200</v>
      </c>
      <c r="D40" s="16">
        <v>102</v>
      </c>
      <c r="E40" s="16">
        <v>83</v>
      </c>
      <c r="F40" s="16">
        <v>15</v>
      </c>
      <c r="G40" s="16">
        <v>0</v>
      </c>
      <c r="H40" s="70">
        <f t="shared" si="6"/>
        <v>0.51</v>
      </c>
      <c r="I40" s="70">
        <f t="shared" si="6"/>
        <v>0.415</v>
      </c>
      <c r="J40" s="70">
        <f t="shared" si="6"/>
        <v>0.075</v>
      </c>
      <c r="K40" s="70">
        <f t="shared" si="6"/>
        <v>0</v>
      </c>
    </row>
    <row r="41" spans="2:11" ht="15">
      <c r="B41" s="8" t="s">
        <v>368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70">
        <v>0</v>
      </c>
      <c r="I41" s="70">
        <v>0</v>
      </c>
      <c r="J41" s="70">
        <v>0</v>
      </c>
      <c r="K41" s="70">
        <v>0</v>
      </c>
    </row>
    <row r="42" spans="2:11" ht="15">
      <c r="B42" s="15"/>
      <c r="C42" s="66"/>
      <c r="D42" s="66"/>
      <c r="E42" s="66"/>
      <c r="F42" s="66"/>
      <c r="G42" s="66"/>
      <c r="H42" s="70"/>
      <c r="I42" s="70"/>
      <c r="J42" s="70"/>
      <c r="K42" s="70"/>
    </row>
    <row r="43" spans="2:11" ht="15">
      <c r="B43" s="15"/>
      <c r="C43" s="16"/>
      <c r="D43" s="16"/>
      <c r="E43" s="16"/>
      <c r="F43" s="16"/>
      <c r="G43" s="16"/>
      <c r="H43" s="70"/>
      <c r="I43" s="70"/>
      <c r="J43" s="70"/>
      <c r="K43" s="70"/>
    </row>
    <row r="45" ht="15">
      <c r="C45" s="46"/>
    </row>
    <row r="46" ht="15">
      <c r="C46" s="46"/>
    </row>
    <row r="47" ht="15">
      <c r="C47" s="46" t="s">
        <v>540</v>
      </c>
    </row>
    <row r="48" ht="18" customHeight="1">
      <c r="C48" s="88" t="s">
        <v>428</v>
      </c>
    </row>
    <row r="49" ht="15">
      <c r="C49" s="1" t="s">
        <v>516</v>
      </c>
    </row>
    <row r="50" ht="15">
      <c r="C50" s="1" t="s">
        <v>517</v>
      </c>
    </row>
    <row r="51" ht="15">
      <c r="C51" s="54" t="s">
        <v>454</v>
      </c>
    </row>
    <row r="55" spans="2:11" ht="15">
      <c r="B55" s="15" t="s">
        <v>386</v>
      </c>
      <c r="C55" s="16">
        <v>137</v>
      </c>
      <c r="D55" s="16">
        <v>0</v>
      </c>
      <c r="E55" s="16">
        <v>0</v>
      </c>
      <c r="F55" s="16">
        <v>0</v>
      </c>
      <c r="G55" s="16">
        <v>137</v>
      </c>
      <c r="H55" s="70">
        <f aca="true" t="shared" si="7" ref="H55:H59">D55/$C55</f>
        <v>0</v>
      </c>
      <c r="I55" s="70">
        <f aca="true" t="shared" si="8" ref="I55:I59">E55/$C55</f>
        <v>0</v>
      </c>
      <c r="J55" s="70">
        <f aca="true" t="shared" si="9" ref="J55:J59">F55/$C55</f>
        <v>0</v>
      </c>
      <c r="K55" s="70">
        <f aca="true" t="shared" si="10" ref="K55:K59">G55/$C55</f>
        <v>1</v>
      </c>
    </row>
    <row r="56" spans="2:11" ht="15">
      <c r="B56" s="15" t="s">
        <v>392</v>
      </c>
      <c r="C56" s="16">
        <v>45</v>
      </c>
      <c r="D56" s="16">
        <v>0</v>
      </c>
      <c r="E56" s="16">
        <v>0</v>
      </c>
      <c r="F56" s="16">
        <v>0</v>
      </c>
      <c r="G56" s="16">
        <v>45</v>
      </c>
      <c r="H56" s="70">
        <f t="shared" si="7"/>
        <v>0</v>
      </c>
      <c r="I56" s="70">
        <f t="shared" si="8"/>
        <v>0</v>
      </c>
      <c r="J56" s="70">
        <f t="shared" si="9"/>
        <v>0</v>
      </c>
      <c r="K56" s="70">
        <f t="shared" si="10"/>
        <v>1</v>
      </c>
    </row>
    <row r="57" spans="2:11" ht="15">
      <c r="B57" s="15" t="s">
        <v>393</v>
      </c>
      <c r="C57" s="66">
        <v>147</v>
      </c>
      <c r="D57" s="66">
        <v>0</v>
      </c>
      <c r="E57" s="66">
        <v>0</v>
      </c>
      <c r="F57" s="66">
        <v>0</v>
      </c>
      <c r="G57" s="66">
        <v>147</v>
      </c>
      <c r="H57" s="70">
        <f t="shared" si="7"/>
        <v>0</v>
      </c>
      <c r="I57" s="70">
        <f t="shared" si="8"/>
        <v>0</v>
      </c>
      <c r="J57" s="70">
        <f t="shared" si="9"/>
        <v>0</v>
      </c>
      <c r="K57" s="70">
        <f t="shared" si="10"/>
        <v>1</v>
      </c>
    </row>
    <row r="58" spans="2:11" ht="15">
      <c r="B58" s="15" t="s">
        <v>367</v>
      </c>
      <c r="C58" s="66">
        <v>9</v>
      </c>
      <c r="D58" s="66">
        <v>0</v>
      </c>
      <c r="E58" s="66">
        <v>0</v>
      </c>
      <c r="F58" s="66">
        <v>0</v>
      </c>
      <c r="G58" s="66">
        <v>9</v>
      </c>
      <c r="H58" s="70">
        <f t="shared" si="7"/>
        <v>0</v>
      </c>
      <c r="I58" s="70">
        <f t="shared" si="8"/>
        <v>0</v>
      </c>
      <c r="J58" s="70">
        <f t="shared" si="9"/>
        <v>0</v>
      </c>
      <c r="K58" s="70">
        <f t="shared" si="10"/>
        <v>1</v>
      </c>
    </row>
    <row r="59" spans="2:11" ht="15">
      <c r="B59" s="15" t="s">
        <v>404</v>
      </c>
      <c r="C59" s="16">
        <v>210</v>
      </c>
      <c r="D59" s="16">
        <v>0</v>
      </c>
      <c r="E59" s="16">
        <v>0</v>
      </c>
      <c r="F59" s="16">
        <v>0</v>
      </c>
      <c r="G59" s="16">
        <v>210</v>
      </c>
      <c r="H59" s="70">
        <f t="shared" si="7"/>
        <v>0</v>
      </c>
      <c r="I59" s="70">
        <f t="shared" si="8"/>
        <v>0</v>
      </c>
      <c r="J59" s="70">
        <f t="shared" si="9"/>
        <v>0</v>
      </c>
      <c r="K59" s="70">
        <f t="shared" si="10"/>
        <v>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C15C2-CF09-4BA4-AC7C-F7AE2517E2E3}">
  <dimension ref="B3:N24"/>
  <sheetViews>
    <sheetView workbookViewId="0" topLeftCell="A10">
      <selection activeCell="N16" sqref="N16"/>
    </sheetView>
  </sheetViews>
  <sheetFormatPr defaultColWidth="9.140625" defaultRowHeight="15"/>
  <cols>
    <col min="2" max="2" width="34.57421875" style="0" customWidth="1"/>
    <col min="3" max="3" width="18.7109375" style="0" customWidth="1"/>
  </cols>
  <sheetData>
    <row r="3" spans="2:12" ht="15.75">
      <c r="B3" s="146" t="s">
        <v>522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2:12" ht="15">
      <c r="B4" s="147" t="s">
        <v>438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12" spans="2:14" ht="15">
      <c r="B12" s="14"/>
      <c r="C12" s="14"/>
      <c r="D12" s="14">
        <v>2011</v>
      </c>
      <c r="E12" s="67" t="s">
        <v>369</v>
      </c>
      <c r="F12" s="67" t="s">
        <v>370</v>
      </c>
      <c r="G12" s="67" t="s">
        <v>371</v>
      </c>
      <c r="H12" s="67" t="s">
        <v>372</v>
      </c>
      <c r="I12" s="67" t="s">
        <v>373</v>
      </c>
      <c r="J12" s="67" t="s">
        <v>374</v>
      </c>
      <c r="K12" s="67" t="s">
        <v>3</v>
      </c>
      <c r="L12" s="67" t="s">
        <v>4</v>
      </c>
      <c r="M12" s="67" t="s">
        <v>5</v>
      </c>
      <c r="N12" s="67" t="s">
        <v>375</v>
      </c>
    </row>
    <row r="13" spans="2:14" ht="15">
      <c r="B13" s="15" t="s">
        <v>380</v>
      </c>
      <c r="C13" s="15" t="s">
        <v>376</v>
      </c>
      <c r="D13" s="66">
        <v>28730</v>
      </c>
      <c r="E13" s="66">
        <v>26487</v>
      </c>
      <c r="F13" s="66">
        <v>24213</v>
      </c>
      <c r="G13" s="66">
        <v>24132</v>
      </c>
      <c r="H13" s="66">
        <v>24358</v>
      </c>
      <c r="I13" s="66">
        <v>23808</v>
      </c>
      <c r="J13" s="66">
        <v>23392</v>
      </c>
      <c r="K13" s="66">
        <v>23328</v>
      </c>
      <c r="L13" s="66">
        <v>22756</v>
      </c>
      <c r="M13" s="66">
        <v>18834</v>
      </c>
      <c r="N13" s="66">
        <v>19917</v>
      </c>
    </row>
    <row r="14" spans="2:14" ht="15">
      <c r="B14" s="15" t="s">
        <v>380</v>
      </c>
      <c r="C14" s="15" t="s">
        <v>436</v>
      </c>
      <c r="D14" s="16">
        <v>4967</v>
      </c>
      <c r="E14" s="16">
        <v>4396</v>
      </c>
      <c r="F14" s="16">
        <v>4087</v>
      </c>
      <c r="G14" s="16">
        <v>3892</v>
      </c>
      <c r="H14" s="16">
        <v>3995</v>
      </c>
      <c r="I14" s="16">
        <v>3911</v>
      </c>
      <c r="J14" s="16">
        <v>3673</v>
      </c>
      <c r="K14" s="16">
        <v>3519</v>
      </c>
      <c r="L14" s="16">
        <v>3444</v>
      </c>
      <c r="M14" s="16">
        <v>2624</v>
      </c>
      <c r="N14" s="16">
        <v>2868</v>
      </c>
    </row>
    <row r="15" spans="2:14" ht="15">
      <c r="B15" s="15" t="s">
        <v>380</v>
      </c>
      <c r="C15" s="15" t="s">
        <v>437</v>
      </c>
      <c r="D15" s="66">
        <v>17288</v>
      </c>
      <c r="E15" s="66">
        <v>16102</v>
      </c>
      <c r="F15" s="66">
        <v>14613</v>
      </c>
      <c r="G15" s="66">
        <v>14769</v>
      </c>
      <c r="H15" s="66">
        <v>15092</v>
      </c>
      <c r="I15" s="66">
        <v>14874</v>
      </c>
      <c r="J15" s="66">
        <v>14803</v>
      </c>
      <c r="K15" s="66">
        <v>14939</v>
      </c>
      <c r="L15" s="66">
        <v>14452</v>
      </c>
      <c r="M15" s="66">
        <v>12175</v>
      </c>
      <c r="N15" s="66">
        <v>12965</v>
      </c>
    </row>
    <row r="16" spans="2:14" ht="15">
      <c r="B16" s="15" t="s">
        <v>380</v>
      </c>
      <c r="C16" s="15" t="s">
        <v>423</v>
      </c>
      <c r="D16" s="16">
        <v>5745</v>
      </c>
      <c r="E16" s="16">
        <v>5215</v>
      </c>
      <c r="F16" s="16">
        <v>5185</v>
      </c>
      <c r="G16" s="16">
        <v>5144</v>
      </c>
      <c r="H16" s="16">
        <v>4910</v>
      </c>
      <c r="I16" s="16">
        <v>4957</v>
      </c>
      <c r="J16" s="16">
        <v>4854</v>
      </c>
      <c r="K16" s="16">
        <v>4758</v>
      </c>
      <c r="L16" s="16">
        <v>4598</v>
      </c>
      <c r="M16" s="16">
        <v>3545</v>
      </c>
      <c r="N16" s="16">
        <v>3473</v>
      </c>
    </row>
    <row r="17" spans="2:14" ht="15">
      <c r="B17" s="15" t="s">
        <v>380</v>
      </c>
      <c r="C17" s="15" t="s">
        <v>379</v>
      </c>
      <c r="D17" s="66">
        <v>671</v>
      </c>
      <c r="E17" s="66">
        <v>744</v>
      </c>
      <c r="F17" s="66">
        <v>297</v>
      </c>
      <c r="G17" s="66">
        <v>326</v>
      </c>
      <c r="H17" s="66">
        <v>361</v>
      </c>
      <c r="I17" s="66">
        <v>66</v>
      </c>
      <c r="J17" s="66">
        <v>62</v>
      </c>
      <c r="K17" s="66">
        <v>231</v>
      </c>
      <c r="L17" s="66">
        <v>250</v>
      </c>
      <c r="M17" s="66">
        <v>419</v>
      </c>
      <c r="N17" s="66">
        <v>611</v>
      </c>
    </row>
    <row r="21" spans="2:14" ht="15">
      <c r="B21" s="54" t="s">
        <v>455</v>
      </c>
      <c r="C21" s="121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</row>
    <row r="22" spans="3:14" ht="15">
      <c r="C22" s="12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</row>
    <row r="23" spans="3:14" ht="15">
      <c r="C23" s="12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</row>
    <row r="24" spans="3:14" ht="15">
      <c r="C24" s="12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</row>
  </sheetData>
  <mergeCells count="2">
    <mergeCell ref="B3:L3"/>
    <mergeCell ref="B4:L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D09E5-8315-4175-A97B-8BA40B63C496}">
  <dimension ref="B2:K46"/>
  <sheetViews>
    <sheetView workbookViewId="0" topLeftCell="B16">
      <selection activeCell="L54" sqref="L54"/>
    </sheetView>
  </sheetViews>
  <sheetFormatPr defaultColWidth="9.140625" defaultRowHeight="15"/>
  <cols>
    <col min="3" max="3" width="40.28125" style="0" bestFit="1" customWidth="1"/>
    <col min="4" max="7" width="12.57421875" style="0" customWidth="1"/>
  </cols>
  <sheetData>
    <row r="2" spans="3:7" ht="15.75">
      <c r="C2" s="68" t="s">
        <v>443</v>
      </c>
      <c r="D2" s="68"/>
      <c r="E2" s="68"/>
      <c r="F2" s="68"/>
      <c r="G2" s="68"/>
    </row>
    <row r="3" spans="3:7" ht="15">
      <c r="C3" s="79" t="s">
        <v>415</v>
      </c>
      <c r="D3" s="79"/>
      <c r="E3" s="79"/>
      <c r="F3" s="79"/>
      <c r="G3" s="79"/>
    </row>
    <row r="5" spans="3:11" ht="24">
      <c r="C5" s="17"/>
      <c r="D5" s="27" t="s">
        <v>437</v>
      </c>
      <c r="E5" s="27" t="s">
        <v>436</v>
      </c>
      <c r="F5" s="27" t="s">
        <v>423</v>
      </c>
      <c r="G5" s="27" t="s">
        <v>379</v>
      </c>
      <c r="H5" s="27" t="s">
        <v>437</v>
      </c>
      <c r="I5" s="27" t="s">
        <v>436</v>
      </c>
      <c r="J5" s="27" t="s">
        <v>423</v>
      </c>
      <c r="K5" s="27" t="s">
        <v>379</v>
      </c>
    </row>
    <row r="6" spans="3:11" ht="15">
      <c r="C6" s="131" t="s">
        <v>530</v>
      </c>
      <c r="D6" s="30">
        <f>SUM(D8:D34)</f>
        <v>13299</v>
      </c>
      <c r="E6" s="30">
        <f aca="true" t="shared" si="0" ref="E6:G6">SUM(E8:E34)</f>
        <v>2950</v>
      </c>
      <c r="F6" s="30">
        <f t="shared" si="0"/>
        <v>3595</v>
      </c>
      <c r="G6" s="30">
        <f t="shared" si="0"/>
        <v>63</v>
      </c>
      <c r="H6" s="120">
        <f>D6/SUM($D6:$G6)</f>
        <v>0.6680564625508615</v>
      </c>
      <c r="I6" s="120">
        <f aca="true" t="shared" si="1" ref="I6:K6">E6/SUM($D6:$G6)</f>
        <v>0.1481890792183654</v>
      </c>
      <c r="J6" s="120">
        <f t="shared" si="1"/>
        <v>0.1805897423017029</v>
      </c>
      <c r="K6" s="120">
        <f t="shared" si="1"/>
        <v>0.0031647159290701765</v>
      </c>
    </row>
    <row r="7" spans="2:11" ht="15"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3:11" ht="15">
      <c r="C8" s="76" t="s">
        <v>531</v>
      </c>
      <c r="D8" s="80">
        <v>10</v>
      </c>
      <c r="E8" s="32">
        <v>1</v>
      </c>
      <c r="F8" s="80">
        <v>1</v>
      </c>
      <c r="G8" s="80">
        <v>0</v>
      </c>
      <c r="H8" s="120">
        <f>D8/SUM($D8:$G8)</f>
        <v>0.8333333333333334</v>
      </c>
      <c r="I8" s="120">
        <f>E8/SUM($D8:$G8)</f>
        <v>0.08333333333333333</v>
      </c>
      <c r="J8" s="120">
        <f>F8/SUM($D8:$G8)</f>
        <v>0.08333333333333333</v>
      </c>
      <c r="K8" s="120">
        <f>G8/SUM($D8:$G8)</f>
        <v>0</v>
      </c>
    </row>
    <row r="9" spans="3:11" ht="15">
      <c r="C9" s="24" t="s">
        <v>396</v>
      </c>
      <c r="D9" s="33">
        <v>416</v>
      </c>
      <c r="E9" s="32" t="s">
        <v>123</v>
      </c>
      <c r="F9" s="33">
        <v>43</v>
      </c>
      <c r="G9" s="33">
        <v>50</v>
      </c>
      <c r="H9" s="120">
        <f aca="true" t="shared" si="2" ref="H9:H34">D9/SUM($D9:$G9)</f>
        <v>0.8172888015717092</v>
      </c>
      <c r="I9" s="120" t="s">
        <v>123</v>
      </c>
      <c r="J9" s="120">
        <f aca="true" t="shared" si="3" ref="J9:K14">F9/SUM($D9:$G9)</f>
        <v>0.08447937131630648</v>
      </c>
      <c r="K9" s="120">
        <f t="shared" si="3"/>
        <v>0.09823182711198428</v>
      </c>
    </row>
    <row r="10" spans="3:11" ht="15">
      <c r="C10" s="20" t="s">
        <v>384</v>
      </c>
      <c r="D10" s="36">
        <v>103</v>
      </c>
      <c r="E10" s="35">
        <v>8</v>
      </c>
      <c r="F10" s="36">
        <v>19</v>
      </c>
      <c r="G10" s="36">
        <v>0</v>
      </c>
      <c r="H10" s="120">
        <f t="shared" si="2"/>
        <v>0.7923076923076923</v>
      </c>
      <c r="I10" s="120">
        <f aca="true" t="shared" si="4" ref="I10:I34">E10/SUM($D10:$G10)</f>
        <v>0.06153846153846154</v>
      </c>
      <c r="J10" s="120">
        <f t="shared" si="3"/>
        <v>0.14615384615384616</v>
      </c>
      <c r="K10" s="120">
        <f t="shared" si="3"/>
        <v>0</v>
      </c>
    </row>
    <row r="11" spans="3:11" ht="15">
      <c r="C11" s="21" t="s">
        <v>403</v>
      </c>
      <c r="D11" s="36">
        <v>173</v>
      </c>
      <c r="E11" s="35">
        <v>28</v>
      </c>
      <c r="F11" s="36">
        <v>24</v>
      </c>
      <c r="G11" s="36">
        <v>0</v>
      </c>
      <c r="H11" s="120">
        <f t="shared" si="2"/>
        <v>0.7688888888888888</v>
      </c>
      <c r="I11" s="120">
        <f t="shared" si="4"/>
        <v>0.12444444444444444</v>
      </c>
      <c r="J11" s="120">
        <f t="shared" si="3"/>
        <v>0.10666666666666667</v>
      </c>
      <c r="K11" s="120">
        <f t="shared" si="3"/>
        <v>0</v>
      </c>
    </row>
    <row r="12" spans="3:11" ht="15">
      <c r="C12" s="20" t="s">
        <v>408</v>
      </c>
      <c r="D12" s="36">
        <v>1946</v>
      </c>
      <c r="E12" s="35">
        <v>272</v>
      </c>
      <c r="F12" s="36">
        <v>344</v>
      </c>
      <c r="G12" s="36">
        <v>0</v>
      </c>
      <c r="H12" s="120">
        <f t="shared" si="2"/>
        <v>0.7595628415300546</v>
      </c>
      <c r="I12" s="120">
        <f t="shared" si="4"/>
        <v>0.10616705698672912</v>
      </c>
      <c r="J12" s="120">
        <f t="shared" si="3"/>
        <v>0.13427010148321625</v>
      </c>
      <c r="K12" s="120">
        <f t="shared" si="3"/>
        <v>0</v>
      </c>
    </row>
    <row r="13" spans="3:11" ht="15">
      <c r="C13" s="21" t="s">
        <v>401</v>
      </c>
      <c r="D13" s="36">
        <v>85</v>
      </c>
      <c r="E13" s="35">
        <v>14</v>
      </c>
      <c r="F13" s="36">
        <v>15</v>
      </c>
      <c r="G13" s="36">
        <v>0</v>
      </c>
      <c r="H13" s="120">
        <f t="shared" si="2"/>
        <v>0.7456140350877193</v>
      </c>
      <c r="I13" s="120">
        <f t="shared" si="4"/>
        <v>0.12280701754385964</v>
      </c>
      <c r="J13" s="120">
        <f t="shared" si="3"/>
        <v>0.13157894736842105</v>
      </c>
      <c r="K13" s="120">
        <f t="shared" si="3"/>
        <v>0</v>
      </c>
    </row>
    <row r="14" spans="3:11" ht="15">
      <c r="C14" s="20" t="s">
        <v>381</v>
      </c>
      <c r="D14" s="36">
        <v>381</v>
      </c>
      <c r="E14" s="35">
        <v>53</v>
      </c>
      <c r="F14" s="36">
        <v>75</v>
      </c>
      <c r="G14" s="36">
        <v>7</v>
      </c>
      <c r="H14" s="120">
        <f t="shared" si="2"/>
        <v>0.7383720930232558</v>
      </c>
      <c r="I14" s="120">
        <f t="shared" si="4"/>
        <v>0.10271317829457365</v>
      </c>
      <c r="J14" s="120">
        <f t="shared" si="3"/>
        <v>0.14534883720930233</v>
      </c>
      <c r="K14" s="120">
        <f t="shared" si="3"/>
        <v>0.013565891472868217</v>
      </c>
    </row>
    <row r="15" spans="3:11" ht="15">
      <c r="C15" s="21" t="s">
        <v>397</v>
      </c>
      <c r="D15" s="36">
        <v>266</v>
      </c>
      <c r="E15" s="35">
        <v>59</v>
      </c>
      <c r="F15" s="36">
        <v>37</v>
      </c>
      <c r="G15" s="36" t="s">
        <v>123</v>
      </c>
      <c r="H15" s="120">
        <f t="shared" si="2"/>
        <v>0.7348066298342542</v>
      </c>
      <c r="I15" s="120">
        <f t="shared" si="4"/>
        <v>0.16298342541436464</v>
      </c>
      <c r="J15" s="120">
        <f aca="true" t="shared" si="5" ref="J15:J34">F15/SUM($D15:$G15)</f>
        <v>0.10220994475138122</v>
      </c>
      <c r="K15" s="120" t="s">
        <v>123</v>
      </c>
    </row>
    <row r="16" spans="3:11" ht="15">
      <c r="C16" s="20" t="s">
        <v>391</v>
      </c>
      <c r="D16" s="36">
        <v>2072</v>
      </c>
      <c r="E16" s="35">
        <v>332</v>
      </c>
      <c r="F16" s="36">
        <v>471</v>
      </c>
      <c r="G16" s="36" t="s">
        <v>123</v>
      </c>
      <c r="H16" s="120">
        <f t="shared" si="2"/>
        <v>0.7206956521739131</v>
      </c>
      <c r="I16" s="120">
        <f t="shared" si="4"/>
        <v>0.11547826086956521</v>
      </c>
      <c r="J16" s="120">
        <f t="shared" si="5"/>
        <v>0.16382608695652173</v>
      </c>
      <c r="K16" s="120" t="s">
        <v>123</v>
      </c>
    </row>
    <row r="17" spans="3:11" ht="15">
      <c r="C17" s="20" t="s">
        <v>389</v>
      </c>
      <c r="D17" s="36">
        <v>2106</v>
      </c>
      <c r="E17" s="35">
        <v>424</v>
      </c>
      <c r="F17" s="36">
        <v>401</v>
      </c>
      <c r="G17" s="36">
        <v>0</v>
      </c>
      <c r="H17" s="120">
        <f t="shared" si="2"/>
        <v>0.7185261003070624</v>
      </c>
      <c r="I17" s="120">
        <f t="shared" si="4"/>
        <v>0.1446605254179461</v>
      </c>
      <c r="J17" s="120">
        <f t="shared" si="5"/>
        <v>0.13681337427499146</v>
      </c>
      <c r="K17" s="120">
        <f>G17/SUM($D17:$G17)</f>
        <v>0</v>
      </c>
    </row>
    <row r="18" spans="3:11" ht="15">
      <c r="C18" s="20" t="s">
        <v>387</v>
      </c>
      <c r="D18" s="36">
        <v>447</v>
      </c>
      <c r="E18" s="35">
        <v>82</v>
      </c>
      <c r="F18" s="36">
        <v>95</v>
      </c>
      <c r="G18" s="36" t="s">
        <v>123</v>
      </c>
      <c r="H18" s="120">
        <f t="shared" si="2"/>
        <v>0.7163461538461539</v>
      </c>
      <c r="I18" s="120">
        <f t="shared" si="4"/>
        <v>0.13141025641025642</v>
      </c>
      <c r="J18" s="120">
        <f t="shared" si="5"/>
        <v>0.15224358974358973</v>
      </c>
      <c r="K18" s="120" t="s">
        <v>123</v>
      </c>
    </row>
    <row r="19" spans="3:11" ht="15">
      <c r="C19" s="21" t="s">
        <v>533</v>
      </c>
      <c r="D19" s="36">
        <v>146</v>
      </c>
      <c r="E19" s="35">
        <v>33</v>
      </c>
      <c r="F19" s="36">
        <v>25</v>
      </c>
      <c r="G19" s="36">
        <v>0</v>
      </c>
      <c r="H19" s="120">
        <f t="shared" si="2"/>
        <v>0.7156862745098039</v>
      </c>
      <c r="I19" s="120">
        <f t="shared" si="4"/>
        <v>0.16176470588235295</v>
      </c>
      <c r="J19" s="120">
        <f t="shared" si="5"/>
        <v>0.12254901960784313</v>
      </c>
      <c r="K19" s="120">
        <f>G19/SUM($D19:$G19)</f>
        <v>0</v>
      </c>
    </row>
    <row r="20" spans="3:11" ht="15">
      <c r="C20" s="20" t="s">
        <v>385</v>
      </c>
      <c r="D20" s="36">
        <v>38</v>
      </c>
      <c r="E20" s="35">
        <v>3</v>
      </c>
      <c r="F20" s="36">
        <v>13</v>
      </c>
      <c r="G20" s="36">
        <v>1</v>
      </c>
      <c r="H20" s="120">
        <f t="shared" si="2"/>
        <v>0.6909090909090909</v>
      </c>
      <c r="I20" s="120">
        <f t="shared" si="4"/>
        <v>0.05454545454545454</v>
      </c>
      <c r="J20" s="120">
        <f t="shared" si="5"/>
        <v>0.23636363636363636</v>
      </c>
      <c r="K20" s="120">
        <f>G20/SUM($D20:$G20)</f>
        <v>0.01818181818181818</v>
      </c>
    </row>
    <row r="21" spans="3:11" ht="15">
      <c r="C21" s="20" t="s">
        <v>390</v>
      </c>
      <c r="D21" s="36">
        <v>198</v>
      </c>
      <c r="E21" s="35">
        <v>56</v>
      </c>
      <c r="F21" s="36">
        <v>37</v>
      </c>
      <c r="G21" s="36">
        <v>1</v>
      </c>
      <c r="H21" s="120">
        <f t="shared" si="2"/>
        <v>0.678082191780822</v>
      </c>
      <c r="I21" s="120">
        <f t="shared" si="4"/>
        <v>0.1917808219178082</v>
      </c>
      <c r="J21" s="120">
        <f t="shared" si="5"/>
        <v>0.1267123287671233</v>
      </c>
      <c r="K21" s="120">
        <f>G21/SUM($D21:$G21)</f>
        <v>0.003424657534246575</v>
      </c>
    </row>
    <row r="22" spans="3:11" ht="15">
      <c r="C22" s="21" t="s">
        <v>399</v>
      </c>
      <c r="D22" s="36">
        <v>378</v>
      </c>
      <c r="E22" s="35">
        <v>83</v>
      </c>
      <c r="F22" s="36">
        <v>100</v>
      </c>
      <c r="G22" s="36" t="s">
        <v>123</v>
      </c>
      <c r="H22" s="120">
        <f t="shared" si="2"/>
        <v>0.6737967914438503</v>
      </c>
      <c r="I22" s="120">
        <f t="shared" si="4"/>
        <v>0.14795008912655971</v>
      </c>
      <c r="J22" s="120">
        <f t="shared" si="5"/>
        <v>0.17825311942959002</v>
      </c>
      <c r="K22" s="120" t="s">
        <v>123</v>
      </c>
    </row>
    <row r="23" spans="3:11" ht="15">
      <c r="C23" s="20" t="s">
        <v>383</v>
      </c>
      <c r="D23" s="36">
        <v>355</v>
      </c>
      <c r="E23" s="35">
        <v>73</v>
      </c>
      <c r="F23" s="36">
        <v>104</v>
      </c>
      <c r="G23" s="36">
        <v>0</v>
      </c>
      <c r="H23" s="120">
        <f t="shared" si="2"/>
        <v>0.6672932330827067</v>
      </c>
      <c r="I23" s="120">
        <f t="shared" si="4"/>
        <v>0.13721804511278196</v>
      </c>
      <c r="J23" s="120">
        <f t="shared" si="5"/>
        <v>0.19548872180451127</v>
      </c>
      <c r="K23" s="120">
        <f aca="true" t="shared" si="6" ref="K23:K30">G23/SUM($D23:$G23)</f>
        <v>0</v>
      </c>
    </row>
    <row r="24" spans="3:11" ht="15">
      <c r="C24" s="20" t="s">
        <v>388</v>
      </c>
      <c r="D24" s="36">
        <v>1022</v>
      </c>
      <c r="E24" s="35">
        <v>210</v>
      </c>
      <c r="F24" s="36">
        <v>301</v>
      </c>
      <c r="G24" s="36">
        <v>0</v>
      </c>
      <c r="H24" s="120">
        <f t="shared" si="2"/>
        <v>0.6666666666666666</v>
      </c>
      <c r="I24" s="120">
        <f t="shared" si="4"/>
        <v>0.136986301369863</v>
      </c>
      <c r="J24" s="120">
        <f t="shared" si="5"/>
        <v>0.1963470319634703</v>
      </c>
      <c r="K24" s="120">
        <f t="shared" si="6"/>
        <v>0</v>
      </c>
    </row>
    <row r="25" spans="3:11" ht="15">
      <c r="C25" s="20" t="s">
        <v>534</v>
      </c>
      <c r="D25" s="36">
        <v>30</v>
      </c>
      <c r="E25" s="35">
        <v>5</v>
      </c>
      <c r="F25" s="36">
        <v>13</v>
      </c>
      <c r="G25" s="36">
        <v>0</v>
      </c>
      <c r="H25" s="120">
        <f t="shared" si="2"/>
        <v>0.625</v>
      </c>
      <c r="I25" s="120">
        <f t="shared" si="4"/>
        <v>0.10416666666666667</v>
      </c>
      <c r="J25" s="120">
        <f t="shared" si="5"/>
        <v>0.2708333333333333</v>
      </c>
      <c r="K25" s="120">
        <f t="shared" si="6"/>
        <v>0</v>
      </c>
    </row>
    <row r="26" spans="3:11" ht="15">
      <c r="C26" s="21" t="s">
        <v>395</v>
      </c>
      <c r="D26" s="36">
        <v>321</v>
      </c>
      <c r="E26" s="35">
        <v>126</v>
      </c>
      <c r="F26" s="36">
        <v>97</v>
      </c>
      <c r="G26" s="36">
        <v>0</v>
      </c>
      <c r="H26" s="120">
        <f t="shared" si="2"/>
        <v>0.5900735294117647</v>
      </c>
      <c r="I26" s="120">
        <f t="shared" si="4"/>
        <v>0.23161764705882354</v>
      </c>
      <c r="J26" s="120">
        <f t="shared" si="5"/>
        <v>0.17830882352941177</v>
      </c>
      <c r="K26" s="120">
        <f t="shared" si="6"/>
        <v>0</v>
      </c>
    </row>
    <row r="27" spans="3:11" ht="15">
      <c r="C27" s="21" t="s">
        <v>402</v>
      </c>
      <c r="D27" s="36">
        <v>145</v>
      </c>
      <c r="E27" s="35">
        <v>42</v>
      </c>
      <c r="F27" s="36">
        <v>60</v>
      </c>
      <c r="G27" s="36">
        <v>0</v>
      </c>
      <c r="H27" s="120">
        <f t="shared" si="2"/>
        <v>0.5870445344129555</v>
      </c>
      <c r="I27" s="120">
        <f t="shared" si="4"/>
        <v>0.1700404858299595</v>
      </c>
      <c r="J27" s="120">
        <f t="shared" si="5"/>
        <v>0.242914979757085</v>
      </c>
      <c r="K27" s="120">
        <f t="shared" si="6"/>
        <v>0</v>
      </c>
    </row>
    <row r="28" spans="3:11" ht="15">
      <c r="C28" s="21" t="s">
        <v>398</v>
      </c>
      <c r="D28" s="36">
        <v>1314</v>
      </c>
      <c r="E28" s="35">
        <v>404</v>
      </c>
      <c r="F28" s="36">
        <v>527</v>
      </c>
      <c r="G28" s="36">
        <v>0</v>
      </c>
      <c r="H28" s="120">
        <f t="shared" si="2"/>
        <v>0.5853006681514477</v>
      </c>
      <c r="I28" s="120">
        <f t="shared" si="4"/>
        <v>0.1799554565701559</v>
      </c>
      <c r="J28" s="120">
        <f t="shared" si="5"/>
        <v>0.23474387527839644</v>
      </c>
      <c r="K28" s="120">
        <f t="shared" si="6"/>
        <v>0</v>
      </c>
    </row>
    <row r="29" spans="3:11" ht="15">
      <c r="C29" s="21" t="s">
        <v>535</v>
      </c>
      <c r="D29" s="36">
        <v>76</v>
      </c>
      <c r="E29" s="35">
        <v>19</v>
      </c>
      <c r="F29" s="36">
        <v>40</v>
      </c>
      <c r="G29" s="36">
        <v>0</v>
      </c>
      <c r="H29" s="120">
        <f t="shared" si="2"/>
        <v>0.562962962962963</v>
      </c>
      <c r="I29" s="120">
        <f t="shared" si="4"/>
        <v>0.14074074074074075</v>
      </c>
      <c r="J29" s="120">
        <f t="shared" si="5"/>
        <v>0.2962962962962963</v>
      </c>
      <c r="K29" s="120">
        <f t="shared" si="6"/>
        <v>0</v>
      </c>
    </row>
    <row r="30" spans="3:11" ht="15">
      <c r="C30" s="21" t="s">
        <v>394</v>
      </c>
      <c r="D30" s="36">
        <v>83</v>
      </c>
      <c r="E30" s="35">
        <v>37</v>
      </c>
      <c r="F30" s="36">
        <v>28</v>
      </c>
      <c r="G30" s="36">
        <v>0</v>
      </c>
      <c r="H30" s="120">
        <f t="shared" si="2"/>
        <v>0.5608108108108109</v>
      </c>
      <c r="I30" s="120">
        <f t="shared" si="4"/>
        <v>0.25</v>
      </c>
      <c r="J30" s="120">
        <f t="shared" si="5"/>
        <v>0.1891891891891892</v>
      </c>
      <c r="K30" s="120">
        <f t="shared" si="6"/>
        <v>0</v>
      </c>
    </row>
    <row r="31" spans="3:11" ht="15">
      <c r="C31" s="21" t="s">
        <v>273</v>
      </c>
      <c r="D31" s="36">
        <v>13</v>
      </c>
      <c r="E31" s="35">
        <v>6</v>
      </c>
      <c r="F31" s="36">
        <v>5</v>
      </c>
      <c r="G31" s="36" t="s">
        <v>123</v>
      </c>
      <c r="H31" s="120">
        <f t="shared" si="2"/>
        <v>0.5416666666666666</v>
      </c>
      <c r="I31" s="120">
        <f t="shared" si="4"/>
        <v>0.25</v>
      </c>
      <c r="J31" s="120">
        <f t="shared" si="5"/>
        <v>0.20833333333333334</v>
      </c>
      <c r="K31" s="120" t="s">
        <v>123</v>
      </c>
    </row>
    <row r="32" spans="3:11" ht="15">
      <c r="C32" s="20" t="s">
        <v>382</v>
      </c>
      <c r="D32" s="36">
        <v>295</v>
      </c>
      <c r="E32" s="35">
        <v>170</v>
      </c>
      <c r="F32" s="36">
        <v>94</v>
      </c>
      <c r="G32" s="36">
        <v>2</v>
      </c>
      <c r="H32" s="120">
        <f t="shared" si="2"/>
        <v>0.5258467023172906</v>
      </c>
      <c r="I32" s="120">
        <f t="shared" si="4"/>
        <v>0.30303030303030304</v>
      </c>
      <c r="J32" s="120">
        <f t="shared" si="5"/>
        <v>0.16755793226381463</v>
      </c>
      <c r="K32" s="120">
        <f>G32/SUM($D32:$G32)</f>
        <v>0.0035650623885918</v>
      </c>
    </row>
    <row r="33" spans="3:11" ht="15">
      <c r="C33" s="21" t="s">
        <v>532</v>
      </c>
      <c r="D33" s="36">
        <v>72</v>
      </c>
      <c r="E33" s="35">
        <v>24</v>
      </c>
      <c r="F33" s="36">
        <v>43</v>
      </c>
      <c r="G33" s="36">
        <v>0</v>
      </c>
      <c r="H33" s="120">
        <f t="shared" si="2"/>
        <v>0.5179856115107914</v>
      </c>
      <c r="I33" s="120">
        <f t="shared" si="4"/>
        <v>0.17266187050359713</v>
      </c>
      <c r="J33" s="120">
        <f t="shared" si="5"/>
        <v>0.30935251798561153</v>
      </c>
      <c r="K33" s="120">
        <f>G33/SUM($D33:$G33)</f>
        <v>0</v>
      </c>
    </row>
    <row r="34" spans="3:11" ht="15">
      <c r="C34" s="22" t="s">
        <v>400</v>
      </c>
      <c r="D34" s="35">
        <v>808</v>
      </c>
      <c r="E34" s="35">
        <v>386</v>
      </c>
      <c r="F34" s="35">
        <v>583</v>
      </c>
      <c r="G34" s="35">
        <v>2</v>
      </c>
      <c r="H34" s="120">
        <f t="shared" si="2"/>
        <v>0.4541877459246768</v>
      </c>
      <c r="I34" s="120">
        <f t="shared" si="4"/>
        <v>0.21697582911748173</v>
      </c>
      <c r="J34" s="120">
        <f t="shared" si="5"/>
        <v>0.32771219786396855</v>
      </c>
      <c r="K34" s="120">
        <f>G34/SUM($D34:$G34)</f>
        <v>0.0011242270938729624</v>
      </c>
    </row>
    <row r="35" spans="3:11" ht="15">
      <c r="C35" s="129"/>
      <c r="D35" s="130"/>
      <c r="E35" s="130"/>
      <c r="F35" s="130"/>
      <c r="G35" s="130"/>
      <c r="H35" s="120"/>
      <c r="I35" s="120"/>
      <c r="J35" s="120"/>
      <c r="K35" s="120"/>
    </row>
    <row r="36" spans="3:11" ht="15">
      <c r="C36" s="76"/>
      <c r="D36" s="80"/>
      <c r="E36" s="80"/>
      <c r="F36" s="80"/>
      <c r="G36" s="80"/>
      <c r="H36" s="120"/>
      <c r="I36" s="120"/>
      <c r="J36" s="120"/>
      <c r="K36" s="120"/>
    </row>
    <row r="37" spans="3:11" ht="15">
      <c r="C37" s="25" t="s">
        <v>407</v>
      </c>
      <c r="D37" s="39">
        <v>150</v>
      </c>
      <c r="E37" s="39">
        <v>13</v>
      </c>
      <c r="F37" s="39">
        <v>37</v>
      </c>
      <c r="G37" s="39">
        <v>0</v>
      </c>
      <c r="H37" s="120">
        <f aca="true" t="shared" si="7" ref="H37:K38">D37/SUM($D37:$G37)</f>
        <v>0.75</v>
      </c>
      <c r="I37" s="120">
        <f t="shared" si="7"/>
        <v>0.065</v>
      </c>
      <c r="J37" s="120">
        <f t="shared" si="7"/>
        <v>0.185</v>
      </c>
      <c r="K37" s="120">
        <f t="shared" si="7"/>
        <v>0</v>
      </c>
    </row>
    <row r="38" spans="3:11" ht="15">
      <c r="C38" s="21" t="s">
        <v>406</v>
      </c>
      <c r="D38" s="36">
        <v>59</v>
      </c>
      <c r="E38" s="35">
        <v>14</v>
      </c>
      <c r="F38" s="36">
        <v>7</v>
      </c>
      <c r="G38" s="36">
        <v>0</v>
      </c>
      <c r="H38" s="120">
        <f t="shared" si="7"/>
        <v>0.7375</v>
      </c>
      <c r="I38" s="120">
        <f t="shared" si="7"/>
        <v>0.175</v>
      </c>
      <c r="J38" s="120">
        <f t="shared" si="7"/>
        <v>0.0875</v>
      </c>
      <c r="K38" s="120">
        <f t="shared" si="7"/>
        <v>0</v>
      </c>
    </row>
    <row r="39" spans="3:11" ht="15">
      <c r="C39" s="24" t="s">
        <v>405</v>
      </c>
      <c r="D39" s="33">
        <v>4</v>
      </c>
      <c r="E39" s="32">
        <v>3</v>
      </c>
      <c r="F39" s="33">
        <v>2</v>
      </c>
      <c r="G39" s="33">
        <v>0</v>
      </c>
      <c r="H39" s="120">
        <f aca="true" t="shared" si="8" ref="H39">D39/SUM($D39:$G39)</f>
        <v>0.4444444444444444</v>
      </c>
      <c r="I39" s="120">
        <f aca="true" t="shared" si="9" ref="I39">E39/SUM($D39:$G39)</f>
        <v>0.3333333333333333</v>
      </c>
      <c r="J39" s="120">
        <f aca="true" t="shared" si="10" ref="J39">F39/SUM($D39:$G39)</f>
        <v>0.2222222222222222</v>
      </c>
      <c r="K39" s="120">
        <f aca="true" t="shared" si="11" ref="K39">G39/SUM($D39:$G39)</f>
        <v>0</v>
      </c>
    </row>
    <row r="40" spans="3:11" ht="15">
      <c r="C40" s="21" t="s">
        <v>368</v>
      </c>
      <c r="D40" s="35" t="s">
        <v>123</v>
      </c>
      <c r="E40" s="35" t="s">
        <v>123</v>
      </c>
      <c r="F40" s="35" t="s">
        <v>123</v>
      </c>
      <c r="G40" s="35" t="s">
        <v>123</v>
      </c>
      <c r="H40" s="120" t="s">
        <v>123</v>
      </c>
      <c r="I40" s="120" t="s">
        <v>123</v>
      </c>
      <c r="J40" s="120" t="s">
        <v>123</v>
      </c>
      <c r="K40" s="120" t="s">
        <v>123</v>
      </c>
    </row>
    <row r="41" ht="15">
      <c r="C41" s="1"/>
    </row>
    <row r="42" ht="15">
      <c r="C42" s="46" t="s">
        <v>540</v>
      </c>
    </row>
    <row r="43" ht="15">
      <c r="C43" s="88" t="s">
        <v>428</v>
      </c>
    </row>
    <row r="44" ht="15">
      <c r="C44" s="1" t="s">
        <v>516</v>
      </c>
    </row>
    <row r="45" ht="15">
      <c r="C45" s="1" t="s">
        <v>517</v>
      </c>
    </row>
    <row r="46" ht="15">
      <c r="C46" s="54" t="s">
        <v>455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11"/>
  <sheetViews>
    <sheetView workbookViewId="0" topLeftCell="A1">
      <selection activeCell="L46" sqref="L46"/>
    </sheetView>
  </sheetViews>
  <sheetFormatPr defaultColWidth="9.140625" defaultRowHeight="15"/>
  <cols>
    <col min="1" max="2" width="9.140625" style="1" customWidth="1"/>
    <col min="3" max="3" width="31.57421875" style="1" customWidth="1"/>
    <col min="4" max="5" width="9.140625" style="1" customWidth="1"/>
    <col min="6" max="6" width="14.28125" style="1" customWidth="1"/>
    <col min="7" max="8" width="9.140625" style="1" customWidth="1"/>
    <col min="9" max="9" width="24.28125" style="1" customWidth="1"/>
    <col min="10" max="16" width="9.140625" style="1" customWidth="1"/>
    <col min="17" max="17" width="16.7109375" style="1" customWidth="1"/>
    <col min="18" max="16384" width="9.140625" style="1" customWidth="1"/>
  </cols>
  <sheetData>
    <row r="1" ht="15">
      <c r="B1" s="5" t="s">
        <v>536</v>
      </c>
    </row>
    <row r="2" ht="15">
      <c r="B2" s="3" t="s">
        <v>416</v>
      </c>
    </row>
    <row r="4" spans="2:3" ht="15">
      <c r="B4" s="2"/>
      <c r="C4" s="2"/>
    </row>
    <row r="5" spans="2:3" ht="15">
      <c r="B5" s="2"/>
      <c r="C5" s="2"/>
    </row>
    <row r="6" ht="15">
      <c r="B6" s="3"/>
    </row>
    <row r="7" ht="15">
      <c r="B7" s="4" t="s">
        <v>1</v>
      </c>
    </row>
    <row r="10" spans="2:6" ht="15">
      <c r="B10" s="150" t="s">
        <v>2</v>
      </c>
      <c r="C10" s="150" t="s">
        <v>2</v>
      </c>
      <c r="D10" s="6">
        <v>2021</v>
      </c>
      <c r="E10" s="113"/>
      <c r="F10" s="113"/>
    </row>
    <row r="11" spans="2:6" ht="36">
      <c r="B11" s="7" t="s">
        <v>6</v>
      </c>
      <c r="C11" s="7" t="s">
        <v>7</v>
      </c>
      <c r="D11" s="7" t="s">
        <v>520</v>
      </c>
      <c r="E11" s="7" t="s">
        <v>518</v>
      </c>
      <c r="F11" s="116" t="s">
        <v>519</v>
      </c>
    </row>
    <row r="12" spans="2:6" ht="15">
      <c r="B12" s="8" t="s">
        <v>8</v>
      </c>
      <c r="C12" s="8" t="s">
        <v>9</v>
      </c>
      <c r="D12" s="9">
        <v>258987</v>
      </c>
      <c r="E12" s="9" t="e">
        <v>#N/A</v>
      </c>
      <c r="F12" s="9" t="e">
        <f aca="true" t="shared" si="0" ref="F12:F43">D12/(E12/1000000)</f>
        <v>#N/A</v>
      </c>
    </row>
    <row r="13" spans="2:6" ht="15">
      <c r="B13" s="8" t="s">
        <v>113</v>
      </c>
      <c r="C13" s="8" t="s">
        <v>114</v>
      </c>
      <c r="D13" s="9">
        <v>2721</v>
      </c>
      <c r="E13" s="9">
        <v>562089</v>
      </c>
      <c r="F13" s="9">
        <f t="shared" si="0"/>
        <v>4840.870395969322</v>
      </c>
    </row>
    <row r="14" spans="2:6" ht="15">
      <c r="B14" s="8" t="s">
        <v>47</v>
      </c>
      <c r="C14" s="8" t="s">
        <v>48</v>
      </c>
      <c r="D14" s="9">
        <v>7166</v>
      </c>
      <c r="E14" s="9">
        <v>1518495</v>
      </c>
      <c r="F14" s="9">
        <f t="shared" si="0"/>
        <v>4719.146259948173</v>
      </c>
    </row>
    <row r="15" spans="2:6" ht="15">
      <c r="B15" s="8" t="s">
        <v>169</v>
      </c>
      <c r="C15" s="8" t="s">
        <v>170</v>
      </c>
      <c r="D15" s="10">
        <v>1812</v>
      </c>
      <c r="E15" s="9">
        <v>399237</v>
      </c>
      <c r="F15" s="9">
        <f t="shared" si="0"/>
        <v>4538.657489160573</v>
      </c>
    </row>
    <row r="16" spans="2:6" ht="15">
      <c r="B16" s="8" t="s">
        <v>82</v>
      </c>
      <c r="C16" s="8" t="s">
        <v>83</v>
      </c>
      <c r="D16" s="10">
        <v>3430</v>
      </c>
      <c r="E16" s="9">
        <v>760105</v>
      </c>
      <c r="F16" s="9">
        <f t="shared" si="0"/>
        <v>4512.53445247696</v>
      </c>
    </row>
    <row r="17" spans="2:6" ht="15">
      <c r="B17" s="8" t="s">
        <v>135</v>
      </c>
      <c r="C17" s="8" t="s">
        <v>136</v>
      </c>
      <c r="D17" s="10">
        <v>2322</v>
      </c>
      <c r="E17" s="9">
        <v>560710</v>
      </c>
      <c r="F17" s="9">
        <f t="shared" si="0"/>
        <v>4141.17814913235</v>
      </c>
    </row>
    <row r="18" spans="2:6" ht="15">
      <c r="B18" s="8" t="s">
        <v>346</v>
      </c>
      <c r="C18" s="8" t="s">
        <v>489</v>
      </c>
      <c r="D18" s="10">
        <v>339</v>
      </c>
      <c r="E18" s="9">
        <v>84022</v>
      </c>
      <c r="F18" s="9">
        <f t="shared" si="0"/>
        <v>4034.6575896788936</v>
      </c>
    </row>
    <row r="19" spans="2:6" ht="15">
      <c r="B19" s="8" t="s">
        <v>61</v>
      </c>
      <c r="C19" s="8" t="s">
        <v>62</v>
      </c>
      <c r="D19" s="9">
        <v>4937</v>
      </c>
      <c r="E19" s="9">
        <v>1247077</v>
      </c>
      <c r="F19" s="9">
        <f t="shared" si="0"/>
        <v>3958.857392125747</v>
      </c>
    </row>
    <row r="20" spans="2:6" ht="15">
      <c r="B20" s="8" t="s">
        <v>51</v>
      </c>
      <c r="C20" s="8" t="s">
        <v>52</v>
      </c>
      <c r="D20" s="9">
        <v>5825</v>
      </c>
      <c r="E20" s="9">
        <v>1495608</v>
      </c>
      <c r="F20" s="9">
        <f t="shared" si="0"/>
        <v>3894.7371236313256</v>
      </c>
    </row>
    <row r="21" spans="2:6" ht="15">
      <c r="B21" s="8" t="s">
        <v>192</v>
      </c>
      <c r="C21" s="8" t="s">
        <v>120</v>
      </c>
      <c r="D21" s="10">
        <v>1688</v>
      </c>
      <c r="E21" s="9">
        <v>437970</v>
      </c>
      <c r="F21" s="9">
        <f t="shared" si="0"/>
        <v>3854.145261090942</v>
      </c>
    </row>
    <row r="22" spans="2:6" ht="15">
      <c r="B22" s="8" t="s">
        <v>45</v>
      </c>
      <c r="C22" s="8" t="s">
        <v>46</v>
      </c>
      <c r="D22" s="10">
        <v>6279</v>
      </c>
      <c r="E22" s="9">
        <v>1690879</v>
      </c>
      <c r="F22" s="9">
        <f t="shared" si="0"/>
        <v>3713.4531802689608</v>
      </c>
    </row>
    <row r="23" spans="2:6" ht="15">
      <c r="B23" s="8" t="s">
        <v>25</v>
      </c>
      <c r="C23" s="8" t="s">
        <v>26</v>
      </c>
      <c r="D23" s="10">
        <v>13596</v>
      </c>
      <c r="E23" s="9">
        <v>3692865</v>
      </c>
      <c r="F23" s="9">
        <f t="shared" si="0"/>
        <v>3681.694294267459</v>
      </c>
    </row>
    <row r="24" spans="2:6" ht="15">
      <c r="B24" s="8" t="s">
        <v>59</v>
      </c>
      <c r="C24" s="8" t="s">
        <v>60</v>
      </c>
      <c r="D24" s="10">
        <v>5435</v>
      </c>
      <c r="E24" s="9">
        <v>1533876</v>
      </c>
      <c r="F24" s="9">
        <f t="shared" si="0"/>
        <v>3543.3111933428777</v>
      </c>
    </row>
    <row r="25" spans="2:6" ht="15">
      <c r="B25" s="8" t="s">
        <v>281</v>
      </c>
      <c r="C25" s="8" t="s">
        <v>458</v>
      </c>
      <c r="D25" s="9">
        <v>874</v>
      </c>
      <c r="E25" s="9">
        <v>253923</v>
      </c>
      <c r="F25" s="9">
        <f t="shared" si="0"/>
        <v>3441.988319293644</v>
      </c>
    </row>
    <row r="26" spans="2:6" ht="15">
      <c r="B26" s="8" t="s">
        <v>20</v>
      </c>
      <c r="C26" s="8" t="s">
        <v>21</v>
      </c>
      <c r="D26" s="9">
        <v>15231</v>
      </c>
      <c r="E26" s="9">
        <v>4438937</v>
      </c>
      <c r="F26" s="9">
        <f t="shared" si="0"/>
        <v>3431.226890582137</v>
      </c>
    </row>
    <row r="27" spans="2:6" ht="15">
      <c r="B27" s="8" t="s">
        <v>53</v>
      </c>
      <c r="C27" s="8" t="s">
        <v>54</v>
      </c>
      <c r="D27" s="10">
        <v>6325</v>
      </c>
      <c r="E27" s="9">
        <v>1879318</v>
      </c>
      <c r="F27" s="9">
        <f t="shared" si="0"/>
        <v>3365.5826209295074</v>
      </c>
    </row>
    <row r="28" spans="2:6" ht="15">
      <c r="B28" s="8" t="s">
        <v>73</v>
      </c>
      <c r="C28" s="8" t="s">
        <v>74</v>
      </c>
      <c r="D28" s="10">
        <v>3925</v>
      </c>
      <c r="E28" s="9">
        <v>1205101</v>
      </c>
      <c r="F28" s="9">
        <f t="shared" si="0"/>
        <v>3256.988418398126</v>
      </c>
    </row>
    <row r="29" spans="2:6" ht="15">
      <c r="B29" s="8" t="s">
        <v>42</v>
      </c>
      <c r="C29" s="8" t="s">
        <v>461</v>
      </c>
      <c r="D29" s="9">
        <v>7087</v>
      </c>
      <c r="E29" s="9">
        <v>2229331</v>
      </c>
      <c r="F29" s="9">
        <f t="shared" si="0"/>
        <v>3178.980600009599</v>
      </c>
    </row>
    <row r="30" spans="2:6" ht="15">
      <c r="B30" s="8" t="s">
        <v>71</v>
      </c>
      <c r="C30" s="8" t="s">
        <v>72</v>
      </c>
      <c r="D30" s="9">
        <v>4663</v>
      </c>
      <c r="E30" s="9">
        <v>1498236</v>
      </c>
      <c r="F30" s="9">
        <f t="shared" si="0"/>
        <v>3112.3267629398842</v>
      </c>
    </row>
    <row r="31" spans="2:6" ht="15">
      <c r="B31" s="8" t="s">
        <v>16</v>
      </c>
      <c r="C31" s="8" t="s">
        <v>17</v>
      </c>
      <c r="D31" s="9">
        <v>17486</v>
      </c>
      <c r="E31" s="9">
        <v>5730399</v>
      </c>
      <c r="F31" s="9">
        <f t="shared" si="0"/>
        <v>3051.4454578119253</v>
      </c>
    </row>
    <row r="32" spans="2:6" ht="15">
      <c r="B32" s="8" t="s">
        <v>30</v>
      </c>
      <c r="C32" s="8" t="s">
        <v>31</v>
      </c>
      <c r="D32" s="9">
        <v>10707</v>
      </c>
      <c r="E32" s="9">
        <v>3566374</v>
      </c>
      <c r="F32" s="9">
        <f t="shared" si="0"/>
        <v>3002.208966305833</v>
      </c>
    </row>
    <row r="33" spans="2:6" ht="15">
      <c r="B33" s="8" t="s">
        <v>130</v>
      </c>
      <c r="C33" s="8" t="s">
        <v>467</v>
      </c>
      <c r="D33" s="9">
        <v>2646</v>
      </c>
      <c r="E33" s="9">
        <v>883228</v>
      </c>
      <c r="F33" s="9">
        <f t="shared" si="0"/>
        <v>2995.8289365826263</v>
      </c>
    </row>
    <row r="34" spans="2:6" ht="15">
      <c r="B34" s="8" t="s">
        <v>103</v>
      </c>
      <c r="C34" s="8" t="s">
        <v>104</v>
      </c>
      <c r="D34" s="10">
        <v>3271</v>
      </c>
      <c r="E34" s="9">
        <v>1113324</v>
      </c>
      <c r="F34" s="9">
        <f t="shared" si="0"/>
        <v>2938.048582443206</v>
      </c>
    </row>
    <row r="35" spans="2:6" ht="15">
      <c r="B35" s="8" t="s">
        <v>157</v>
      </c>
      <c r="C35" s="8" t="s">
        <v>158</v>
      </c>
      <c r="D35" s="10">
        <v>2053</v>
      </c>
      <c r="E35" s="9">
        <v>699420</v>
      </c>
      <c r="F35" s="9">
        <f t="shared" si="0"/>
        <v>2935.2892396557145</v>
      </c>
    </row>
    <row r="36" spans="2:6" ht="15">
      <c r="B36" s="8" t="s">
        <v>353</v>
      </c>
      <c r="C36" s="8" t="s">
        <v>490</v>
      </c>
      <c r="D36" s="10">
        <v>244</v>
      </c>
      <c r="E36" s="9">
        <v>83517</v>
      </c>
      <c r="F36" s="9">
        <f t="shared" si="0"/>
        <v>2921.560879820875</v>
      </c>
    </row>
    <row r="37" spans="2:6" ht="15">
      <c r="B37" s="8" t="s">
        <v>84</v>
      </c>
      <c r="C37" s="8" t="s">
        <v>463</v>
      </c>
      <c r="D37" s="9">
        <v>3534</v>
      </c>
      <c r="E37" s="9">
        <v>1226329</v>
      </c>
      <c r="F37" s="9">
        <f t="shared" si="0"/>
        <v>2881.771531130716</v>
      </c>
    </row>
    <row r="38" spans="2:6" ht="15">
      <c r="B38" s="8" t="s">
        <v>12</v>
      </c>
      <c r="C38" s="8" t="s">
        <v>13</v>
      </c>
      <c r="D38" s="9">
        <v>21895</v>
      </c>
      <c r="E38" s="9">
        <v>7671252</v>
      </c>
      <c r="F38" s="9">
        <f t="shared" si="0"/>
        <v>2854.1625278376987</v>
      </c>
    </row>
    <row r="39" spans="2:6" ht="15">
      <c r="B39" s="8" t="s">
        <v>278</v>
      </c>
      <c r="C39" s="8" t="s">
        <v>487</v>
      </c>
      <c r="D39" s="10">
        <v>826</v>
      </c>
      <c r="E39" s="9">
        <v>291730</v>
      </c>
      <c r="F39" s="9">
        <f t="shared" si="0"/>
        <v>2831.3851849312723</v>
      </c>
    </row>
    <row r="40" spans="2:6" ht="15">
      <c r="B40" s="8" t="s">
        <v>206</v>
      </c>
      <c r="C40" s="8" t="s">
        <v>483</v>
      </c>
      <c r="D40" s="10">
        <v>1492</v>
      </c>
      <c r="E40" s="9">
        <v>534912</v>
      </c>
      <c r="F40" s="9">
        <f t="shared" si="0"/>
        <v>2789.2438382388127</v>
      </c>
    </row>
    <row r="41" spans="2:6" ht="15">
      <c r="B41" s="8" t="s">
        <v>214</v>
      </c>
      <c r="C41" s="8" t="s">
        <v>215</v>
      </c>
      <c r="D41" s="10">
        <v>1356</v>
      </c>
      <c r="E41" s="9">
        <v>500489</v>
      </c>
      <c r="F41" s="9">
        <f t="shared" si="0"/>
        <v>2709.35025545017</v>
      </c>
    </row>
    <row r="42" spans="2:6" ht="15">
      <c r="B42" s="8" t="s">
        <v>41</v>
      </c>
      <c r="C42" s="8" t="s">
        <v>22</v>
      </c>
      <c r="D42" s="10">
        <v>7682</v>
      </c>
      <c r="E42" s="9">
        <v>2869033</v>
      </c>
      <c r="F42" s="9">
        <f t="shared" si="0"/>
        <v>2677.557211785295</v>
      </c>
    </row>
    <row r="43" spans="2:6" ht="15">
      <c r="B43" s="8" t="s">
        <v>92</v>
      </c>
      <c r="C43" s="8" t="s">
        <v>93</v>
      </c>
      <c r="D43" s="9">
        <v>3598</v>
      </c>
      <c r="E43" s="9">
        <v>1369176</v>
      </c>
      <c r="F43" s="9">
        <f t="shared" si="0"/>
        <v>2627.857923305696</v>
      </c>
    </row>
    <row r="44" spans="2:6" ht="15">
      <c r="B44" s="8" t="s">
        <v>111</v>
      </c>
      <c r="C44" s="8" t="s">
        <v>112</v>
      </c>
      <c r="D44" s="10">
        <v>2889</v>
      </c>
      <c r="E44" s="9">
        <v>1105046</v>
      </c>
      <c r="F44" s="9">
        <f aca="true" t="shared" si="1" ref="F44:F75">D44/(E44/1000000)</f>
        <v>2614.370804473298</v>
      </c>
    </row>
    <row r="45" spans="2:6" ht="15">
      <c r="B45" s="8" t="s">
        <v>96</v>
      </c>
      <c r="C45" s="8" t="s">
        <v>97</v>
      </c>
      <c r="D45" s="10">
        <v>3495</v>
      </c>
      <c r="E45" s="9">
        <v>1349861</v>
      </c>
      <c r="F45" s="9">
        <f t="shared" si="1"/>
        <v>2589.1554760082704</v>
      </c>
    </row>
    <row r="46" spans="2:6" ht="15">
      <c r="B46" s="8" t="s">
        <v>10</v>
      </c>
      <c r="C46" s="8" t="s">
        <v>11</v>
      </c>
      <c r="D46" s="10">
        <v>25838</v>
      </c>
      <c r="E46" s="9">
        <v>9981554</v>
      </c>
      <c r="F46" s="9">
        <f t="shared" si="1"/>
        <v>2588.5748852333018</v>
      </c>
    </row>
    <row r="47" spans="2:6" ht="15">
      <c r="B47" s="8" t="s">
        <v>27</v>
      </c>
      <c r="C47" s="8" t="s">
        <v>28</v>
      </c>
      <c r="D47" s="10">
        <v>12403</v>
      </c>
      <c r="E47" s="9">
        <v>4869830</v>
      </c>
      <c r="F47" s="9">
        <f t="shared" si="1"/>
        <v>2546.9061548349737</v>
      </c>
    </row>
    <row r="48" spans="2:6" ht="15">
      <c r="B48" s="8" t="s">
        <v>284</v>
      </c>
      <c r="C48" s="8" t="s">
        <v>488</v>
      </c>
      <c r="D48" s="10">
        <v>752</v>
      </c>
      <c r="E48" s="9">
        <v>296010</v>
      </c>
      <c r="F48" s="9">
        <f t="shared" si="1"/>
        <v>2540.454714367758</v>
      </c>
    </row>
    <row r="49" spans="2:6" ht="15">
      <c r="B49" s="8" t="s">
        <v>115</v>
      </c>
      <c r="C49" s="8" t="s">
        <v>116</v>
      </c>
      <c r="D49" s="10">
        <v>2882</v>
      </c>
      <c r="E49" s="9">
        <v>1163186</v>
      </c>
      <c r="F49" s="9">
        <f t="shared" si="1"/>
        <v>2477.677688692952</v>
      </c>
    </row>
    <row r="50" spans="2:6" ht="15">
      <c r="B50" s="8" t="s">
        <v>305</v>
      </c>
      <c r="C50" s="8" t="s">
        <v>459</v>
      </c>
      <c r="D50" s="9">
        <v>600</v>
      </c>
      <c r="E50" s="9">
        <v>242201</v>
      </c>
      <c r="F50" s="9">
        <f t="shared" si="1"/>
        <v>2477.2812663861832</v>
      </c>
    </row>
    <row r="51" spans="2:6" ht="15">
      <c r="B51" s="8" t="s">
        <v>131</v>
      </c>
      <c r="C51" s="8" t="s">
        <v>132</v>
      </c>
      <c r="D51" s="10">
        <v>2970</v>
      </c>
      <c r="E51" s="9">
        <v>1201510</v>
      </c>
      <c r="F51" s="9">
        <f t="shared" si="1"/>
        <v>2471.8895389967624</v>
      </c>
    </row>
    <row r="52" spans="2:6" ht="15">
      <c r="B52" s="8" t="s">
        <v>64</v>
      </c>
      <c r="C52" s="8" t="s">
        <v>29</v>
      </c>
      <c r="D52" s="9">
        <v>4696</v>
      </c>
      <c r="E52" s="9">
        <v>1920949</v>
      </c>
      <c r="F52" s="9">
        <f t="shared" si="1"/>
        <v>2444.625026484305</v>
      </c>
    </row>
    <row r="53" spans="2:6" ht="15">
      <c r="B53" s="8" t="s">
        <v>139</v>
      </c>
      <c r="C53" s="8" t="s">
        <v>140</v>
      </c>
      <c r="D53" s="10">
        <v>2437</v>
      </c>
      <c r="E53" s="9">
        <v>1003931</v>
      </c>
      <c r="F53" s="9">
        <f t="shared" si="1"/>
        <v>2427.4576639231186</v>
      </c>
    </row>
    <row r="54" spans="2:6" ht="15">
      <c r="B54" s="8" t="s">
        <v>366</v>
      </c>
      <c r="C54" s="8" t="s">
        <v>468</v>
      </c>
      <c r="D54" s="10">
        <v>2491</v>
      </c>
      <c r="E54" s="9">
        <v>1046327</v>
      </c>
      <c r="F54" s="9">
        <f t="shared" si="1"/>
        <v>2380.708898843287</v>
      </c>
    </row>
    <row r="55" spans="2:6" ht="15">
      <c r="B55" s="8" t="s">
        <v>279</v>
      </c>
      <c r="C55" s="8" t="s">
        <v>280</v>
      </c>
      <c r="D55" s="9">
        <v>873</v>
      </c>
      <c r="E55" s="9">
        <v>368792</v>
      </c>
      <c r="F55" s="9">
        <f t="shared" si="1"/>
        <v>2367.1880084166683</v>
      </c>
    </row>
    <row r="56" spans="2:6" ht="15">
      <c r="B56" s="8" t="s">
        <v>263</v>
      </c>
      <c r="C56" s="8" t="s">
        <v>486</v>
      </c>
      <c r="D56" s="9">
        <v>945</v>
      </c>
      <c r="E56" s="9">
        <v>408325</v>
      </c>
      <c r="F56" s="9">
        <f t="shared" si="1"/>
        <v>2314.332945570318</v>
      </c>
    </row>
    <row r="57" spans="2:6" ht="15">
      <c r="B57" s="8" t="s">
        <v>175</v>
      </c>
      <c r="C57" s="8" t="s">
        <v>176</v>
      </c>
      <c r="D57" s="10">
        <v>2001</v>
      </c>
      <c r="E57" s="9">
        <v>865452</v>
      </c>
      <c r="F57" s="9">
        <f t="shared" si="1"/>
        <v>2312.0866321875737</v>
      </c>
    </row>
    <row r="58" spans="2:6" ht="15">
      <c r="B58" s="8" t="s">
        <v>34</v>
      </c>
      <c r="C58" s="8" t="s">
        <v>35</v>
      </c>
      <c r="D58" s="10">
        <v>9086</v>
      </c>
      <c r="E58" s="9">
        <v>3933777</v>
      </c>
      <c r="F58" s="9">
        <f t="shared" si="1"/>
        <v>2309.7394692174976</v>
      </c>
    </row>
    <row r="59" spans="2:6" ht="15">
      <c r="B59" s="8" t="s">
        <v>36</v>
      </c>
      <c r="C59" s="8" t="s">
        <v>37</v>
      </c>
      <c r="D59" s="9">
        <v>9759</v>
      </c>
      <c r="E59" s="9">
        <v>4274945</v>
      </c>
      <c r="F59" s="9">
        <f t="shared" si="1"/>
        <v>2282.8363873687267</v>
      </c>
    </row>
    <row r="60" spans="2:6" ht="15">
      <c r="B60" s="8" t="s">
        <v>98</v>
      </c>
      <c r="C60" s="8" t="s">
        <v>466</v>
      </c>
      <c r="D60" s="9">
        <v>2799</v>
      </c>
      <c r="E60" s="9">
        <v>1234592</v>
      </c>
      <c r="F60" s="9">
        <f t="shared" si="1"/>
        <v>2267.1457453150515</v>
      </c>
    </row>
    <row r="61" spans="2:6" ht="15">
      <c r="B61" s="8" t="s">
        <v>143</v>
      </c>
      <c r="C61" s="8" t="s">
        <v>144</v>
      </c>
      <c r="D61" s="9">
        <v>2748</v>
      </c>
      <c r="E61" s="9">
        <v>1219775</v>
      </c>
      <c r="F61" s="9">
        <f t="shared" si="1"/>
        <v>2252.874505544055</v>
      </c>
    </row>
    <row r="62" spans="2:6" ht="15">
      <c r="B62" s="8" t="s">
        <v>67</v>
      </c>
      <c r="C62" s="8" t="s">
        <v>68</v>
      </c>
      <c r="D62" s="10">
        <v>4178</v>
      </c>
      <c r="E62" s="9">
        <v>1895693</v>
      </c>
      <c r="F62" s="9">
        <f t="shared" si="1"/>
        <v>2203.9433600271773</v>
      </c>
    </row>
    <row r="63" spans="2:6" ht="15">
      <c r="B63" s="8" t="s">
        <v>77</v>
      </c>
      <c r="C63" s="8" t="s">
        <v>40</v>
      </c>
      <c r="D63" s="10">
        <v>3332</v>
      </c>
      <c r="E63" s="9">
        <v>1553423</v>
      </c>
      <c r="F63" s="9">
        <f t="shared" si="1"/>
        <v>2144.9405602981287</v>
      </c>
    </row>
    <row r="64" spans="2:6" ht="15">
      <c r="B64" s="8" t="s">
        <v>141</v>
      </c>
      <c r="C64" s="8" t="s">
        <v>142</v>
      </c>
      <c r="D64" s="9">
        <v>2729</v>
      </c>
      <c r="E64" s="9">
        <v>1281012</v>
      </c>
      <c r="F64" s="9">
        <f t="shared" si="1"/>
        <v>2130.3469444470466</v>
      </c>
    </row>
    <row r="65" spans="2:6" ht="15">
      <c r="B65" s="8" t="s">
        <v>163</v>
      </c>
      <c r="C65" s="8" t="s">
        <v>164</v>
      </c>
      <c r="D65" s="10">
        <v>1755</v>
      </c>
      <c r="E65" s="9">
        <v>825745</v>
      </c>
      <c r="F65" s="9">
        <f t="shared" si="1"/>
        <v>2125.3534686858534</v>
      </c>
    </row>
    <row r="66" spans="2:6" ht="15">
      <c r="B66" s="8" t="s">
        <v>250</v>
      </c>
      <c r="C66" s="8" t="s">
        <v>485</v>
      </c>
      <c r="D66" s="9">
        <v>1125</v>
      </c>
      <c r="E66" s="9">
        <v>542166</v>
      </c>
      <c r="F66" s="9">
        <f t="shared" si="1"/>
        <v>2075.0102367171676</v>
      </c>
    </row>
    <row r="67" spans="2:6" ht="15">
      <c r="B67" s="8" t="s">
        <v>32</v>
      </c>
      <c r="C67" s="8" t="s">
        <v>33</v>
      </c>
      <c r="D67" s="9">
        <v>9943</v>
      </c>
      <c r="E67" s="9">
        <v>4833705</v>
      </c>
      <c r="F67" s="9">
        <f t="shared" si="1"/>
        <v>2057.0142364914695</v>
      </c>
    </row>
    <row r="68" spans="2:6" ht="15">
      <c r="B68" s="8" t="s">
        <v>90</v>
      </c>
      <c r="C68" s="8" t="s">
        <v>91</v>
      </c>
      <c r="D68" s="10">
        <v>3411</v>
      </c>
      <c r="E68" s="9">
        <v>1669608</v>
      </c>
      <c r="F68" s="9">
        <f t="shared" si="1"/>
        <v>2042.9945232653413</v>
      </c>
    </row>
    <row r="69" spans="2:6" ht="15">
      <c r="B69" s="8" t="s">
        <v>69</v>
      </c>
      <c r="C69" s="8" t="s">
        <v>70</v>
      </c>
      <c r="D69" s="10">
        <v>4459</v>
      </c>
      <c r="E69" s="9">
        <v>2185908</v>
      </c>
      <c r="F69" s="9">
        <f t="shared" si="1"/>
        <v>2039.8845697074169</v>
      </c>
    </row>
    <row r="70" spans="2:6" ht="15">
      <c r="B70" s="8" t="s">
        <v>117</v>
      </c>
      <c r="C70" s="8" t="s">
        <v>118</v>
      </c>
      <c r="D70" s="9">
        <v>3200</v>
      </c>
      <c r="E70" s="9">
        <v>1590044</v>
      </c>
      <c r="F70" s="9">
        <f t="shared" si="1"/>
        <v>2012.52292389393</v>
      </c>
    </row>
    <row r="71" spans="2:6" ht="15">
      <c r="B71" s="8" t="s">
        <v>23</v>
      </c>
      <c r="C71" s="8" t="s">
        <v>24</v>
      </c>
      <c r="D71" s="10">
        <v>13476</v>
      </c>
      <c r="E71" s="9">
        <v>6755828</v>
      </c>
      <c r="F71" s="9">
        <f t="shared" si="1"/>
        <v>1994.722186532872</v>
      </c>
    </row>
    <row r="72" spans="2:6" ht="15">
      <c r="B72" s="8" t="s">
        <v>351</v>
      </c>
      <c r="C72" s="8" t="s">
        <v>352</v>
      </c>
      <c r="D72" s="10">
        <v>247</v>
      </c>
      <c r="E72" s="9">
        <v>124089</v>
      </c>
      <c r="F72" s="9">
        <f t="shared" si="1"/>
        <v>1990.506813657939</v>
      </c>
    </row>
    <row r="73" spans="2:6" ht="15">
      <c r="B73" s="8" t="s">
        <v>43</v>
      </c>
      <c r="C73" s="8" t="s">
        <v>44</v>
      </c>
      <c r="D73" s="9">
        <v>7374</v>
      </c>
      <c r="E73" s="9">
        <v>3726050</v>
      </c>
      <c r="F73" s="9">
        <f t="shared" si="1"/>
        <v>1979.039465385596</v>
      </c>
    </row>
    <row r="74" spans="2:6" ht="15">
      <c r="B74" s="8" t="s">
        <v>478</v>
      </c>
      <c r="C74" s="8" t="s">
        <v>479</v>
      </c>
      <c r="D74" s="9">
        <v>1556</v>
      </c>
      <c r="E74" s="9">
        <v>808785</v>
      </c>
      <c r="F74" s="9">
        <f t="shared" si="1"/>
        <v>1923.8734645177644</v>
      </c>
    </row>
    <row r="75" spans="2:6" ht="15">
      <c r="B75" s="8" t="s">
        <v>133</v>
      </c>
      <c r="C75" s="8" t="s">
        <v>134</v>
      </c>
      <c r="D75" s="10">
        <v>2285</v>
      </c>
      <c r="E75" s="9">
        <v>1193069</v>
      </c>
      <c r="F75" s="9">
        <f t="shared" si="1"/>
        <v>1915.2287084820746</v>
      </c>
    </row>
    <row r="76" spans="2:6" ht="15">
      <c r="B76" s="8" t="s">
        <v>295</v>
      </c>
      <c r="C76" s="8" t="s">
        <v>296</v>
      </c>
      <c r="D76" s="10">
        <v>669</v>
      </c>
      <c r="E76" s="9">
        <v>350986</v>
      </c>
      <c r="F76" s="9">
        <f aca="true" t="shared" si="2" ref="F76:F107">D76/(E76/1000000)</f>
        <v>1906.0589311254578</v>
      </c>
    </row>
    <row r="77" spans="2:6" ht="15">
      <c r="B77" s="8" t="s">
        <v>89</v>
      </c>
      <c r="C77" s="8" t="s">
        <v>465</v>
      </c>
      <c r="D77" s="10">
        <v>2805</v>
      </c>
      <c r="E77" s="9">
        <v>1516135</v>
      </c>
      <c r="F77" s="9">
        <f t="shared" si="2"/>
        <v>1850.0991006737527</v>
      </c>
    </row>
    <row r="78" spans="2:6" ht="15">
      <c r="B78" s="8" t="s">
        <v>480</v>
      </c>
      <c r="C78" s="8" t="s">
        <v>456</v>
      </c>
      <c r="D78" s="10">
        <v>1501</v>
      </c>
      <c r="E78" s="9">
        <v>812067</v>
      </c>
      <c r="F78" s="9">
        <f t="shared" si="2"/>
        <v>1848.369654228038</v>
      </c>
    </row>
    <row r="79" spans="2:6" ht="15">
      <c r="B79" s="8" t="s">
        <v>18</v>
      </c>
      <c r="C79" s="8" t="s">
        <v>19</v>
      </c>
      <c r="D79" s="10">
        <v>15472</v>
      </c>
      <c r="E79" s="9">
        <v>8502216</v>
      </c>
      <c r="F79" s="9">
        <f t="shared" si="2"/>
        <v>1819.760871753905</v>
      </c>
    </row>
    <row r="80" spans="2:6" ht="15">
      <c r="B80" s="8" t="s">
        <v>190</v>
      </c>
      <c r="C80" s="8" t="s">
        <v>191</v>
      </c>
      <c r="D80" s="10">
        <v>1831</v>
      </c>
      <c r="E80" s="9">
        <v>1012889</v>
      </c>
      <c r="F80" s="9">
        <f t="shared" si="2"/>
        <v>1807.7005476414495</v>
      </c>
    </row>
    <row r="81" spans="2:6" ht="15">
      <c r="B81" s="8" t="s">
        <v>94</v>
      </c>
      <c r="C81" s="8" t="s">
        <v>464</v>
      </c>
      <c r="D81" s="10">
        <v>3071</v>
      </c>
      <c r="E81" s="9">
        <v>1704179</v>
      </c>
      <c r="F81" s="9">
        <f t="shared" si="2"/>
        <v>1802.0407480669576</v>
      </c>
    </row>
    <row r="82" spans="2:6" ht="15">
      <c r="B82" s="8" t="s">
        <v>310</v>
      </c>
      <c r="C82" s="8" t="s">
        <v>311</v>
      </c>
      <c r="D82" s="10">
        <v>569</v>
      </c>
      <c r="E82" s="9">
        <v>316176</v>
      </c>
      <c r="F82" s="9">
        <f t="shared" si="2"/>
        <v>1799.6305854966854</v>
      </c>
    </row>
    <row r="83" spans="2:6" ht="15">
      <c r="B83" s="8" t="s">
        <v>78</v>
      </c>
      <c r="C83" s="8" t="s">
        <v>79</v>
      </c>
      <c r="D83" s="10">
        <v>3965</v>
      </c>
      <c r="E83" s="9">
        <v>2244369</v>
      </c>
      <c r="F83" s="9">
        <f t="shared" si="2"/>
        <v>1766.6435421269855</v>
      </c>
    </row>
    <row r="84" spans="2:6" ht="15">
      <c r="B84" s="8" t="s">
        <v>95</v>
      </c>
      <c r="C84" s="8" t="s">
        <v>50</v>
      </c>
      <c r="D84" s="9">
        <v>2997</v>
      </c>
      <c r="E84" s="9">
        <v>1723836</v>
      </c>
      <c r="F84" s="9">
        <f t="shared" si="2"/>
        <v>1738.5644574077812</v>
      </c>
    </row>
    <row r="85" spans="2:6" ht="15">
      <c r="B85" s="8" t="s">
        <v>156</v>
      </c>
      <c r="C85" s="8" t="s">
        <v>474</v>
      </c>
      <c r="D85" s="10">
        <v>1901</v>
      </c>
      <c r="E85" s="9">
        <v>1110315</v>
      </c>
      <c r="F85" s="9">
        <f t="shared" si="2"/>
        <v>1712.1267388083563</v>
      </c>
    </row>
    <row r="86" spans="2:6" ht="15">
      <c r="B86" s="8" t="s">
        <v>287</v>
      </c>
      <c r="C86" s="8" t="s">
        <v>288</v>
      </c>
      <c r="D86" s="10">
        <v>918</v>
      </c>
      <c r="E86" s="9">
        <v>545130</v>
      </c>
      <c r="F86" s="9">
        <f t="shared" si="2"/>
        <v>1684.0019811788013</v>
      </c>
    </row>
    <row r="87" spans="2:6" ht="15">
      <c r="B87" s="8" t="s">
        <v>145</v>
      </c>
      <c r="C87" s="8" t="s">
        <v>473</v>
      </c>
      <c r="D87" s="9">
        <v>2031</v>
      </c>
      <c r="E87" s="9">
        <v>1210641</v>
      </c>
      <c r="F87" s="9">
        <f t="shared" si="2"/>
        <v>1677.6236720877616</v>
      </c>
    </row>
    <row r="88" spans="2:6" ht="15">
      <c r="B88" s="8" t="s">
        <v>259</v>
      </c>
      <c r="C88" s="8" t="s">
        <v>260</v>
      </c>
      <c r="D88" s="9">
        <v>974</v>
      </c>
      <c r="E88" s="9">
        <v>583655</v>
      </c>
      <c r="F88" s="9">
        <f t="shared" si="2"/>
        <v>1668.7940649870213</v>
      </c>
    </row>
    <row r="89" spans="2:6" ht="15">
      <c r="B89" s="8" t="s">
        <v>153</v>
      </c>
      <c r="C89" s="8" t="s">
        <v>154</v>
      </c>
      <c r="D89" s="10">
        <v>2523</v>
      </c>
      <c r="E89" s="9">
        <v>1513076</v>
      </c>
      <c r="F89" s="9">
        <f t="shared" si="2"/>
        <v>1667.4641591037066</v>
      </c>
    </row>
    <row r="90" spans="2:6" ht="15">
      <c r="B90" s="8" t="s">
        <v>85</v>
      </c>
      <c r="C90" s="8" t="s">
        <v>86</v>
      </c>
      <c r="D90" s="10">
        <v>3864</v>
      </c>
      <c r="E90" s="9">
        <v>2327057</v>
      </c>
      <c r="F90" s="9">
        <f t="shared" si="2"/>
        <v>1660.4664174534616</v>
      </c>
    </row>
    <row r="91" spans="2:6" ht="15">
      <c r="B91" s="8" t="s">
        <v>129</v>
      </c>
      <c r="C91" s="8" t="s">
        <v>471</v>
      </c>
      <c r="D91" s="9">
        <v>2284</v>
      </c>
      <c r="E91" s="9">
        <v>1397997</v>
      </c>
      <c r="F91" s="9">
        <f t="shared" si="2"/>
        <v>1633.766023818363</v>
      </c>
    </row>
    <row r="92" spans="2:6" ht="15">
      <c r="B92" s="8" t="s">
        <v>38</v>
      </c>
      <c r="C92" s="8" t="s">
        <v>39</v>
      </c>
      <c r="D92" s="9">
        <v>9014</v>
      </c>
      <c r="E92" s="9">
        <v>5624260</v>
      </c>
      <c r="F92" s="9">
        <f t="shared" si="2"/>
        <v>1602.699732942645</v>
      </c>
    </row>
    <row r="93" spans="2:6" ht="15">
      <c r="B93" s="8" t="s">
        <v>177</v>
      </c>
      <c r="C93" s="8" t="s">
        <v>178</v>
      </c>
      <c r="D93" s="10">
        <v>2115</v>
      </c>
      <c r="E93" s="9">
        <v>1331133</v>
      </c>
      <c r="F93" s="9">
        <f t="shared" si="2"/>
        <v>1588.8720360775371</v>
      </c>
    </row>
    <row r="94" spans="2:6" ht="15">
      <c r="B94" s="8" t="s">
        <v>324</v>
      </c>
      <c r="C94" s="8" t="s">
        <v>325</v>
      </c>
      <c r="D94" s="9">
        <v>541</v>
      </c>
      <c r="E94" s="9">
        <v>346610</v>
      </c>
      <c r="F94" s="9">
        <f t="shared" si="2"/>
        <v>1560.8320590865815</v>
      </c>
    </row>
    <row r="95" spans="2:6" ht="15">
      <c r="B95" s="8" t="s">
        <v>55</v>
      </c>
      <c r="C95" s="8" t="s">
        <v>56</v>
      </c>
      <c r="D95" s="10">
        <v>5760</v>
      </c>
      <c r="E95" s="9">
        <v>3736737</v>
      </c>
      <c r="F95" s="9">
        <f t="shared" si="2"/>
        <v>1541.4518067501137</v>
      </c>
    </row>
    <row r="96" spans="2:6" ht="15">
      <c r="B96" s="8" t="s">
        <v>161</v>
      </c>
      <c r="C96" s="8" t="s">
        <v>162</v>
      </c>
      <c r="D96" s="10">
        <v>1806</v>
      </c>
      <c r="E96" s="9">
        <v>1181776</v>
      </c>
      <c r="F96" s="9">
        <f t="shared" si="2"/>
        <v>1528.2083914379714</v>
      </c>
    </row>
    <row r="97" spans="2:6" ht="15">
      <c r="B97" s="8" t="s">
        <v>199</v>
      </c>
      <c r="C97" s="8" t="s">
        <v>482</v>
      </c>
      <c r="D97" s="9">
        <v>1495</v>
      </c>
      <c r="E97" s="9">
        <v>996876</v>
      </c>
      <c r="F97" s="9">
        <f t="shared" si="2"/>
        <v>1499.6850159899527</v>
      </c>
    </row>
    <row r="98" spans="2:6" ht="15">
      <c r="B98" s="8" t="s">
        <v>99</v>
      </c>
      <c r="C98" s="8" t="s">
        <v>100</v>
      </c>
      <c r="D98" s="10">
        <v>3508</v>
      </c>
      <c r="E98" s="9">
        <v>2351636</v>
      </c>
      <c r="F98" s="9">
        <f t="shared" si="2"/>
        <v>1491.7274612227402</v>
      </c>
    </row>
    <row r="99" spans="2:6" ht="15">
      <c r="B99" s="8" t="s">
        <v>49</v>
      </c>
      <c r="C99" s="8" t="s">
        <v>460</v>
      </c>
      <c r="D99" s="10">
        <v>7527</v>
      </c>
      <c r="E99" s="9">
        <v>5047045</v>
      </c>
      <c r="F99" s="9">
        <f t="shared" si="2"/>
        <v>1491.3677211120566</v>
      </c>
    </row>
    <row r="100" spans="2:6" ht="15">
      <c r="B100" s="8" t="s">
        <v>198</v>
      </c>
      <c r="C100" s="8" t="s">
        <v>477</v>
      </c>
      <c r="D100" s="10">
        <v>1570</v>
      </c>
      <c r="E100" s="9">
        <v>1059586</v>
      </c>
      <c r="F100" s="9">
        <f t="shared" si="2"/>
        <v>1481.7107813806526</v>
      </c>
    </row>
    <row r="101" spans="2:6" ht="15">
      <c r="B101" s="8" t="s">
        <v>207</v>
      </c>
      <c r="C101" s="8" t="s">
        <v>484</v>
      </c>
      <c r="D101" s="10">
        <v>1271</v>
      </c>
      <c r="E101" s="9">
        <v>871105</v>
      </c>
      <c r="F101" s="9">
        <f t="shared" si="2"/>
        <v>1459.0663582461357</v>
      </c>
    </row>
    <row r="102" spans="2:6" ht="15">
      <c r="B102" s="8" t="s">
        <v>173</v>
      </c>
      <c r="C102" s="8" t="s">
        <v>174</v>
      </c>
      <c r="D102" s="10">
        <v>1736</v>
      </c>
      <c r="E102" s="9">
        <v>1192834</v>
      </c>
      <c r="F102" s="9">
        <f t="shared" si="2"/>
        <v>1455.3575769973022</v>
      </c>
    </row>
    <row r="103" spans="2:6" ht="15">
      <c r="B103" s="8" t="s">
        <v>80</v>
      </c>
      <c r="C103" s="8" t="s">
        <v>81</v>
      </c>
      <c r="D103" s="10">
        <v>3920</v>
      </c>
      <c r="E103" s="9">
        <v>2696876</v>
      </c>
      <c r="F103" s="9">
        <f t="shared" si="2"/>
        <v>1453.5336441126697</v>
      </c>
    </row>
    <row r="104" spans="2:6" ht="15">
      <c r="B104" s="8" t="s">
        <v>272</v>
      </c>
      <c r="C104" s="8" t="s">
        <v>457</v>
      </c>
      <c r="D104" s="10">
        <v>916</v>
      </c>
      <c r="E104" s="9">
        <v>634730</v>
      </c>
      <c r="F104" s="9">
        <f t="shared" si="2"/>
        <v>1443.1333007735573</v>
      </c>
    </row>
    <row r="105" spans="2:6" ht="15">
      <c r="B105" s="8" t="s">
        <v>124</v>
      </c>
      <c r="C105" s="8" t="s">
        <v>125</v>
      </c>
      <c r="D105" s="9">
        <v>2719</v>
      </c>
      <c r="E105" s="9">
        <v>1892078</v>
      </c>
      <c r="F105" s="9">
        <f t="shared" si="2"/>
        <v>1437.0443501800667</v>
      </c>
    </row>
    <row r="106" spans="2:6" ht="15">
      <c r="B106" s="8" t="s">
        <v>326</v>
      </c>
      <c r="C106" s="8" t="s">
        <v>327</v>
      </c>
      <c r="D106" s="9">
        <v>421</v>
      </c>
      <c r="E106" s="9">
        <v>294294</v>
      </c>
      <c r="F106" s="9">
        <f t="shared" si="2"/>
        <v>1430.5422468687775</v>
      </c>
    </row>
    <row r="107" spans="2:6" ht="15">
      <c r="B107" s="8" t="s">
        <v>181</v>
      </c>
      <c r="C107" s="8" t="s">
        <v>476</v>
      </c>
      <c r="D107" s="10">
        <v>1734</v>
      </c>
      <c r="E107" s="9">
        <v>1222173</v>
      </c>
      <c r="F107" s="9">
        <f t="shared" si="2"/>
        <v>1418.7844110449175</v>
      </c>
    </row>
    <row r="108" spans="2:6" ht="15">
      <c r="B108" s="8" t="s">
        <v>152</v>
      </c>
      <c r="C108" s="8" t="s">
        <v>472</v>
      </c>
      <c r="D108" s="10">
        <v>2035</v>
      </c>
      <c r="E108" s="9">
        <v>1435131</v>
      </c>
      <c r="F108" s="9">
        <f aca="true" t="shared" si="3" ref="F108:F139">D108/(E108/1000000)</f>
        <v>1417.9890198177031</v>
      </c>
    </row>
    <row r="109" spans="2:6" ht="15">
      <c r="B109" s="8" t="s">
        <v>65</v>
      </c>
      <c r="C109" s="8" t="s">
        <v>66</v>
      </c>
      <c r="D109" s="10">
        <v>4415</v>
      </c>
      <c r="E109" s="9">
        <v>3163465</v>
      </c>
      <c r="F109" s="9">
        <f t="shared" si="3"/>
        <v>1395.6215731800414</v>
      </c>
    </row>
    <row r="110" spans="2:6" ht="15">
      <c r="B110" s="8" t="s">
        <v>146</v>
      </c>
      <c r="C110" s="8" t="s">
        <v>147</v>
      </c>
      <c r="D110" s="10">
        <v>2587</v>
      </c>
      <c r="E110" s="9">
        <v>1860601</v>
      </c>
      <c r="F110" s="9">
        <f t="shared" si="3"/>
        <v>1390.4109478603957</v>
      </c>
    </row>
    <row r="111" spans="2:6" ht="15">
      <c r="B111" s="8" t="s">
        <v>109</v>
      </c>
      <c r="C111" s="8" t="s">
        <v>110</v>
      </c>
      <c r="D111" s="9">
        <v>3175</v>
      </c>
      <c r="E111" s="9">
        <v>2302833</v>
      </c>
      <c r="F111" s="9">
        <f t="shared" si="3"/>
        <v>1378.7365388632174</v>
      </c>
    </row>
    <row r="112" spans="2:6" ht="15">
      <c r="B112" s="8" t="s">
        <v>107</v>
      </c>
      <c r="C112" s="8" t="s">
        <v>108</v>
      </c>
      <c r="D112" s="9">
        <v>3252</v>
      </c>
      <c r="E112" s="9">
        <v>2386649</v>
      </c>
      <c r="F112" s="9">
        <f t="shared" si="3"/>
        <v>1362.5799185385033</v>
      </c>
    </row>
    <row r="113" spans="2:6" ht="15">
      <c r="B113" s="8" t="s">
        <v>14</v>
      </c>
      <c r="C113" s="8" t="s">
        <v>15</v>
      </c>
      <c r="D113" s="10">
        <v>16769</v>
      </c>
      <c r="E113" s="9">
        <v>12348605</v>
      </c>
      <c r="F113" s="9">
        <f t="shared" si="3"/>
        <v>1357.9671549944305</v>
      </c>
    </row>
    <row r="114" spans="2:6" ht="15">
      <c r="B114" s="8" t="s">
        <v>194</v>
      </c>
      <c r="C114" s="8" t="s">
        <v>481</v>
      </c>
      <c r="D114" s="10">
        <v>1497</v>
      </c>
      <c r="E114" s="9">
        <v>1112263</v>
      </c>
      <c r="F114" s="9">
        <f t="shared" si="3"/>
        <v>1345.9047005968912</v>
      </c>
    </row>
    <row r="115" spans="2:6" ht="15">
      <c r="B115" s="8" t="s">
        <v>75</v>
      </c>
      <c r="C115" s="8" t="s">
        <v>76</v>
      </c>
      <c r="D115" s="9">
        <v>3850</v>
      </c>
      <c r="E115" s="9">
        <v>2868994</v>
      </c>
      <c r="F115" s="9">
        <f t="shared" si="3"/>
        <v>1341.9337928207588</v>
      </c>
    </row>
    <row r="116" spans="2:6" ht="15">
      <c r="B116" s="8" t="s">
        <v>299</v>
      </c>
      <c r="C116" s="8" t="s">
        <v>300</v>
      </c>
      <c r="D116" s="10">
        <v>880</v>
      </c>
      <c r="E116" s="9">
        <v>657654</v>
      </c>
      <c r="F116" s="9">
        <f t="shared" si="3"/>
        <v>1338.089633758785</v>
      </c>
    </row>
    <row r="117" spans="2:6" ht="15">
      <c r="B117" s="8" t="s">
        <v>105</v>
      </c>
      <c r="C117" s="8" t="s">
        <v>106</v>
      </c>
      <c r="D117" s="10">
        <v>3208</v>
      </c>
      <c r="E117" s="9">
        <v>2537017</v>
      </c>
      <c r="F117" s="9">
        <f t="shared" si="3"/>
        <v>1264.4771398851485</v>
      </c>
    </row>
    <row r="118" spans="2:6" ht="15">
      <c r="B118" s="8" t="s">
        <v>195</v>
      </c>
      <c r="C118" s="8" t="s">
        <v>128</v>
      </c>
      <c r="D118" s="10">
        <v>1634</v>
      </c>
      <c r="E118" s="9">
        <v>1309802</v>
      </c>
      <c r="F118" s="9">
        <f t="shared" si="3"/>
        <v>1247.516800249198</v>
      </c>
    </row>
    <row r="119" spans="2:6" ht="15">
      <c r="B119" s="8" t="s">
        <v>364</v>
      </c>
      <c r="C119" s="8" t="s">
        <v>365</v>
      </c>
      <c r="D119" s="10">
        <v>37</v>
      </c>
      <c r="E119" s="9">
        <v>30129</v>
      </c>
      <c r="F119" s="9">
        <f t="shared" si="3"/>
        <v>1228.0527066945467</v>
      </c>
    </row>
    <row r="120" spans="2:6" ht="15">
      <c r="B120" s="8" t="s">
        <v>226</v>
      </c>
      <c r="C120" s="8" t="s">
        <v>227</v>
      </c>
      <c r="D120" s="9">
        <v>1274</v>
      </c>
      <c r="E120" s="9">
        <v>1057999</v>
      </c>
      <c r="F120" s="9">
        <f t="shared" si="3"/>
        <v>1204.1599283175126</v>
      </c>
    </row>
    <row r="121" spans="2:6" ht="15">
      <c r="B121" s="8" t="s">
        <v>289</v>
      </c>
      <c r="C121" s="8" t="s">
        <v>290</v>
      </c>
      <c r="D121" s="9">
        <v>698</v>
      </c>
      <c r="E121" s="9">
        <v>586937</v>
      </c>
      <c r="F121" s="9">
        <f t="shared" si="3"/>
        <v>1189.224737919061</v>
      </c>
    </row>
    <row r="122" spans="2:6" ht="15">
      <c r="B122" s="8" t="s">
        <v>171</v>
      </c>
      <c r="C122" s="8" t="s">
        <v>172</v>
      </c>
      <c r="D122" s="9">
        <v>2066</v>
      </c>
      <c r="E122" s="9">
        <v>1758582</v>
      </c>
      <c r="F122" s="9">
        <f t="shared" si="3"/>
        <v>1174.8101595490002</v>
      </c>
    </row>
    <row r="123" spans="2:6" ht="15">
      <c r="B123" s="8" t="s">
        <v>276</v>
      </c>
      <c r="C123" s="8" t="s">
        <v>277</v>
      </c>
      <c r="D123" s="9">
        <v>846</v>
      </c>
      <c r="E123" s="9">
        <v>720172</v>
      </c>
      <c r="F123" s="9">
        <f t="shared" si="3"/>
        <v>1174.7193725943246</v>
      </c>
    </row>
    <row r="124" spans="2:6" ht="15">
      <c r="B124" s="8" t="s">
        <v>336</v>
      </c>
      <c r="C124" s="8" t="s">
        <v>337</v>
      </c>
      <c r="D124" s="9">
        <v>408</v>
      </c>
      <c r="E124" s="9">
        <v>347848</v>
      </c>
      <c r="F124" s="9">
        <f t="shared" si="3"/>
        <v>1172.9261056553437</v>
      </c>
    </row>
    <row r="125" spans="2:6" ht="15">
      <c r="B125" s="8" t="s">
        <v>155</v>
      </c>
      <c r="C125" s="8" t="s">
        <v>469</v>
      </c>
      <c r="D125" s="10">
        <v>2399</v>
      </c>
      <c r="E125" s="9">
        <v>2048656</v>
      </c>
      <c r="F125" s="9">
        <f t="shared" si="3"/>
        <v>1171.011629087558</v>
      </c>
    </row>
    <row r="126" spans="2:6" ht="15">
      <c r="B126" s="8" t="s">
        <v>200</v>
      </c>
      <c r="C126" s="8" t="s">
        <v>201</v>
      </c>
      <c r="D126" s="10">
        <v>1538</v>
      </c>
      <c r="E126" s="9">
        <v>1330068</v>
      </c>
      <c r="F126" s="9">
        <f t="shared" si="3"/>
        <v>1156.3318567171002</v>
      </c>
    </row>
    <row r="127" spans="2:6" ht="15">
      <c r="B127" s="8" t="s">
        <v>196</v>
      </c>
      <c r="C127" s="8" t="s">
        <v>197</v>
      </c>
      <c r="D127" s="10">
        <v>1529</v>
      </c>
      <c r="E127" s="9">
        <v>1335084</v>
      </c>
      <c r="F127" s="9">
        <f t="shared" si="3"/>
        <v>1145.246291619104</v>
      </c>
    </row>
    <row r="128" spans="2:6" ht="15">
      <c r="B128" s="8" t="s">
        <v>150</v>
      </c>
      <c r="C128" s="8" t="s">
        <v>151</v>
      </c>
      <c r="D128" s="9">
        <v>2040</v>
      </c>
      <c r="E128" s="9">
        <v>1965697</v>
      </c>
      <c r="F128" s="9">
        <f t="shared" si="3"/>
        <v>1037.799823675775</v>
      </c>
    </row>
    <row r="129" spans="2:6" ht="15">
      <c r="B129" s="8" t="s">
        <v>268</v>
      </c>
      <c r="C129" s="8" t="s">
        <v>269</v>
      </c>
      <c r="D129" s="10">
        <v>793</v>
      </c>
      <c r="E129" s="9">
        <v>764897</v>
      </c>
      <c r="F129" s="9">
        <f t="shared" si="3"/>
        <v>1036.7408945256682</v>
      </c>
    </row>
    <row r="130" spans="2:6" ht="15">
      <c r="B130" s="8" t="s">
        <v>63</v>
      </c>
      <c r="C130" s="8" t="s">
        <v>462</v>
      </c>
      <c r="D130" s="9">
        <v>5287</v>
      </c>
      <c r="E130" s="9">
        <v>5116360</v>
      </c>
      <c r="F130" s="9">
        <f t="shared" si="3"/>
        <v>1033.3518360709566</v>
      </c>
    </row>
    <row r="131" spans="2:6" ht="15">
      <c r="B131" s="8" t="s">
        <v>186</v>
      </c>
      <c r="C131" s="8" t="s">
        <v>187</v>
      </c>
      <c r="D131" s="10">
        <v>1919</v>
      </c>
      <c r="E131" s="9">
        <v>1858755</v>
      </c>
      <c r="F131" s="9">
        <f t="shared" si="3"/>
        <v>1032.4114797270215</v>
      </c>
    </row>
    <row r="132" spans="2:6" ht="15">
      <c r="B132" s="8" t="s">
        <v>202</v>
      </c>
      <c r="C132" s="8" t="s">
        <v>203</v>
      </c>
      <c r="D132" s="9">
        <v>1408</v>
      </c>
      <c r="E132" s="9">
        <v>1403991</v>
      </c>
      <c r="F132" s="9">
        <f t="shared" si="3"/>
        <v>1002.8554314094606</v>
      </c>
    </row>
    <row r="133" spans="2:6" ht="15">
      <c r="B133" s="8" t="s">
        <v>87</v>
      </c>
      <c r="C133" s="8" t="s">
        <v>88</v>
      </c>
      <c r="D133" s="9">
        <v>2860</v>
      </c>
      <c r="E133" s="9">
        <v>2888486</v>
      </c>
      <c r="F133" s="9">
        <f t="shared" si="3"/>
        <v>990.1380861807882</v>
      </c>
    </row>
    <row r="134" spans="2:6" ht="15">
      <c r="B134" s="8" t="s">
        <v>251</v>
      </c>
      <c r="C134" s="8" t="s">
        <v>252</v>
      </c>
      <c r="D134" s="9">
        <v>1137</v>
      </c>
      <c r="E134" s="9">
        <v>1166533</v>
      </c>
      <c r="F134" s="9">
        <f t="shared" si="3"/>
        <v>974.6830994065319</v>
      </c>
    </row>
    <row r="135" spans="2:6" ht="15">
      <c r="B135" s="8" t="s">
        <v>316</v>
      </c>
      <c r="C135" s="8" t="s">
        <v>317</v>
      </c>
      <c r="D135" s="10">
        <v>475</v>
      </c>
      <c r="E135" s="9">
        <v>494771</v>
      </c>
      <c r="F135" s="9">
        <f t="shared" si="3"/>
        <v>960.0400993590974</v>
      </c>
    </row>
    <row r="136" spans="2:6" ht="15">
      <c r="B136" s="8" t="s">
        <v>119</v>
      </c>
      <c r="C136" s="8" t="s">
        <v>470</v>
      </c>
      <c r="D136" s="9">
        <v>2306</v>
      </c>
      <c r="E136" s="9">
        <v>2425669</v>
      </c>
      <c r="F136" s="9">
        <f t="shared" si="3"/>
        <v>950.6655689626243</v>
      </c>
    </row>
    <row r="137" spans="2:6" ht="15">
      <c r="B137" s="8" t="s">
        <v>255</v>
      </c>
      <c r="C137" s="8" t="s">
        <v>256</v>
      </c>
      <c r="D137" s="9">
        <v>864</v>
      </c>
      <c r="E137" s="9">
        <v>922230</v>
      </c>
      <c r="F137" s="9">
        <f t="shared" si="3"/>
        <v>936.8595686542403</v>
      </c>
    </row>
    <row r="138" spans="2:6" ht="15">
      <c r="B138" s="8" t="s">
        <v>274</v>
      </c>
      <c r="C138" s="8" t="s">
        <v>275</v>
      </c>
      <c r="D138" s="10">
        <v>768</v>
      </c>
      <c r="E138" s="9">
        <v>829983</v>
      </c>
      <c r="F138" s="9">
        <f t="shared" si="3"/>
        <v>925.3201571598454</v>
      </c>
    </row>
    <row r="139" spans="2:6" ht="15">
      <c r="B139" s="8" t="s">
        <v>338</v>
      </c>
      <c r="C139" s="8" t="s">
        <v>339</v>
      </c>
      <c r="D139" s="10">
        <v>341</v>
      </c>
      <c r="E139" s="9">
        <v>370603</v>
      </c>
      <c r="F139" s="9">
        <f t="shared" si="3"/>
        <v>920.1220713269995</v>
      </c>
    </row>
    <row r="140" spans="2:6" ht="15">
      <c r="B140" s="8" t="s">
        <v>266</v>
      </c>
      <c r="C140" s="8" t="s">
        <v>267</v>
      </c>
      <c r="D140" s="9">
        <v>938</v>
      </c>
      <c r="E140" s="9">
        <v>1020187</v>
      </c>
      <c r="F140" s="9">
        <f aca="true" t="shared" si="4" ref="F140:F148">D140/(E140/1000000)</f>
        <v>919.4392792693889</v>
      </c>
    </row>
    <row r="141" spans="2:6" ht="15">
      <c r="B141" s="8" t="s">
        <v>57</v>
      </c>
      <c r="C141" s="8" t="s">
        <v>58</v>
      </c>
      <c r="D141" s="10">
        <v>6091</v>
      </c>
      <c r="E141" s="9">
        <v>6740730</v>
      </c>
      <c r="F141" s="9">
        <f t="shared" si="4"/>
        <v>903.6113299301411</v>
      </c>
    </row>
    <row r="142" spans="2:6" ht="15">
      <c r="B142" s="8" t="s">
        <v>301</v>
      </c>
      <c r="C142" s="8" t="s">
        <v>302</v>
      </c>
      <c r="D142" s="9">
        <v>651</v>
      </c>
      <c r="E142" s="9">
        <v>724279</v>
      </c>
      <c r="F142" s="9">
        <f t="shared" si="4"/>
        <v>898.8249003491749</v>
      </c>
    </row>
    <row r="143" spans="2:6" ht="15">
      <c r="B143" s="8" t="s">
        <v>318</v>
      </c>
      <c r="C143" s="8" t="s">
        <v>319</v>
      </c>
      <c r="D143" s="10">
        <v>482</v>
      </c>
      <c r="E143" s="9">
        <v>553235</v>
      </c>
      <c r="F143" s="9">
        <f t="shared" si="4"/>
        <v>871.2391659963668</v>
      </c>
    </row>
    <row r="144" spans="2:6" ht="15">
      <c r="B144" s="8" t="s">
        <v>242</v>
      </c>
      <c r="C144" s="8" t="s">
        <v>243</v>
      </c>
      <c r="D144" s="10">
        <v>1136</v>
      </c>
      <c r="E144" s="9">
        <v>1310320</v>
      </c>
      <c r="F144" s="9">
        <f t="shared" si="4"/>
        <v>866.9637951034862</v>
      </c>
    </row>
    <row r="145" spans="2:6" ht="15">
      <c r="B145" s="8" t="s">
        <v>358</v>
      </c>
      <c r="C145" s="8" t="s">
        <v>359</v>
      </c>
      <c r="D145" s="9">
        <v>172</v>
      </c>
      <c r="E145" s="9">
        <v>202371</v>
      </c>
      <c r="F145" s="9">
        <f t="shared" si="4"/>
        <v>849.9241492111024</v>
      </c>
    </row>
    <row r="146" spans="2:6" ht="15">
      <c r="B146" s="8" t="s">
        <v>121</v>
      </c>
      <c r="C146" s="8" t="s">
        <v>122</v>
      </c>
      <c r="D146" s="9">
        <v>2928</v>
      </c>
      <c r="E146" s="9">
        <v>3511921</v>
      </c>
      <c r="F146" s="9">
        <f t="shared" si="4"/>
        <v>833.7317382708779</v>
      </c>
    </row>
    <row r="147" spans="2:6" ht="15">
      <c r="B147" s="8" t="s">
        <v>297</v>
      </c>
      <c r="C147" s="8" t="s">
        <v>298</v>
      </c>
      <c r="D147" s="10">
        <v>609</v>
      </c>
      <c r="E147" s="9">
        <v>730725</v>
      </c>
      <c r="F147" s="9">
        <f t="shared" si="4"/>
        <v>833.418864826029</v>
      </c>
    </row>
    <row r="148" spans="2:6" ht="15">
      <c r="B148" s="8" t="s">
        <v>234</v>
      </c>
      <c r="C148" s="8" t="s">
        <v>235</v>
      </c>
      <c r="D148" s="10">
        <v>1205</v>
      </c>
      <c r="E148" s="9">
        <v>1463498</v>
      </c>
      <c r="F148" s="9">
        <f t="shared" si="4"/>
        <v>823.3697620358894</v>
      </c>
    </row>
    <row r="149" spans="2:6" ht="15">
      <c r="B149" s="8" t="s">
        <v>543</v>
      </c>
      <c r="C149" s="8"/>
      <c r="D149" s="10">
        <v>1098</v>
      </c>
      <c r="E149" s="9">
        <v>1334238</v>
      </c>
      <c r="F149" s="9">
        <v>823</v>
      </c>
    </row>
    <row r="150" spans="2:6" ht="15">
      <c r="B150" s="8" t="s">
        <v>322</v>
      </c>
      <c r="C150" s="8" t="s">
        <v>323</v>
      </c>
      <c r="D150" s="9">
        <v>313</v>
      </c>
      <c r="E150" s="9">
        <v>385400</v>
      </c>
      <c r="F150" s="9">
        <f>D150/(E150/1000000)</f>
        <v>812.1432278152569</v>
      </c>
    </row>
    <row r="151" spans="2:6" ht="15">
      <c r="B151" s="8" t="s">
        <v>544</v>
      </c>
      <c r="C151" s="8"/>
      <c r="D151" s="10">
        <v>1309</v>
      </c>
      <c r="E151" s="9">
        <v>1629120</v>
      </c>
      <c r="F151" s="9">
        <v>804</v>
      </c>
    </row>
    <row r="152" spans="2:6" ht="15">
      <c r="B152" s="8" t="s">
        <v>165</v>
      </c>
      <c r="C152" s="8" t="s">
        <v>166</v>
      </c>
      <c r="D152" s="9">
        <v>1836</v>
      </c>
      <c r="E152" s="9">
        <v>2306192</v>
      </c>
      <c r="F152" s="9">
        <f>D152/(E152/1000000)</f>
        <v>796.1175825776866</v>
      </c>
    </row>
    <row r="153" spans="2:6" ht="15">
      <c r="B153" s="8" t="s">
        <v>320</v>
      </c>
      <c r="C153" s="8" t="s">
        <v>321</v>
      </c>
      <c r="D153" s="10">
        <v>503</v>
      </c>
      <c r="E153" s="9">
        <v>651435</v>
      </c>
      <c r="F153" s="9">
        <f>D153/(E153/1000000)</f>
        <v>772.1415029895538</v>
      </c>
    </row>
    <row r="154" spans="2:6" ht="15">
      <c r="B154" s="8" t="s">
        <v>542</v>
      </c>
      <c r="C154" s="8"/>
      <c r="D154" s="10">
        <v>1397</v>
      </c>
      <c r="E154" s="9">
        <v>1819399</v>
      </c>
      <c r="F154" s="9">
        <v>768</v>
      </c>
    </row>
    <row r="155" spans="2:6" ht="15">
      <c r="B155" s="8" t="s">
        <v>159</v>
      </c>
      <c r="C155" s="8" t="s">
        <v>160</v>
      </c>
      <c r="D155" s="10">
        <v>1776</v>
      </c>
      <c r="E155" s="9">
        <v>2318867</v>
      </c>
      <c r="F155" s="9">
        <f>D155/(E155/1000000)</f>
        <v>765.8912736263011</v>
      </c>
    </row>
    <row r="156" spans="2:6" ht="15">
      <c r="B156" s="8" t="s">
        <v>208</v>
      </c>
      <c r="C156" s="8" t="s">
        <v>209</v>
      </c>
      <c r="D156" s="9">
        <v>1033</v>
      </c>
      <c r="E156" s="9">
        <v>1361153</v>
      </c>
      <c r="F156" s="9">
        <f>D156/(E156/1000000)</f>
        <v>758.9154195009671</v>
      </c>
    </row>
    <row r="157" spans="2:6" ht="15">
      <c r="B157" s="8" t="s">
        <v>541</v>
      </c>
      <c r="C157" s="8"/>
      <c r="D157" s="10">
        <v>483</v>
      </c>
      <c r="E157" s="9">
        <v>677024</v>
      </c>
      <c r="F157" s="9">
        <v>713</v>
      </c>
    </row>
    <row r="158" spans="2:6" ht="15">
      <c r="B158" s="8" t="s">
        <v>193</v>
      </c>
      <c r="C158" s="8" t="s">
        <v>475</v>
      </c>
      <c r="D158" s="10">
        <v>1826</v>
      </c>
      <c r="E158" s="9">
        <v>2567768</v>
      </c>
      <c r="F158" s="9">
        <f aca="true" t="shared" si="5" ref="F158:F189">D158/(E158/1000000)</f>
        <v>711.1234348274454</v>
      </c>
    </row>
    <row r="159" spans="2:6" ht="15">
      <c r="B159" s="8" t="s">
        <v>167</v>
      </c>
      <c r="C159" s="8" t="s">
        <v>168</v>
      </c>
      <c r="D159" s="9">
        <v>1826</v>
      </c>
      <c r="E159" s="9">
        <v>2573949</v>
      </c>
      <c r="F159" s="9">
        <f t="shared" si="5"/>
        <v>709.4157654250337</v>
      </c>
    </row>
    <row r="160" spans="2:6" ht="15">
      <c r="B160" s="8" t="s">
        <v>148</v>
      </c>
      <c r="C160" s="8" t="s">
        <v>149</v>
      </c>
      <c r="D160" s="9">
        <v>2396</v>
      </c>
      <c r="E160" s="9">
        <v>3386415</v>
      </c>
      <c r="F160" s="9">
        <f t="shared" si="5"/>
        <v>707.5328924541145</v>
      </c>
    </row>
    <row r="161" spans="2:6" ht="15">
      <c r="B161" s="8" t="s">
        <v>101</v>
      </c>
      <c r="C161" s="8" t="s">
        <v>102</v>
      </c>
      <c r="D161" s="10">
        <v>2409</v>
      </c>
      <c r="E161" s="9">
        <v>3477550</v>
      </c>
      <c r="F161" s="9">
        <f t="shared" si="5"/>
        <v>692.7290765050108</v>
      </c>
    </row>
    <row r="162" spans="2:6" ht="15">
      <c r="B162" s="8" t="s">
        <v>244</v>
      </c>
      <c r="C162" s="8" t="s">
        <v>245</v>
      </c>
      <c r="D162" s="10">
        <v>782</v>
      </c>
      <c r="E162" s="9">
        <v>1147484</v>
      </c>
      <c r="F162" s="9">
        <f t="shared" si="5"/>
        <v>681.4909837522789</v>
      </c>
    </row>
    <row r="163" spans="2:6" ht="15">
      <c r="B163" s="8" t="s">
        <v>253</v>
      </c>
      <c r="C163" s="8" t="s">
        <v>254</v>
      </c>
      <c r="D163" s="9">
        <v>943</v>
      </c>
      <c r="E163" s="9">
        <v>1387010</v>
      </c>
      <c r="F163" s="9">
        <f t="shared" si="5"/>
        <v>679.8797413140496</v>
      </c>
    </row>
    <row r="164" spans="2:6" ht="15">
      <c r="B164" s="8" t="s">
        <v>204</v>
      </c>
      <c r="C164" s="8" t="s">
        <v>205</v>
      </c>
      <c r="D164" s="10">
        <v>1415</v>
      </c>
      <c r="E164" s="9">
        <v>2096603</v>
      </c>
      <c r="F164" s="9">
        <f t="shared" si="5"/>
        <v>674.9012569380088</v>
      </c>
    </row>
    <row r="165" spans="2:6" ht="15">
      <c r="B165" s="8" t="s">
        <v>137</v>
      </c>
      <c r="C165" s="8" t="s">
        <v>138</v>
      </c>
      <c r="D165" s="9">
        <v>2239</v>
      </c>
      <c r="E165" s="9">
        <v>3372763</v>
      </c>
      <c r="F165" s="9">
        <f t="shared" si="5"/>
        <v>663.8474153090508</v>
      </c>
    </row>
    <row r="166" spans="2:6" ht="15">
      <c r="B166" s="8" t="s">
        <v>224</v>
      </c>
      <c r="C166" s="8" t="s">
        <v>225</v>
      </c>
      <c r="D166" s="10">
        <v>920</v>
      </c>
      <c r="E166" s="9">
        <v>1392092</v>
      </c>
      <c r="F166" s="9">
        <f t="shared" si="5"/>
        <v>660.8758616528218</v>
      </c>
    </row>
    <row r="167" spans="2:6" ht="15">
      <c r="B167" s="8" t="s">
        <v>356</v>
      </c>
      <c r="C167" s="8" t="s">
        <v>357</v>
      </c>
      <c r="D167" s="10">
        <v>150</v>
      </c>
      <c r="E167" s="9">
        <v>229155</v>
      </c>
      <c r="F167" s="9">
        <f t="shared" si="5"/>
        <v>654.5787785559992</v>
      </c>
    </row>
    <row r="168" spans="2:6" ht="15">
      <c r="B168" s="8" t="s">
        <v>232</v>
      </c>
      <c r="C168" s="8" t="s">
        <v>233</v>
      </c>
      <c r="D168" s="10">
        <v>1202</v>
      </c>
      <c r="E168" s="9">
        <v>1849900</v>
      </c>
      <c r="F168" s="9">
        <f t="shared" si="5"/>
        <v>649.7648521541705</v>
      </c>
    </row>
    <row r="169" spans="2:6" ht="15">
      <c r="B169" s="8" t="s">
        <v>264</v>
      </c>
      <c r="C169" s="8" t="s">
        <v>265</v>
      </c>
      <c r="D169" s="9">
        <v>1048</v>
      </c>
      <c r="E169" s="9">
        <v>1615259</v>
      </c>
      <c r="F169" s="9">
        <f t="shared" si="5"/>
        <v>648.8123576466684</v>
      </c>
    </row>
    <row r="170" spans="2:6" ht="15">
      <c r="B170" s="8" t="s">
        <v>257</v>
      </c>
      <c r="C170" s="8" t="s">
        <v>258</v>
      </c>
      <c r="D170" s="9">
        <v>780</v>
      </c>
      <c r="E170" s="9">
        <v>1209147</v>
      </c>
      <c r="F170" s="9">
        <f t="shared" si="5"/>
        <v>645.0828559306685</v>
      </c>
    </row>
    <row r="171" spans="2:6" ht="15">
      <c r="B171" s="8" t="s">
        <v>228</v>
      </c>
      <c r="C171" s="8" t="s">
        <v>229</v>
      </c>
      <c r="D171" s="9">
        <v>889</v>
      </c>
      <c r="E171" s="9">
        <v>1378851</v>
      </c>
      <c r="F171" s="9">
        <f t="shared" si="5"/>
        <v>644.7397144434025</v>
      </c>
    </row>
    <row r="172" spans="2:6" ht="15">
      <c r="B172" s="8" t="s">
        <v>342</v>
      </c>
      <c r="C172" s="8" t="s">
        <v>343</v>
      </c>
      <c r="D172" s="9">
        <v>302</v>
      </c>
      <c r="E172" s="9">
        <v>471124</v>
      </c>
      <c r="F172" s="9">
        <f t="shared" si="5"/>
        <v>641.0201985040032</v>
      </c>
    </row>
    <row r="173" spans="2:6" ht="15">
      <c r="B173" s="8" t="s">
        <v>182</v>
      </c>
      <c r="C173" s="8" t="s">
        <v>183</v>
      </c>
      <c r="D173" s="10">
        <v>1844</v>
      </c>
      <c r="E173" s="9">
        <v>2893969</v>
      </c>
      <c r="F173" s="9">
        <f t="shared" si="5"/>
        <v>637.187198618921</v>
      </c>
    </row>
    <row r="174" spans="2:6" ht="15">
      <c r="B174" s="8" t="s">
        <v>334</v>
      </c>
      <c r="C174" s="8" t="s">
        <v>335</v>
      </c>
      <c r="D174" s="9">
        <v>304</v>
      </c>
      <c r="E174" s="9">
        <v>482513</v>
      </c>
      <c r="F174" s="9">
        <f t="shared" si="5"/>
        <v>630.034838439586</v>
      </c>
    </row>
    <row r="175" spans="2:6" ht="15">
      <c r="B175" s="8" t="s">
        <v>312</v>
      </c>
      <c r="C175" s="8" t="s">
        <v>313</v>
      </c>
      <c r="D175" s="10">
        <v>405</v>
      </c>
      <c r="E175" s="9">
        <v>646670</v>
      </c>
      <c r="F175" s="9">
        <f t="shared" si="5"/>
        <v>626.2854315183943</v>
      </c>
    </row>
    <row r="176" spans="2:6" ht="15">
      <c r="B176" s="8" t="s">
        <v>328</v>
      </c>
      <c r="C176" s="8" t="s">
        <v>329</v>
      </c>
      <c r="D176" s="10">
        <v>363</v>
      </c>
      <c r="E176" s="9">
        <v>590439</v>
      </c>
      <c r="F176" s="9">
        <f t="shared" si="5"/>
        <v>614.79678679762</v>
      </c>
    </row>
    <row r="177" spans="2:6" ht="15">
      <c r="B177" s="8" t="s">
        <v>222</v>
      </c>
      <c r="C177" s="8" t="s">
        <v>223</v>
      </c>
      <c r="D177" s="10">
        <v>1167</v>
      </c>
      <c r="E177" s="9">
        <v>1926546</v>
      </c>
      <c r="F177" s="9">
        <f t="shared" si="5"/>
        <v>605.7472803660021</v>
      </c>
    </row>
    <row r="178" spans="2:6" ht="15">
      <c r="B178" s="8" t="s">
        <v>184</v>
      </c>
      <c r="C178" s="8" t="s">
        <v>185</v>
      </c>
      <c r="D178" s="10">
        <v>1730</v>
      </c>
      <c r="E178" s="9">
        <v>2857364</v>
      </c>
      <c r="F178" s="9">
        <f t="shared" si="5"/>
        <v>605.4531379271244</v>
      </c>
    </row>
    <row r="179" spans="2:6" ht="15">
      <c r="B179" s="8" t="s">
        <v>236</v>
      </c>
      <c r="C179" s="8" t="s">
        <v>237</v>
      </c>
      <c r="D179" s="9">
        <v>1084</v>
      </c>
      <c r="E179" s="9">
        <v>1822237</v>
      </c>
      <c r="F179" s="9">
        <f t="shared" si="5"/>
        <v>594.8732245037281</v>
      </c>
    </row>
    <row r="180" spans="2:6" ht="15">
      <c r="B180" s="8" t="s">
        <v>188</v>
      </c>
      <c r="C180" s="8" t="s">
        <v>189</v>
      </c>
      <c r="D180" s="9">
        <v>1849</v>
      </c>
      <c r="E180" s="9">
        <v>3119320</v>
      </c>
      <c r="F180" s="9">
        <f t="shared" si="5"/>
        <v>592.7573958426836</v>
      </c>
    </row>
    <row r="181" spans="2:6" ht="15">
      <c r="B181" s="8" t="s">
        <v>218</v>
      </c>
      <c r="C181" s="8" t="s">
        <v>219</v>
      </c>
      <c r="D181" s="9">
        <v>1231</v>
      </c>
      <c r="E181" s="9">
        <v>2085071</v>
      </c>
      <c r="F181" s="9">
        <f t="shared" si="5"/>
        <v>590.3875695360014</v>
      </c>
    </row>
    <row r="182" spans="2:6" ht="15">
      <c r="B182" s="8" t="s">
        <v>216</v>
      </c>
      <c r="C182" s="8" t="s">
        <v>217</v>
      </c>
      <c r="D182" s="9">
        <v>1222</v>
      </c>
      <c r="E182" s="9">
        <v>2078146</v>
      </c>
      <c r="F182" s="9">
        <f t="shared" si="5"/>
        <v>588.0241330493623</v>
      </c>
    </row>
    <row r="183" spans="2:6" ht="15">
      <c r="B183" s="8" t="s">
        <v>270</v>
      </c>
      <c r="C183" s="8" t="s">
        <v>271</v>
      </c>
      <c r="D183" s="9">
        <v>737</v>
      </c>
      <c r="E183" s="9">
        <v>1274651</v>
      </c>
      <c r="F183" s="9">
        <f t="shared" si="5"/>
        <v>578.1974830757596</v>
      </c>
    </row>
    <row r="184" spans="2:6" ht="15">
      <c r="B184" s="8" t="s">
        <v>220</v>
      </c>
      <c r="C184" s="8" t="s">
        <v>221</v>
      </c>
      <c r="D184" s="9">
        <v>1121</v>
      </c>
      <c r="E184" s="9">
        <v>1949394</v>
      </c>
      <c r="F184" s="9">
        <f t="shared" si="5"/>
        <v>575.0505028742265</v>
      </c>
    </row>
    <row r="185" spans="2:6" ht="15">
      <c r="B185" s="8" t="s">
        <v>308</v>
      </c>
      <c r="C185" s="8" t="s">
        <v>309</v>
      </c>
      <c r="D185" s="10">
        <v>537</v>
      </c>
      <c r="E185" s="9">
        <v>936000</v>
      </c>
      <c r="F185" s="9">
        <f t="shared" si="5"/>
        <v>573.7179487179487</v>
      </c>
    </row>
    <row r="186" spans="2:6" ht="15">
      <c r="B186" s="8" t="s">
        <v>240</v>
      </c>
      <c r="C186" s="8" t="s">
        <v>241</v>
      </c>
      <c r="D186" s="10">
        <v>946</v>
      </c>
      <c r="E186" s="9">
        <v>1664056</v>
      </c>
      <c r="F186" s="9">
        <f t="shared" si="5"/>
        <v>568.490483493344</v>
      </c>
    </row>
    <row r="187" spans="2:6" ht="15">
      <c r="B187" s="8" t="s">
        <v>332</v>
      </c>
      <c r="C187" s="8" t="s">
        <v>333</v>
      </c>
      <c r="D187" s="10">
        <v>322</v>
      </c>
      <c r="E187" s="9">
        <v>569345</v>
      </c>
      <c r="F187" s="9">
        <f t="shared" si="5"/>
        <v>565.5621811028462</v>
      </c>
    </row>
    <row r="188" spans="2:6" ht="15">
      <c r="B188" s="8" t="s">
        <v>285</v>
      </c>
      <c r="C188" s="8" t="s">
        <v>286</v>
      </c>
      <c r="D188" s="9">
        <v>629</v>
      </c>
      <c r="E188" s="9">
        <v>1115872</v>
      </c>
      <c r="F188" s="9">
        <f t="shared" si="5"/>
        <v>563.6847236959078</v>
      </c>
    </row>
    <row r="189" spans="2:6" ht="15">
      <c r="B189" s="8" t="s">
        <v>291</v>
      </c>
      <c r="C189" s="8" t="s">
        <v>292</v>
      </c>
      <c r="D189" s="10">
        <v>540</v>
      </c>
      <c r="E189" s="9">
        <v>996912</v>
      </c>
      <c r="F189" s="9">
        <f t="shared" si="5"/>
        <v>541.6726852520584</v>
      </c>
    </row>
    <row r="190" spans="2:6" ht="15">
      <c r="B190" s="8" t="s">
        <v>179</v>
      </c>
      <c r="C190" s="8" t="s">
        <v>180</v>
      </c>
      <c r="D190" s="10">
        <v>2085</v>
      </c>
      <c r="E190" s="9">
        <v>3849977</v>
      </c>
      <c r="F190" s="9">
        <f aca="true" t="shared" si="6" ref="F190:F211">D190/(E190/1000000)</f>
        <v>541.5616768619657</v>
      </c>
    </row>
    <row r="191" spans="2:6" ht="15">
      <c r="B191" s="8" t="s">
        <v>246</v>
      </c>
      <c r="C191" s="8" t="s">
        <v>247</v>
      </c>
      <c r="D191" s="10">
        <v>995</v>
      </c>
      <c r="E191" s="9">
        <v>1918635</v>
      </c>
      <c r="F191" s="9">
        <f t="shared" si="6"/>
        <v>518.5978573308628</v>
      </c>
    </row>
    <row r="192" spans="2:6" ht="15">
      <c r="B192" s="8" t="s">
        <v>340</v>
      </c>
      <c r="C192" s="8" t="s">
        <v>341</v>
      </c>
      <c r="D192" s="10">
        <v>295</v>
      </c>
      <c r="E192" s="9">
        <v>594905</v>
      </c>
      <c r="F192" s="9">
        <f t="shared" si="6"/>
        <v>495.87749304510805</v>
      </c>
    </row>
    <row r="193" spans="2:6" ht="15">
      <c r="B193" s="8" t="s">
        <v>126</v>
      </c>
      <c r="C193" s="8" t="s">
        <v>127</v>
      </c>
      <c r="D193" s="10">
        <v>2203</v>
      </c>
      <c r="E193" s="9">
        <v>4450220</v>
      </c>
      <c r="F193" s="9">
        <f t="shared" si="6"/>
        <v>495.0317062976662</v>
      </c>
    </row>
    <row r="194" spans="2:6" ht="15">
      <c r="B194" s="8" t="s">
        <v>230</v>
      </c>
      <c r="C194" s="8" t="s">
        <v>231</v>
      </c>
      <c r="D194" s="9">
        <v>1137</v>
      </c>
      <c r="E194" s="9">
        <v>2317598</v>
      </c>
      <c r="F194" s="9">
        <f t="shared" si="6"/>
        <v>490.5941410028832</v>
      </c>
    </row>
    <row r="195" spans="2:6" ht="15">
      <c r="B195" s="8" t="s">
        <v>306</v>
      </c>
      <c r="C195" s="8" t="s">
        <v>307</v>
      </c>
      <c r="D195" s="9">
        <v>570</v>
      </c>
      <c r="E195" s="9">
        <v>1176550</v>
      </c>
      <c r="F195" s="9">
        <f t="shared" si="6"/>
        <v>484.46729845735416</v>
      </c>
    </row>
    <row r="196" spans="2:6" ht="15">
      <c r="B196" s="8" t="s">
        <v>248</v>
      </c>
      <c r="C196" s="8" t="s">
        <v>249</v>
      </c>
      <c r="D196" s="9">
        <v>798</v>
      </c>
      <c r="E196" s="9">
        <v>1702678</v>
      </c>
      <c r="F196" s="9">
        <f t="shared" si="6"/>
        <v>468.67346615155657</v>
      </c>
    </row>
    <row r="197" spans="2:6" ht="15">
      <c r="B197" s="8" t="s">
        <v>344</v>
      </c>
      <c r="C197" s="8" t="s">
        <v>345</v>
      </c>
      <c r="D197" s="9">
        <v>186</v>
      </c>
      <c r="E197" s="9">
        <v>428226</v>
      </c>
      <c r="F197" s="9">
        <f t="shared" si="6"/>
        <v>434.3500861694526</v>
      </c>
    </row>
    <row r="198" spans="2:6" ht="15">
      <c r="B198" s="8" t="s">
        <v>238</v>
      </c>
      <c r="C198" s="8" t="s">
        <v>239</v>
      </c>
      <c r="D198" s="10">
        <v>892</v>
      </c>
      <c r="E198" s="9">
        <v>2074508</v>
      </c>
      <c r="F198" s="9">
        <f t="shared" si="6"/>
        <v>429.9814703052483</v>
      </c>
    </row>
    <row r="199" spans="2:6" ht="15">
      <c r="B199" s="8" t="s">
        <v>293</v>
      </c>
      <c r="C199" s="8" t="s">
        <v>294</v>
      </c>
      <c r="D199" s="9">
        <v>566</v>
      </c>
      <c r="E199" s="9">
        <v>1332048</v>
      </c>
      <c r="F199" s="9">
        <f t="shared" si="6"/>
        <v>424.9096128668036</v>
      </c>
    </row>
    <row r="200" spans="2:6" ht="15">
      <c r="B200" s="8" t="s">
        <v>212</v>
      </c>
      <c r="C200" s="8" t="s">
        <v>213</v>
      </c>
      <c r="D200" s="10">
        <v>1250</v>
      </c>
      <c r="E200" s="9">
        <v>3095025</v>
      </c>
      <c r="F200" s="9">
        <f t="shared" si="6"/>
        <v>403.8739590148706</v>
      </c>
    </row>
    <row r="201" spans="2:6" ht="15">
      <c r="B201" s="8" t="s">
        <v>330</v>
      </c>
      <c r="C201" s="8" t="s">
        <v>331</v>
      </c>
      <c r="D201" s="9">
        <v>337</v>
      </c>
      <c r="E201" s="9">
        <v>838840</v>
      </c>
      <c r="F201" s="9">
        <f t="shared" si="6"/>
        <v>401.7452672738544</v>
      </c>
    </row>
    <row r="202" spans="2:6" ht="15">
      <c r="B202" s="8" t="s">
        <v>261</v>
      </c>
      <c r="C202" s="8" t="s">
        <v>262</v>
      </c>
      <c r="D202" s="9">
        <v>797</v>
      </c>
      <c r="E202" s="9">
        <v>2041485</v>
      </c>
      <c r="F202" s="9">
        <f t="shared" si="6"/>
        <v>390.40208475692936</v>
      </c>
    </row>
    <row r="203" spans="2:6" ht="15">
      <c r="B203" s="8" t="s">
        <v>303</v>
      </c>
      <c r="C203" s="8" t="s">
        <v>304</v>
      </c>
      <c r="D203" s="9">
        <v>474</v>
      </c>
      <c r="E203" s="9">
        <v>1223634</v>
      </c>
      <c r="F203" s="9">
        <f t="shared" si="6"/>
        <v>387.37073340557714</v>
      </c>
    </row>
    <row r="204" spans="2:6" ht="15">
      <c r="B204" s="8" t="s">
        <v>314</v>
      </c>
      <c r="C204" s="8" t="s">
        <v>315</v>
      </c>
      <c r="D204" s="10">
        <v>433</v>
      </c>
      <c r="E204" s="9">
        <v>1144005</v>
      </c>
      <c r="F204" s="9">
        <f t="shared" si="6"/>
        <v>378.4948492357988</v>
      </c>
    </row>
    <row r="205" spans="2:6" ht="15">
      <c r="B205" s="8" t="s">
        <v>210</v>
      </c>
      <c r="C205" s="8" t="s">
        <v>211</v>
      </c>
      <c r="D205" s="9">
        <v>1480</v>
      </c>
      <c r="E205" s="9">
        <v>4067882</v>
      </c>
      <c r="F205" s="9">
        <f t="shared" si="6"/>
        <v>363.8256960255976</v>
      </c>
    </row>
    <row r="206" spans="2:6" ht="15">
      <c r="B206" s="8" t="s">
        <v>282</v>
      </c>
      <c r="C206" s="8" t="s">
        <v>283</v>
      </c>
      <c r="D206" s="10">
        <v>662</v>
      </c>
      <c r="E206" s="9">
        <v>1855084</v>
      </c>
      <c r="F206" s="9">
        <f t="shared" si="6"/>
        <v>356.8571557945624</v>
      </c>
    </row>
    <row r="207" spans="2:6" ht="15">
      <c r="B207" s="8" t="s">
        <v>349</v>
      </c>
      <c r="C207" s="8" t="s">
        <v>350</v>
      </c>
      <c r="D207" s="9">
        <v>238</v>
      </c>
      <c r="E207" s="9">
        <v>709808</v>
      </c>
      <c r="F207" s="9">
        <f t="shared" si="6"/>
        <v>335.30194080652797</v>
      </c>
    </row>
    <row r="208" spans="2:6" ht="15">
      <c r="B208" s="8" t="s">
        <v>360</v>
      </c>
      <c r="C208" s="8" t="s">
        <v>361</v>
      </c>
      <c r="D208" s="9">
        <v>106</v>
      </c>
      <c r="E208" s="9">
        <v>330985</v>
      </c>
      <c r="F208" s="9">
        <f t="shared" si="6"/>
        <v>320.2562049639712</v>
      </c>
    </row>
    <row r="209" spans="2:6" ht="15">
      <c r="B209" s="8" t="s">
        <v>354</v>
      </c>
      <c r="C209" s="8" t="s">
        <v>355</v>
      </c>
      <c r="D209" s="9">
        <v>146</v>
      </c>
      <c r="E209" s="9">
        <v>636766</v>
      </c>
      <c r="F209" s="9">
        <f t="shared" si="6"/>
        <v>229.2835986846031</v>
      </c>
    </row>
    <row r="210" spans="2:6" ht="15">
      <c r="B210" s="8" t="s">
        <v>362</v>
      </c>
      <c r="C210" s="8" t="s">
        <v>363</v>
      </c>
      <c r="D210" s="9">
        <v>51</v>
      </c>
      <c r="E210" s="9">
        <v>262052</v>
      </c>
      <c r="F210" s="9">
        <f t="shared" si="6"/>
        <v>194.6178621037046</v>
      </c>
    </row>
    <row r="211" spans="2:6" ht="15">
      <c r="B211" s="8" t="s">
        <v>347</v>
      </c>
      <c r="C211" s="8" t="s">
        <v>348</v>
      </c>
      <c r="D211" s="10">
        <v>230</v>
      </c>
      <c r="E211" s="9">
        <v>1373075</v>
      </c>
      <c r="F211" s="9">
        <f t="shared" si="6"/>
        <v>167.5072374050944</v>
      </c>
    </row>
  </sheetData>
  <mergeCells count="1"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DB97F-6693-43F8-868B-5136E9EC0ADC}">
  <dimension ref="B1:F53"/>
  <sheetViews>
    <sheetView workbookViewId="0" topLeftCell="A22">
      <selection activeCell="I54" sqref="I54"/>
    </sheetView>
  </sheetViews>
  <sheetFormatPr defaultColWidth="9.140625" defaultRowHeight="15"/>
  <cols>
    <col min="1" max="2" width="9.140625" style="1" customWidth="1"/>
    <col min="3" max="3" width="7.57421875" style="1" customWidth="1"/>
    <col min="4" max="7" width="9.140625" style="1" customWidth="1"/>
    <col min="8" max="8" width="25.7109375" style="1" customWidth="1"/>
    <col min="9" max="16384" width="9.140625" style="1" customWidth="1"/>
  </cols>
  <sheetData>
    <row r="1" ht="12">
      <c r="B1" s="5" t="s">
        <v>537</v>
      </c>
    </row>
    <row r="2" ht="12">
      <c r="B2" s="3" t="s">
        <v>0</v>
      </c>
    </row>
    <row r="3" ht="12"/>
    <row r="4" ht="12"/>
    <row r="5" ht="12"/>
    <row r="6" ht="12"/>
    <row r="7" ht="12"/>
    <row r="8" ht="12"/>
    <row r="9" ht="12"/>
    <row r="10" spans="3:5" ht="12">
      <c r="C10" s="6" t="s">
        <v>4</v>
      </c>
      <c r="D10" s="6" t="s">
        <v>5</v>
      </c>
      <c r="E10" s="6">
        <v>2021</v>
      </c>
    </row>
    <row r="11" spans="2:6" ht="12">
      <c r="B11" s="1" t="s">
        <v>505</v>
      </c>
      <c r="C11" s="9">
        <v>61471</v>
      </c>
      <c r="D11" s="9">
        <v>54250</v>
      </c>
      <c r="E11" s="9">
        <v>54339</v>
      </c>
      <c r="F11" s="40">
        <f>E11/C11-1</f>
        <v>-0.1160221893250476</v>
      </c>
    </row>
    <row r="12" spans="2:6" ht="12">
      <c r="B12" s="1" t="s">
        <v>492</v>
      </c>
      <c r="C12" s="9">
        <v>51742</v>
      </c>
      <c r="D12" s="9">
        <v>46017</v>
      </c>
      <c r="E12" s="9">
        <v>45149</v>
      </c>
      <c r="F12" s="40">
        <f aca="true" t="shared" si="0" ref="F12:F30">E12/C12-1</f>
        <v>-0.12742066406400987</v>
      </c>
    </row>
    <row r="13" spans="2:6" ht="12">
      <c r="B13" s="1" t="s">
        <v>504</v>
      </c>
      <c r="C13" s="10">
        <v>51568</v>
      </c>
      <c r="D13" s="10">
        <v>33036</v>
      </c>
      <c r="E13" s="10">
        <v>43010</v>
      </c>
      <c r="F13" s="40">
        <f t="shared" si="0"/>
        <v>-0.16595563139931746</v>
      </c>
    </row>
    <row r="14" spans="2:6" ht="12">
      <c r="B14" s="1" t="s">
        <v>494</v>
      </c>
      <c r="C14" s="10">
        <v>42140</v>
      </c>
      <c r="D14" s="10">
        <v>29044</v>
      </c>
      <c r="E14" s="10">
        <v>37746</v>
      </c>
      <c r="F14" s="40">
        <f t="shared" si="0"/>
        <v>-0.10427147603227338</v>
      </c>
    </row>
    <row r="15" spans="2:6" ht="12">
      <c r="B15" s="1" t="s">
        <v>503</v>
      </c>
      <c r="C15" s="9">
        <v>37014</v>
      </c>
      <c r="D15" s="9">
        <v>25994</v>
      </c>
      <c r="E15" s="9">
        <v>33221</v>
      </c>
      <c r="F15" s="40">
        <f t="shared" si="0"/>
        <v>-0.10247473928783701</v>
      </c>
    </row>
    <row r="16" spans="2:6" ht="12">
      <c r="B16" s="1" t="s">
        <v>498</v>
      </c>
      <c r="C16" s="10">
        <v>38067</v>
      </c>
      <c r="D16" s="10">
        <v>25555</v>
      </c>
      <c r="E16" s="10">
        <v>32170</v>
      </c>
      <c r="F16" s="40">
        <f t="shared" si="0"/>
        <v>-0.1549110778364463</v>
      </c>
    </row>
    <row r="17" spans="2:6" ht="12">
      <c r="B17" s="1" t="s">
        <v>491</v>
      </c>
      <c r="C17" s="10">
        <v>36313</v>
      </c>
      <c r="D17" s="10">
        <v>32204</v>
      </c>
      <c r="E17" s="10">
        <v>30229</v>
      </c>
      <c r="F17" s="40">
        <f t="shared" si="0"/>
        <v>-0.1675433040508909</v>
      </c>
    </row>
    <row r="18" spans="2:6" ht="12">
      <c r="B18" s="1" t="s">
        <v>497</v>
      </c>
      <c r="C18" s="9">
        <v>35704</v>
      </c>
      <c r="D18" s="9">
        <v>26501</v>
      </c>
      <c r="E18" s="9">
        <v>29217</v>
      </c>
      <c r="F18" s="40">
        <f t="shared" si="0"/>
        <v>-0.1816883262379565</v>
      </c>
    </row>
    <row r="19" spans="2:6" ht="12">
      <c r="B19" s="1" t="s">
        <v>502</v>
      </c>
      <c r="C19" s="10">
        <v>32341</v>
      </c>
      <c r="D19" s="10">
        <v>27804</v>
      </c>
      <c r="E19" s="10">
        <v>28145</v>
      </c>
      <c r="F19" s="40">
        <f t="shared" si="0"/>
        <v>-0.12974243220679638</v>
      </c>
    </row>
    <row r="20" spans="2:6" ht="12">
      <c r="B20" s="1" t="s">
        <v>507</v>
      </c>
      <c r="C20" s="9">
        <v>27126</v>
      </c>
      <c r="D20" s="9">
        <v>19692</v>
      </c>
      <c r="E20" s="9">
        <v>24755</v>
      </c>
      <c r="F20" s="40">
        <f t="shared" si="0"/>
        <v>-0.08740691587406912</v>
      </c>
    </row>
    <row r="21" spans="2:6" ht="12">
      <c r="B21" s="1" t="s">
        <v>509</v>
      </c>
      <c r="C21" s="9">
        <v>23068</v>
      </c>
      <c r="D21" s="9">
        <v>18653</v>
      </c>
      <c r="E21" s="9">
        <v>21213</v>
      </c>
      <c r="F21" s="40">
        <f t="shared" si="0"/>
        <v>-0.08041442691173917</v>
      </c>
    </row>
    <row r="22" spans="2:6" ht="12">
      <c r="B22" s="1" t="s">
        <v>508</v>
      </c>
      <c r="C22" s="10">
        <v>21331</v>
      </c>
      <c r="D22" s="10">
        <v>15254</v>
      </c>
      <c r="E22" s="10">
        <v>18578</v>
      </c>
      <c r="F22" s="40">
        <f t="shared" si="0"/>
        <v>-0.12906099104589563</v>
      </c>
    </row>
    <row r="23" spans="2:6" ht="12">
      <c r="B23" s="1" t="s">
        <v>495</v>
      </c>
      <c r="C23" s="10">
        <v>20806</v>
      </c>
      <c r="D23" s="10">
        <v>18419</v>
      </c>
      <c r="E23" s="10">
        <v>18156</v>
      </c>
      <c r="F23" s="40">
        <f t="shared" si="0"/>
        <v>-0.12736710564260312</v>
      </c>
    </row>
    <row r="24" spans="2:6" ht="12">
      <c r="B24" s="1" t="s">
        <v>499</v>
      </c>
      <c r="C24" s="9">
        <v>20667</v>
      </c>
      <c r="D24" s="9">
        <v>17407</v>
      </c>
      <c r="E24" s="9">
        <v>17159</v>
      </c>
      <c r="F24" s="40">
        <f t="shared" si="0"/>
        <v>-0.1697391977548749</v>
      </c>
    </row>
    <row r="25" spans="2:6" ht="12">
      <c r="B25" s="1" t="s">
        <v>500</v>
      </c>
      <c r="C25" s="9">
        <v>17828</v>
      </c>
      <c r="D25" s="9">
        <v>14548</v>
      </c>
      <c r="E25" s="9">
        <v>16769</v>
      </c>
      <c r="F25" s="40">
        <f t="shared" si="0"/>
        <v>-0.05940094233789539</v>
      </c>
    </row>
    <row r="26" spans="2:6" ht="12">
      <c r="B26" s="1" t="s">
        <v>496</v>
      </c>
      <c r="C26" s="10">
        <v>16628</v>
      </c>
      <c r="D26" s="10">
        <v>10766</v>
      </c>
      <c r="E26" s="10">
        <v>13476</v>
      </c>
      <c r="F26" s="40">
        <f t="shared" si="0"/>
        <v>-0.18955977868655283</v>
      </c>
    </row>
    <row r="27" spans="2:6" ht="12">
      <c r="B27" s="1" t="s">
        <v>510</v>
      </c>
      <c r="C27" s="10">
        <v>14817</v>
      </c>
      <c r="D27" s="10">
        <v>12827</v>
      </c>
      <c r="E27" s="10">
        <v>13389</v>
      </c>
      <c r="F27" s="40">
        <f t="shared" si="0"/>
        <v>-0.09637578457177565</v>
      </c>
    </row>
    <row r="28" spans="2:6" ht="12">
      <c r="B28" s="1" t="s">
        <v>501</v>
      </c>
      <c r="C28" s="10">
        <v>14335</v>
      </c>
      <c r="D28" s="10">
        <v>10532</v>
      </c>
      <c r="E28" s="10">
        <v>13143</v>
      </c>
      <c r="F28" s="40">
        <f t="shared" si="0"/>
        <v>-0.08315312173003142</v>
      </c>
    </row>
    <row r="29" spans="2:6" ht="12">
      <c r="B29" s="1" t="s">
        <v>493</v>
      </c>
      <c r="C29" s="10">
        <v>14959</v>
      </c>
      <c r="D29" s="10">
        <v>13148</v>
      </c>
      <c r="E29" s="10">
        <v>12582</v>
      </c>
      <c r="F29" s="40">
        <f t="shared" si="0"/>
        <v>-0.15890099605588603</v>
      </c>
    </row>
    <row r="30" spans="2:6" ht="12.75" thickBot="1">
      <c r="B30" s="12" t="s">
        <v>506</v>
      </c>
      <c r="C30" s="11">
        <v>14438</v>
      </c>
      <c r="D30" s="11">
        <v>12939</v>
      </c>
      <c r="E30" s="11">
        <v>12199</v>
      </c>
      <c r="F30" s="40">
        <f t="shared" si="0"/>
        <v>-0.15507688045435652</v>
      </c>
    </row>
    <row r="31" ht="12.75" thickTop="1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5">
      <c r="B52" s="4" t="s">
        <v>512</v>
      </c>
    </row>
    <row r="53" ht="15">
      <c r="B53" s="4" t="s">
        <v>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1A235-0EBE-4B64-ABB3-69FE64E21C17}">
  <dimension ref="B2:W83"/>
  <sheetViews>
    <sheetView workbookViewId="0" topLeftCell="A1">
      <selection activeCell="B40" sqref="B40"/>
    </sheetView>
  </sheetViews>
  <sheetFormatPr defaultColWidth="9.140625" defaultRowHeight="15"/>
  <cols>
    <col min="23" max="23" width="18.28125" style="0" customWidth="1"/>
  </cols>
  <sheetData>
    <row r="2" spans="2:15" ht="15.75">
      <c r="B2" s="136" t="s">
        <v>511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"/>
    </row>
    <row r="3" spans="2:15" ht="15">
      <c r="B3" s="137" t="s">
        <v>416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"/>
    </row>
    <row r="4" spans="2:15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ht="15"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"/>
    </row>
    <row r="39" spans="2:15" ht="15">
      <c r="B39" s="139" t="s">
        <v>552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"/>
    </row>
    <row r="40" spans="2:15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23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W44" s="104"/>
    </row>
    <row r="45" spans="2:15" ht="15">
      <c r="B45" s="1"/>
      <c r="C45" s="1"/>
      <c r="D45" s="1"/>
      <c r="E45" s="1"/>
      <c r="F45" s="1"/>
      <c r="G45" s="1"/>
      <c r="H45" s="1"/>
      <c r="I45" s="40"/>
      <c r="J45" s="1"/>
      <c r="K45" s="40"/>
      <c r="L45" s="1"/>
      <c r="M45" s="1"/>
      <c r="N45" s="40"/>
      <c r="O45" s="1"/>
    </row>
    <row r="46" spans="2:15" ht="14.25" customHeight="1">
      <c r="B46" s="1"/>
      <c r="C46" s="1"/>
      <c r="D46" s="1"/>
      <c r="E46" s="1"/>
      <c r="F46" s="1"/>
      <c r="G46" s="1"/>
      <c r="H46" s="1"/>
      <c r="I46" s="40"/>
      <c r="J46" s="1"/>
      <c r="K46" s="40"/>
      <c r="L46" s="1"/>
      <c r="M46" s="1"/>
      <c r="N46" s="40"/>
      <c r="O46" s="1"/>
    </row>
    <row r="47" spans="2:15" ht="15">
      <c r="B47" s="1"/>
      <c r="C47" s="1"/>
      <c r="D47" s="1"/>
      <c r="E47" s="1"/>
      <c r="F47" s="1"/>
      <c r="G47" s="1"/>
      <c r="H47" s="1"/>
      <c r="I47" s="40"/>
      <c r="J47" s="1"/>
      <c r="K47" s="40"/>
      <c r="L47" s="1"/>
      <c r="M47" s="1"/>
      <c r="N47" s="40"/>
      <c r="O47" s="1"/>
    </row>
    <row r="48" spans="2:15" ht="15">
      <c r="B48" s="1"/>
      <c r="C48" s="1"/>
      <c r="D48" s="1"/>
      <c r="E48" s="1"/>
      <c r="F48" s="1"/>
      <c r="G48" s="1"/>
      <c r="H48" s="1"/>
      <c r="I48" s="40"/>
      <c r="J48" s="1"/>
      <c r="K48" s="40"/>
      <c r="L48" s="1"/>
      <c r="M48" s="1"/>
      <c r="N48" s="40"/>
      <c r="O48" s="1"/>
    </row>
    <row r="49" spans="2:15" ht="15">
      <c r="B49" s="1"/>
      <c r="C49" s="1"/>
      <c r="D49" s="1"/>
      <c r="E49" s="1"/>
      <c r="F49" s="1"/>
      <c r="G49" s="1"/>
      <c r="H49" s="1"/>
      <c r="I49" s="40"/>
      <c r="J49" s="1"/>
      <c r="K49" s="40"/>
      <c r="L49" s="1"/>
      <c r="M49" s="1"/>
      <c r="N49" s="40"/>
      <c r="O49" s="1"/>
    </row>
    <row r="50" spans="3:4" ht="15">
      <c r="C50" s="82"/>
      <c r="D50" s="1">
        <v>2021</v>
      </c>
    </row>
    <row r="51" spans="3:4" ht="15">
      <c r="C51" s="81" t="s">
        <v>447</v>
      </c>
      <c r="D51" s="1">
        <v>45</v>
      </c>
    </row>
    <row r="52" spans="3:4" ht="15">
      <c r="C52" s="135"/>
      <c r="D52" s="1"/>
    </row>
    <row r="53" spans="2:15" ht="15">
      <c r="B53" s="1"/>
      <c r="C53" s="76" t="s">
        <v>400</v>
      </c>
      <c r="D53">
        <v>93</v>
      </c>
      <c r="E53" s="40"/>
      <c r="F53" s="40"/>
      <c r="G53" s="40"/>
      <c r="H53" s="40"/>
      <c r="I53" s="40"/>
      <c r="J53" s="40"/>
      <c r="K53" s="40"/>
      <c r="L53" s="40"/>
      <c r="M53" s="40"/>
      <c r="O53" s="1"/>
    </row>
    <row r="54" spans="2:15" ht="15">
      <c r="B54" s="1"/>
      <c r="C54" s="42" t="s">
        <v>382</v>
      </c>
      <c r="D54" s="1">
        <v>81</v>
      </c>
      <c r="E54" s="1"/>
      <c r="F54" s="1"/>
      <c r="G54" s="1"/>
      <c r="H54" s="1"/>
      <c r="I54" s="1"/>
      <c r="J54" s="1"/>
      <c r="K54" s="1"/>
      <c r="L54" s="1"/>
      <c r="M54" s="1"/>
      <c r="N54" s="40"/>
      <c r="O54" s="1"/>
    </row>
    <row r="55" spans="2:15" ht="15">
      <c r="B55" s="1"/>
      <c r="C55" s="24" t="s">
        <v>393</v>
      </c>
      <c r="D55">
        <v>78</v>
      </c>
      <c r="E55" s="1"/>
      <c r="F55" s="1"/>
      <c r="G55" s="1"/>
      <c r="H55" s="1"/>
      <c r="I55" s="1"/>
      <c r="J55" s="1"/>
      <c r="K55" s="1"/>
      <c r="L55" s="1"/>
      <c r="M55" s="1"/>
      <c r="N55" s="45"/>
      <c r="O55" s="1"/>
    </row>
    <row r="56" spans="2:15" ht="15">
      <c r="B56" s="1"/>
      <c r="C56" s="20" t="s">
        <v>390</v>
      </c>
      <c r="D56">
        <v>72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15">
      <c r="B57" s="1"/>
      <c r="C57" s="21" t="s">
        <v>398</v>
      </c>
      <c r="D57">
        <v>59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5">
      <c r="B58" s="1"/>
      <c r="C58" s="20" t="s">
        <v>387</v>
      </c>
      <c r="D58">
        <v>58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3:4" ht="15">
      <c r="C59" s="21" t="s">
        <v>395</v>
      </c>
      <c r="D59">
        <v>56</v>
      </c>
    </row>
    <row r="60" spans="3:4" ht="15">
      <c r="C60" s="21" t="s">
        <v>399</v>
      </c>
      <c r="D60">
        <v>54</v>
      </c>
    </row>
    <row r="61" spans="3:4" ht="15">
      <c r="C61" s="21" t="s">
        <v>401</v>
      </c>
      <c r="D61">
        <v>54</v>
      </c>
    </row>
    <row r="62" spans="3:4" ht="15">
      <c r="C62" s="21" t="s">
        <v>394</v>
      </c>
      <c r="D62">
        <v>53</v>
      </c>
    </row>
    <row r="63" spans="3:4" ht="15">
      <c r="C63" s="20" t="s">
        <v>383</v>
      </c>
      <c r="D63" s="1">
        <v>50</v>
      </c>
    </row>
    <row r="64" spans="3:4" ht="15">
      <c r="C64" s="20" t="s">
        <v>392</v>
      </c>
      <c r="D64">
        <v>50</v>
      </c>
    </row>
    <row r="65" spans="3:4" ht="15">
      <c r="C65" s="20" t="s">
        <v>391</v>
      </c>
      <c r="D65">
        <v>49</v>
      </c>
    </row>
    <row r="66" spans="3:4" ht="15">
      <c r="C66" s="20" t="s">
        <v>381</v>
      </c>
      <c r="D66" s="1">
        <v>45</v>
      </c>
    </row>
    <row r="67" spans="3:4" ht="15">
      <c r="C67" s="21" t="s">
        <v>402</v>
      </c>
      <c r="D67">
        <v>45</v>
      </c>
    </row>
    <row r="68" spans="3:4" ht="15">
      <c r="C68" s="20" t="s">
        <v>389</v>
      </c>
      <c r="D68">
        <v>43</v>
      </c>
    </row>
    <row r="69" spans="3:4" ht="15">
      <c r="C69" s="20" t="s">
        <v>385</v>
      </c>
      <c r="D69">
        <v>41</v>
      </c>
    </row>
    <row r="70" spans="3:4" ht="15">
      <c r="C70" s="21" t="s">
        <v>397</v>
      </c>
      <c r="D70">
        <v>41</v>
      </c>
    </row>
    <row r="71" spans="3:4" ht="15">
      <c r="C71" s="21" t="s">
        <v>403</v>
      </c>
      <c r="D71">
        <v>41</v>
      </c>
    </row>
    <row r="72" spans="3:4" ht="15">
      <c r="C72" s="21" t="s">
        <v>273</v>
      </c>
      <c r="D72">
        <v>38</v>
      </c>
    </row>
    <row r="73" spans="3:4" ht="15">
      <c r="C73" s="20" t="s">
        <v>388</v>
      </c>
      <c r="D73">
        <v>32</v>
      </c>
    </row>
    <row r="74" spans="3:4" ht="15">
      <c r="C74" s="20" t="s">
        <v>408</v>
      </c>
      <c r="D74">
        <v>31</v>
      </c>
    </row>
    <row r="75" spans="3:4" ht="15">
      <c r="C75" s="21" t="s">
        <v>396</v>
      </c>
      <c r="D75">
        <v>29</v>
      </c>
    </row>
    <row r="76" spans="3:4" ht="15">
      <c r="C76" s="20" t="s">
        <v>386</v>
      </c>
      <c r="D76">
        <v>27</v>
      </c>
    </row>
    <row r="77" spans="3:4" ht="15">
      <c r="C77" s="20" t="s">
        <v>384</v>
      </c>
      <c r="D77" s="1">
        <v>22</v>
      </c>
    </row>
    <row r="78" spans="3:4" ht="15">
      <c r="C78" s="21" t="s">
        <v>404</v>
      </c>
      <c r="D78">
        <v>20</v>
      </c>
    </row>
    <row r="79" spans="3:4" ht="15">
      <c r="C79" s="22" t="s">
        <v>367</v>
      </c>
      <c r="D79">
        <v>17</v>
      </c>
    </row>
    <row r="80" spans="3:4" ht="15">
      <c r="C80" s="76"/>
    </row>
    <row r="81" spans="3:4" ht="15">
      <c r="C81" s="21" t="s">
        <v>405</v>
      </c>
      <c r="D81">
        <v>24</v>
      </c>
    </row>
    <row r="82" spans="3:4" ht="15">
      <c r="C82" s="25" t="s">
        <v>407</v>
      </c>
      <c r="D82">
        <v>23</v>
      </c>
    </row>
    <row r="83" spans="3:4" ht="15">
      <c r="C83" s="24" t="s">
        <v>406</v>
      </c>
      <c r="D83">
        <v>15</v>
      </c>
    </row>
  </sheetData>
  <mergeCells count="4">
    <mergeCell ref="B2:N2"/>
    <mergeCell ref="B3:N3"/>
    <mergeCell ref="B38:N38"/>
    <mergeCell ref="B39:N3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CF9CA-8AC0-4F3A-9DA6-4FBD46861676}">
  <dimension ref="C2:O47"/>
  <sheetViews>
    <sheetView workbookViewId="0" topLeftCell="A19">
      <selection activeCell="C48" sqref="C48"/>
    </sheetView>
  </sheetViews>
  <sheetFormatPr defaultColWidth="9.140625" defaultRowHeight="15"/>
  <cols>
    <col min="3" max="3" width="40.28125" style="0" bestFit="1" customWidth="1"/>
    <col min="4" max="4" width="10.00390625" style="0" bestFit="1" customWidth="1"/>
  </cols>
  <sheetData>
    <row r="2" spans="3:8" ht="15.75">
      <c r="C2" s="136" t="s">
        <v>523</v>
      </c>
      <c r="D2" s="136"/>
      <c r="E2" s="136"/>
      <c r="F2" s="136"/>
      <c r="G2" s="136"/>
      <c r="H2" s="114"/>
    </row>
    <row r="3" spans="3:8" ht="15">
      <c r="C3" s="140" t="s">
        <v>0</v>
      </c>
      <c r="D3" s="140"/>
      <c r="E3" s="140"/>
      <c r="F3" s="140"/>
      <c r="G3" s="140"/>
      <c r="H3" s="117"/>
    </row>
    <row r="5" spans="3:6" ht="15">
      <c r="C5" s="17"/>
      <c r="D5" s="26">
        <v>2011</v>
      </c>
      <c r="E5">
        <v>2020</v>
      </c>
      <c r="F5">
        <v>2021</v>
      </c>
    </row>
    <row r="6" spans="3:8" ht="15">
      <c r="C6" s="19" t="s">
        <v>381</v>
      </c>
      <c r="D6" s="31">
        <v>884</v>
      </c>
      <c r="E6">
        <v>499</v>
      </c>
      <c r="F6">
        <v>516</v>
      </c>
      <c r="G6" s="118"/>
      <c r="H6" s="118"/>
    </row>
    <row r="7" spans="3:8" ht="15">
      <c r="C7" s="20" t="s">
        <v>382</v>
      </c>
      <c r="D7" s="34">
        <v>656</v>
      </c>
      <c r="E7">
        <v>463</v>
      </c>
      <c r="F7">
        <v>561</v>
      </c>
      <c r="G7" s="118"/>
      <c r="H7" s="118"/>
    </row>
    <row r="8" spans="3:8" ht="15">
      <c r="C8" s="20" t="s">
        <v>383</v>
      </c>
      <c r="D8" s="34">
        <v>773</v>
      </c>
      <c r="E8">
        <v>518</v>
      </c>
      <c r="F8">
        <v>532</v>
      </c>
      <c r="G8" s="118"/>
      <c r="H8" s="118"/>
    </row>
    <row r="9" spans="3:8" ht="15">
      <c r="C9" s="20" t="s">
        <v>384</v>
      </c>
      <c r="D9" s="34">
        <v>220</v>
      </c>
      <c r="E9">
        <v>163</v>
      </c>
      <c r="F9">
        <v>130</v>
      </c>
      <c r="G9" s="118"/>
      <c r="H9" s="118"/>
    </row>
    <row r="10" spans="3:8" ht="15">
      <c r="C10" s="20" t="s">
        <v>408</v>
      </c>
      <c r="D10" s="34">
        <v>4009</v>
      </c>
      <c r="E10">
        <v>2719</v>
      </c>
      <c r="F10">
        <v>2562</v>
      </c>
      <c r="G10" s="118"/>
      <c r="H10" s="118"/>
    </row>
    <row r="11" spans="3:8" ht="15">
      <c r="C11" s="20" t="s">
        <v>385</v>
      </c>
      <c r="D11" s="34">
        <v>101</v>
      </c>
      <c r="E11">
        <v>59</v>
      </c>
      <c r="F11">
        <v>55</v>
      </c>
      <c r="G11" s="118"/>
      <c r="H11" s="118"/>
    </row>
    <row r="12" spans="3:8" ht="15">
      <c r="C12" s="20" t="s">
        <v>386</v>
      </c>
      <c r="D12" s="34">
        <v>186</v>
      </c>
      <c r="E12">
        <v>146</v>
      </c>
      <c r="F12">
        <v>137</v>
      </c>
      <c r="G12" s="118"/>
      <c r="H12" s="118"/>
    </row>
    <row r="13" spans="3:8" ht="15">
      <c r="C13" s="20" t="s">
        <v>387</v>
      </c>
      <c r="D13" s="34">
        <v>1141</v>
      </c>
      <c r="E13">
        <v>584</v>
      </c>
      <c r="F13">
        <v>624</v>
      </c>
      <c r="G13" s="118"/>
      <c r="H13" s="118"/>
    </row>
    <row r="14" spans="3:8" ht="15">
      <c r="C14" s="20" t="s">
        <v>388</v>
      </c>
      <c r="D14" s="34">
        <v>2042</v>
      </c>
      <c r="E14">
        <v>1370</v>
      </c>
      <c r="F14">
        <v>1533</v>
      </c>
      <c r="G14" s="118"/>
      <c r="H14" s="118"/>
    </row>
    <row r="15" spans="3:8" ht="15">
      <c r="C15" s="20" t="s">
        <v>389</v>
      </c>
      <c r="D15" s="34">
        <v>3963</v>
      </c>
      <c r="E15">
        <v>2538</v>
      </c>
      <c r="F15">
        <v>2931</v>
      </c>
      <c r="G15" s="118"/>
      <c r="H15" s="118"/>
    </row>
    <row r="16" spans="3:8" ht="15">
      <c r="C16" s="20" t="s">
        <v>390</v>
      </c>
      <c r="D16" s="34">
        <v>418</v>
      </c>
      <c r="E16">
        <v>237</v>
      </c>
      <c r="F16">
        <v>292</v>
      </c>
      <c r="G16" s="118"/>
      <c r="H16" s="118"/>
    </row>
    <row r="17" spans="3:8" ht="15">
      <c r="C17" s="20" t="s">
        <v>391</v>
      </c>
      <c r="D17" s="34">
        <v>3860</v>
      </c>
      <c r="E17">
        <v>2395</v>
      </c>
      <c r="F17">
        <v>2875</v>
      </c>
      <c r="G17" s="118"/>
      <c r="H17" s="118"/>
    </row>
    <row r="18" spans="3:8" ht="15">
      <c r="C18" s="20" t="s">
        <v>392</v>
      </c>
      <c r="D18" s="34">
        <v>71</v>
      </c>
      <c r="E18">
        <v>48</v>
      </c>
      <c r="F18">
        <v>45</v>
      </c>
      <c r="G18" s="118"/>
      <c r="H18" s="118"/>
    </row>
    <row r="19" spans="3:8" ht="15">
      <c r="C19" s="21" t="s">
        <v>393</v>
      </c>
      <c r="D19" s="34">
        <v>179</v>
      </c>
      <c r="E19">
        <v>139</v>
      </c>
      <c r="F19">
        <v>147</v>
      </c>
      <c r="G19" s="118"/>
      <c r="H19" s="118"/>
    </row>
    <row r="20" spans="3:8" ht="15">
      <c r="C20" s="21" t="s">
        <v>394</v>
      </c>
      <c r="D20" s="34">
        <v>296</v>
      </c>
      <c r="E20">
        <v>175</v>
      </c>
      <c r="F20">
        <v>148</v>
      </c>
      <c r="G20" s="118"/>
      <c r="H20" s="118"/>
    </row>
    <row r="21" spans="3:8" ht="15">
      <c r="C21" s="21" t="s">
        <v>273</v>
      </c>
      <c r="D21" s="34">
        <v>33</v>
      </c>
      <c r="E21">
        <v>26</v>
      </c>
      <c r="F21">
        <v>24</v>
      </c>
      <c r="G21" s="118"/>
      <c r="H21" s="118"/>
    </row>
    <row r="22" spans="3:8" ht="15">
      <c r="C22" s="21" t="s">
        <v>395</v>
      </c>
      <c r="D22" s="34">
        <v>638</v>
      </c>
      <c r="E22">
        <v>460</v>
      </c>
      <c r="F22">
        <v>544</v>
      </c>
      <c r="G22" s="118"/>
      <c r="H22" s="118"/>
    </row>
    <row r="23" spans="3:8" ht="15">
      <c r="C23" s="132" t="s">
        <v>547</v>
      </c>
      <c r="D23" s="34">
        <v>16</v>
      </c>
      <c r="E23">
        <v>11</v>
      </c>
      <c r="F23">
        <v>9</v>
      </c>
      <c r="G23" s="118"/>
      <c r="H23" s="118"/>
    </row>
    <row r="24" spans="3:8" ht="15">
      <c r="C24" s="21" t="s">
        <v>396</v>
      </c>
      <c r="D24" s="34">
        <v>546</v>
      </c>
      <c r="E24">
        <v>515</v>
      </c>
      <c r="F24">
        <v>509</v>
      </c>
      <c r="G24" s="118"/>
      <c r="H24" s="118"/>
    </row>
    <row r="25" spans="3:8" ht="15">
      <c r="C25" s="21" t="s">
        <v>397</v>
      </c>
      <c r="D25" s="34">
        <v>523</v>
      </c>
      <c r="E25">
        <v>344</v>
      </c>
      <c r="F25">
        <v>362</v>
      </c>
      <c r="G25" s="118"/>
      <c r="H25" s="118"/>
    </row>
    <row r="26" spans="3:8" ht="15">
      <c r="C26" s="21" t="s">
        <v>398</v>
      </c>
      <c r="D26" s="34">
        <v>4189</v>
      </c>
      <c r="E26">
        <v>2491</v>
      </c>
      <c r="F26">
        <v>2245</v>
      </c>
      <c r="G26" s="118"/>
      <c r="H26" s="118"/>
    </row>
    <row r="27" spans="3:8" ht="15">
      <c r="C27" s="21" t="s">
        <v>399</v>
      </c>
      <c r="D27" s="34">
        <v>891</v>
      </c>
      <c r="E27">
        <v>536</v>
      </c>
      <c r="F27">
        <v>561</v>
      </c>
      <c r="G27" s="118"/>
      <c r="H27" s="118"/>
    </row>
    <row r="28" spans="3:8" ht="15">
      <c r="C28" s="21" t="s">
        <v>400</v>
      </c>
      <c r="D28" s="34">
        <v>2018</v>
      </c>
      <c r="E28">
        <v>1644</v>
      </c>
      <c r="F28">
        <v>1779</v>
      </c>
      <c r="G28" s="118"/>
      <c r="H28" s="118"/>
    </row>
    <row r="29" spans="3:8" ht="15">
      <c r="C29" s="21" t="s">
        <v>401</v>
      </c>
      <c r="D29" s="34">
        <v>141</v>
      </c>
      <c r="E29">
        <v>80</v>
      </c>
      <c r="F29">
        <v>114</v>
      </c>
      <c r="G29" s="118"/>
      <c r="H29" s="118"/>
    </row>
    <row r="30" spans="3:8" ht="15">
      <c r="C30" s="21" t="s">
        <v>402</v>
      </c>
      <c r="D30" s="34">
        <v>325</v>
      </c>
      <c r="E30">
        <v>247</v>
      </c>
      <c r="F30">
        <v>247</v>
      </c>
      <c r="G30" s="118"/>
      <c r="H30" s="118"/>
    </row>
    <row r="31" spans="3:8" ht="15">
      <c r="C31" s="22" t="s">
        <v>403</v>
      </c>
      <c r="D31" s="37">
        <v>292</v>
      </c>
      <c r="E31">
        <v>223</v>
      </c>
      <c r="F31">
        <v>225</v>
      </c>
      <c r="G31" s="118"/>
      <c r="H31" s="118"/>
    </row>
    <row r="32" spans="3:8" ht="15">
      <c r="C32" s="23" t="s">
        <v>404</v>
      </c>
      <c r="D32" s="38">
        <v>319</v>
      </c>
      <c r="E32">
        <v>204</v>
      </c>
      <c r="F32">
        <v>210</v>
      </c>
      <c r="G32" s="118"/>
      <c r="H32" s="118"/>
    </row>
    <row r="33" spans="3:4" ht="15">
      <c r="C33" s="76"/>
      <c r="D33" s="77"/>
    </row>
    <row r="34" spans="3:6" ht="15">
      <c r="C34" s="133" t="s">
        <v>545</v>
      </c>
      <c r="D34" s="31">
        <v>12</v>
      </c>
      <c r="E34">
        <v>8</v>
      </c>
      <c r="F34">
        <v>9</v>
      </c>
    </row>
    <row r="35" spans="3:6" ht="15">
      <c r="C35" s="132" t="s">
        <v>546</v>
      </c>
      <c r="D35" s="37">
        <v>2</v>
      </c>
      <c r="E35">
        <v>0</v>
      </c>
      <c r="F35">
        <v>0</v>
      </c>
    </row>
    <row r="36" spans="3:6" ht="15">
      <c r="C36" s="21" t="s">
        <v>406</v>
      </c>
      <c r="D36" s="34">
        <v>168</v>
      </c>
      <c r="E36">
        <v>93</v>
      </c>
      <c r="F36">
        <v>80</v>
      </c>
    </row>
    <row r="37" spans="3:6" ht="15">
      <c r="C37" s="25" t="s">
        <v>407</v>
      </c>
      <c r="D37" s="38">
        <v>320</v>
      </c>
      <c r="E37">
        <v>227</v>
      </c>
      <c r="F37">
        <v>200</v>
      </c>
    </row>
    <row r="38" ht="15">
      <c r="C38" s="1"/>
    </row>
    <row r="42" spans="5:15" ht="15"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4" ht="18" customHeight="1">
      <c r="C44" s="134" t="s">
        <v>548</v>
      </c>
    </row>
    <row r="45" ht="15">
      <c r="C45" s="134" t="s">
        <v>549</v>
      </c>
    </row>
    <row r="46" ht="15">
      <c r="C46" s="134" t="s">
        <v>550</v>
      </c>
    </row>
    <row r="47" spans="3:4" ht="15">
      <c r="C47" s="75" t="s">
        <v>552</v>
      </c>
      <c r="D47" s="75"/>
    </row>
  </sheetData>
  <mergeCells count="2">
    <mergeCell ref="C2:G2"/>
    <mergeCell ref="C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6EA61-7CBE-4FA4-B049-5500C669E491}">
  <dimension ref="A3:N37"/>
  <sheetViews>
    <sheetView workbookViewId="0" topLeftCell="A4">
      <selection activeCell="B38" sqref="B38"/>
    </sheetView>
  </sheetViews>
  <sheetFormatPr defaultColWidth="9.140625" defaultRowHeight="15"/>
  <sheetData>
    <row r="3" spans="2:14" ht="15.75">
      <c r="B3" s="136" t="s">
        <v>444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2:14" ht="15">
      <c r="B4" s="137" t="s">
        <v>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6" ht="18.75">
      <c r="C6" s="72"/>
    </row>
    <row r="10" spans="2:8" ht="15">
      <c r="B10" s="13" t="s">
        <v>2</v>
      </c>
      <c r="C10" s="14" t="s">
        <v>377</v>
      </c>
      <c r="D10" s="14" t="s">
        <v>378</v>
      </c>
      <c r="E10" s="14" t="s">
        <v>379</v>
      </c>
      <c r="F10" s="14" t="s">
        <v>377</v>
      </c>
      <c r="G10" s="14" t="s">
        <v>378</v>
      </c>
      <c r="H10" s="14" t="s">
        <v>379</v>
      </c>
    </row>
    <row r="11" spans="2:8" ht="15">
      <c r="B11" s="15">
        <v>2011</v>
      </c>
      <c r="C11" s="16">
        <v>20898</v>
      </c>
      <c r="D11" s="16">
        <v>6429</v>
      </c>
      <c r="E11" s="16">
        <v>1403</v>
      </c>
      <c r="F11" s="120">
        <f>C11/SUM(C11:E11)</f>
        <v>0.7273929690219283</v>
      </c>
      <c r="G11" s="120">
        <f>D11/SUM(C11:E11)</f>
        <v>0.22377305951966586</v>
      </c>
      <c r="H11" s="120">
        <f>E11/SUM(C11:E11)</f>
        <v>0.048833971458405845</v>
      </c>
    </row>
    <row r="12" spans="1:8" ht="15">
      <c r="A12" s="119"/>
      <c r="B12" s="15">
        <v>2012</v>
      </c>
      <c r="C12" s="16">
        <v>19198</v>
      </c>
      <c r="D12" s="16">
        <v>5977</v>
      </c>
      <c r="E12" s="16">
        <v>1312</v>
      </c>
      <c r="F12" s="120">
        <f aca="true" t="shared" si="0" ref="F12:F21">C12/SUM(C12:E12)</f>
        <v>0.7248083965719032</v>
      </c>
      <c r="G12" s="120">
        <f aca="true" t="shared" si="1" ref="G12:G21">D12/SUM(C12:E12)</f>
        <v>0.22565786989844075</v>
      </c>
      <c r="H12" s="120">
        <f aca="true" t="shared" si="2" ref="H12:H21">E12/SUM(C12:E12)</f>
        <v>0.04953373352965606</v>
      </c>
    </row>
    <row r="13" spans="1:8" ht="15">
      <c r="A13" s="119"/>
      <c r="B13" s="15" t="s">
        <v>370</v>
      </c>
      <c r="C13" s="16">
        <v>17714</v>
      </c>
      <c r="D13" s="16">
        <v>5593</v>
      </c>
      <c r="E13" s="16">
        <v>906</v>
      </c>
      <c r="F13" s="120">
        <f t="shared" si="0"/>
        <v>0.7315904679304506</v>
      </c>
      <c r="G13" s="120">
        <f t="shared" si="1"/>
        <v>0.23099161607400984</v>
      </c>
      <c r="H13" s="120">
        <f t="shared" si="2"/>
        <v>0.037417915995539584</v>
      </c>
    </row>
    <row r="14" spans="1:8" ht="15">
      <c r="A14" s="119"/>
      <c r="B14" s="15" t="s">
        <v>371</v>
      </c>
      <c r="C14" s="16">
        <v>17543</v>
      </c>
      <c r="D14" s="16">
        <v>5579</v>
      </c>
      <c r="E14" s="16">
        <v>1010</v>
      </c>
      <c r="F14" s="120">
        <f t="shared" si="0"/>
        <v>0.7269600530416045</v>
      </c>
      <c r="G14" s="120">
        <f t="shared" si="1"/>
        <v>0.2311868059008785</v>
      </c>
      <c r="H14" s="120">
        <f t="shared" si="2"/>
        <v>0.04185314105751699</v>
      </c>
    </row>
    <row r="15" spans="1:8" ht="15">
      <c r="A15" s="119"/>
      <c r="B15" s="15" t="s">
        <v>372</v>
      </c>
      <c r="C15" s="16">
        <v>17773</v>
      </c>
      <c r="D15" s="16">
        <v>5531</v>
      </c>
      <c r="E15" s="16">
        <v>1054</v>
      </c>
      <c r="F15" s="120">
        <f t="shared" si="0"/>
        <v>0.7296576073569259</v>
      </c>
      <c r="G15" s="120">
        <f t="shared" si="1"/>
        <v>0.22707118811068233</v>
      </c>
      <c r="H15" s="120">
        <f t="shared" si="2"/>
        <v>0.04327120453239182</v>
      </c>
    </row>
    <row r="16" spans="1:8" ht="15">
      <c r="A16" s="119"/>
      <c r="B16" s="15" t="s">
        <v>373</v>
      </c>
      <c r="C16" s="16">
        <v>18053</v>
      </c>
      <c r="D16" s="16">
        <v>5715</v>
      </c>
      <c r="E16" s="16">
        <v>40</v>
      </c>
      <c r="F16" s="120">
        <f t="shared" si="0"/>
        <v>0.7582745295698925</v>
      </c>
      <c r="G16" s="120">
        <f t="shared" si="1"/>
        <v>0.2400453629032258</v>
      </c>
      <c r="H16" s="120">
        <f t="shared" si="2"/>
        <v>0.0016801075268817205</v>
      </c>
    </row>
    <row r="17" spans="1:8" ht="15">
      <c r="A17" s="119"/>
      <c r="B17" s="15" t="s">
        <v>374</v>
      </c>
      <c r="C17" s="16">
        <v>17802</v>
      </c>
      <c r="D17" s="16">
        <v>5562</v>
      </c>
      <c r="E17" s="16">
        <v>28</v>
      </c>
      <c r="F17" s="120">
        <f t="shared" si="0"/>
        <v>0.7610294117647058</v>
      </c>
      <c r="G17" s="120">
        <f t="shared" si="1"/>
        <v>0.2377735978112175</v>
      </c>
      <c r="H17" s="120">
        <f t="shared" si="2"/>
        <v>0.0011969904240766074</v>
      </c>
    </row>
    <row r="18" spans="1:8" ht="15">
      <c r="A18" s="119"/>
      <c r="B18" s="15" t="s">
        <v>3</v>
      </c>
      <c r="C18" s="16">
        <v>17754</v>
      </c>
      <c r="D18" s="16">
        <v>5531</v>
      </c>
      <c r="E18" s="16">
        <v>43</v>
      </c>
      <c r="F18" s="120">
        <f t="shared" si="0"/>
        <v>0.761059670781893</v>
      </c>
      <c r="G18" s="120">
        <f t="shared" si="1"/>
        <v>0.23709705075445817</v>
      </c>
      <c r="H18" s="120">
        <f t="shared" si="2"/>
        <v>0.001843278463648834</v>
      </c>
    </row>
    <row r="19" spans="1:8" ht="15">
      <c r="A19" s="119"/>
      <c r="B19" s="15" t="s">
        <v>4</v>
      </c>
      <c r="C19" s="16">
        <v>17403</v>
      </c>
      <c r="D19" s="16">
        <v>5164</v>
      </c>
      <c r="E19" s="16">
        <v>189</v>
      </c>
      <c r="F19" s="120">
        <f t="shared" si="0"/>
        <v>0.7647653366145193</v>
      </c>
      <c r="G19" s="120">
        <f t="shared" si="1"/>
        <v>0.22692916153981368</v>
      </c>
      <c r="H19" s="120">
        <f t="shared" si="2"/>
        <v>0.008305501845667076</v>
      </c>
    </row>
    <row r="20" spans="1:8" ht="15">
      <c r="A20" s="119"/>
      <c r="B20" s="15" t="s">
        <v>5</v>
      </c>
      <c r="C20" s="16">
        <v>14570</v>
      </c>
      <c r="D20" s="16">
        <v>4087</v>
      </c>
      <c r="E20" s="16">
        <v>178</v>
      </c>
      <c r="F20" s="120">
        <f t="shared" si="0"/>
        <v>0.7735598619591186</v>
      </c>
      <c r="G20" s="120">
        <f t="shared" si="1"/>
        <v>0.21698964693389966</v>
      </c>
      <c r="H20" s="120">
        <f t="shared" si="2"/>
        <v>0.009450491106981682</v>
      </c>
    </row>
    <row r="21" spans="1:8" ht="15">
      <c r="A21" s="119"/>
      <c r="B21" s="15" t="s">
        <v>375</v>
      </c>
      <c r="C21" s="16">
        <v>15112</v>
      </c>
      <c r="D21" s="16">
        <v>4223</v>
      </c>
      <c r="E21" s="16">
        <v>582</v>
      </c>
      <c r="F21" s="120">
        <f t="shared" si="0"/>
        <v>0.758748807551338</v>
      </c>
      <c r="G21" s="120">
        <f t="shared" si="1"/>
        <v>0.21202992418536928</v>
      </c>
      <c r="H21" s="120">
        <f t="shared" si="2"/>
        <v>0.029221268263292664</v>
      </c>
    </row>
    <row r="22" spans="1:5" ht="15">
      <c r="A22" s="119"/>
      <c r="C22" s="112"/>
      <c r="D22" s="112"/>
      <c r="E22" s="112"/>
    </row>
    <row r="23" spans="2:4" ht="15">
      <c r="B23" s="4"/>
      <c r="C23" s="112"/>
      <c r="D23" s="112"/>
    </row>
    <row r="37" ht="15">
      <c r="B37" s="4" t="s">
        <v>551</v>
      </c>
    </row>
  </sheetData>
  <mergeCells count="2">
    <mergeCell ref="B3:N3"/>
    <mergeCell ref="B4:N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DC46D-1F86-4314-9D27-B2013CF1D10D}">
  <dimension ref="B2:N41"/>
  <sheetViews>
    <sheetView workbookViewId="0" topLeftCell="A13">
      <selection activeCell="B2" sqref="B2:M41"/>
    </sheetView>
  </sheetViews>
  <sheetFormatPr defaultColWidth="9.140625" defaultRowHeight="15"/>
  <cols>
    <col min="2" max="2" width="15.140625" style="0" customWidth="1"/>
    <col min="3" max="10" width="10.140625" style="0" customWidth="1"/>
    <col min="11" max="11" width="10.57421875" style="0" customWidth="1"/>
    <col min="12" max="13" width="10.421875" style="0" bestFit="1" customWidth="1"/>
  </cols>
  <sheetData>
    <row r="2" spans="2:14" ht="15.75">
      <c r="B2" s="68" t="s">
        <v>448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14" ht="15">
      <c r="B3" s="78" t="s">
        <v>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69"/>
    </row>
    <row r="4" spans="2:13" ht="22.5" customHeight="1">
      <c r="B4" s="17"/>
      <c r="C4" s="143">
        <v>2016</v>
      </c>
      <c r="D4" s="144"/>
      <c r="E4" s="144"/>
      <c r="F4" s="145"/>
      <c r="G4" s="141" t="s">
        <v>375</v>
      </c>
      <c r="H4" s="142"/>
      <c r="I4" s="142"/>
      <c r="J4" s="142"/>
      <c r="K4" s="141" t="s">
        <v>449</v>
      </c>
      <c r="L4" s="142"/>
      <c r="M4" s="142"/>
    </row>
    <row r="5" spans="2:13" ht="22.5" customHeight="1">
      <c r="B5" s="17"/>
      <c r="C5" s="26" t="s">
        <v>376</v>
      </c>
      <c r="D5" s="27" t="s">
        <v>377</v>
      </c>
      <c r="E5" s="27" t="s">
        <v>378</v>
      </c>
      <c r="F5" s="27" t="s">
        <v>379</v>
      </c>
      <c r="G5" s="26" t="s">
        <v>376</v>
      </c>
      <c r="H5" s="27" t="s">
        <v>377</v>
      </c>
      <c r="I5" s="27" t="s">
        <v>378</v>
      </c>
      <c r="J5" s="27" t="s">
        <v>379</v>
      </c>
      <c r="K5" s="26" t="s">
        <v>376</v>
      </c>
      <c r="L5" s="27" t="s">
        <v>377</v>
      </c>
      <c r="M5" s="27" t="s">
        <v>378</v>
      </c>
    </row>
    <row r="6" spans="2:13" ht="15">
      <c r="B6" s="18" t="s">
        <v>425</v>
      </c>
      <c r="C6" s="28">
        <v>23808</v>
      </c>
      <c r="D6" s="29">
        <v>18053</v>
      </c>
      <c r="E6" s="30">
        <v>5715</v>
      </c>
      <c r="F6" s="30">
        <v>40</v>
      </c>
      <c r="G6" s="83">
        <f>SUM(G7:G33)</f>
        <v>19907</v>
      </c>
      <c r="H6" s="29">
        <f>SUM(H7:H33)</f>
        <v>15518</v>
      </c>
      <c r="I6" s="94">
        <f aca="true" t="shared" si="0" ref="I6">SUM(I7:I33)</f>
        <v>4354</v>
      </c>
      <c r="J6" s="95">
        <f>SUM(J7:J33)</f>
        <v>35</v>
      </c>
      <c r="K6" s="89">
        <f>(G6/C6-1)*100</f>
        <v>-16.385248655913976</v>
      </c>
      <c r="L6" s="96">
        <f aca="true" t="shared" si="1" ref="L6:M21">(H6/D6-1)*100</f>
        <v>-14.041987481305052</v>
      </c>
      <c r="M6" s="97">
        <f t="shared" si="1"/>
        <v>-23.81452318460192</v>
      </c>
    </row>
    <row r="7" spans="2:13" ht="15">
      <c r="B7" s="19" t="s">
        <v>381</v>
      </c>
      <c r="C7" s="31">
        <v>670</v>
      </c>
      <c r="D7" s="32">
        <v>504</v>
      </c>
      <c r="E7" s="33">
        <v>156</v>
      </c>
      <c r="F7" s="33">
        <v>10</v>
      </c>
      <c r="G7" s="84">
        <v>516</v>
      </c>
      <c r="H7" s="32">
        <v>379</v>
      </c>
      <c r="I7" s="33">
        <v>126</v>
      </c>
      <c r="J7" s="33">
        <v>11</v>
      </c>
      <c r="K7" s="90">
        <f aca="true" t="shared" si="2" ref="K7:K37">(G7/C7-1)*100</f>
        <v>-22.985074626865675</v>
      </c>
      <c r="L7" s="98">
        <f t="shared" si="1"/>
        <v>-24.801587301587304</v>
      </c>
      <c r="M7" s="99">
        <f t="shared" si="1"/>
        <v>-19.23076923076923</v>
      </c>
    </row>
    <row r="8" spans="2:13" ht="15">
      <c r="B8" s="20" t="s">
        <v>382</v>
      </c>
      <c r="C8" s="34">
        <v>708</v>
      </c>
      <c r="D8" s="35">
        <v>542</v>
      </c>
      <c r="E8" s="36">
        <v>161</v>
      </c>
      <c r="F8" s="36">
        <v>5</v>
      </c>
      <c r="G8" s="85">
        <v>561</v>
      </c>
      <c r="H8" s="35">
        <v>417</v>
      </c>
      <c r="I8" s="36">
        <v>144</v>
      </c>
      <c r="J8" s="36">
        <v>0</v>
      </c>
      <c r="K8" s="91">
        <f t="shared" si="2"/>
        <v>-20.76271186440678</v>
      </c>
      <c r="L8" s="100">
        <f t="shared" si="1"/>
        <v>-23.062730627306273</v>
      </c>
      <c r="M8" s="101">
        <f t="shared" si="1"/>
        <v>-10.559006211180122</v>
      </c>
    </row>
    <row r="9" spans="2:13" ht="15">
      <c r="B9" s="20" t="s">
        <v>383</v>
      </c>
      <c r="C9" s="34">
        <v>611</v>
      </c>
      <c r="D9" s="35">
        <v>451</v>
      </c>
      <c r="E9" s="36">
        <v>146</v>
      </c>
      <c r="F9" s="36">
        <v>14</v>
      </c>
      <c r="G9" s="85">
        <v>532</v>
      </c>
      <c r="H9" s="35">
        <v>409</v>
      </c>
      <c r="I9" s="36">
        <v>110</v>
      </c>
      <c r="J9" s="36">
        <v>13</v>
      </c>
      <c r="K9" s="91">
        <f t="shared" si="2"/>
        <v>-12.929623567921444</v>
      </c>
      <c r="L9" s="100">
        <f t="shared" si="1"/>
        <v>-9.312638580931266</v>
      </c>
      <c r="M9" s="101">
        <f t="shared" si="1"/>
        <v>-24.65753424657534</v>
      </c>
    </row>
    <row r="10" spans="2:13" ht="15">
      <c r="B10" s="20" t="s">
        <v>384</v>
      </c>
      <c r="C10" s="34">
        <v>211</v>
      </c>
      <c r="D10" s="35">
        <v>153</v>
      </c>
      <c r="E10" s="36">
        <v>58</v>
      </c>
      <c r="F10" s="36">
        <v>0</v>
      </c>
      <c r="G10" s="85">
        <v>130</v>
      </c>
      <c r="H10" s="35">
        <v>93</v>
      </c>
      <c r="I10" s="36">
        <v>37</v>
      </c>
      <c r="J10" s="36">
        <v>0</v>
      </c>
      <c r="K10" s="91">
        <f t="shared" si="2"/>
        <v>-38.38862559241706</v>
      </c>
      <c r="L10" s="100">
        <f t="shared" si="1"/>
        <v>-39.21568627450981</v>
      </c>
      <c r="M10" s="101">
        <f t="shared" si="1"/>
        <v>-36.206896551724135</v>
      </c>
    </row>
    <row r="11" spans="2:13" ht="15">
      <c r="B11" s="20" t="s">
        <v>408</v>
      </c>
      <c r="C11" s="34">
        <v>3206</v>
      </c>
      <c r="D11" s="35">
        <v>2342</v>
      </c>
      <c r="E11" s="36">
        <v>864</v>
      </c>
      <c r="F11" s="36">
        <v>0</v>
      </c>
      <c r="G11" s="85">
        <v>2562</v>
      </c>
      <c r="H11" s="35">
        <v>1984</v>
      </c>
      <c r="I11" s="36">
        <v>575</v>
      </c>
      <c r="J11" s="36">
        <v>3</v>
      </c>
      <c r="K11" s="91">
        <f t="shared" si="2"/>
        <v>-20.087336244541486</v>
      </c>
      <c r="L11" s="100">
        <f t="shared" si="1"/>
        <v>-15.286080273270708</v>
      </c>
      <c r="M11" s="101">
        <f t="shared" si="1"/>
        <v>-33.44907407407407</v>
      </c>
    </row>
    <row r="12" spans="2:13" ht="15">
      <c r="B12" s="20" t="s">
        <v>385</v>
      </c>
      <c r="C12" s="34">
        <v>71</v>
      </c>
      <c r="D12" s="35">
        <v>49</v>
      </c>
      <c r="E12" s="36">
        <v>21</v>
      </c>
      <c r="F12" s="36">
        <v>1</v>
      </c>
      <c r="G12" s="85">
        <v>55</v>
      </c>
      <c r="H12" s="35">
        <v>39</v>
      </c>
      <c r="I12" s="36">
        <v>14</v>
      </c>
      <c r="J12" s="36">
        <v>2</v>
      </c>
      <c r="K12" s="91">
        <f t="shared" si="2"/>
        <v>-22.535211267605636</v>
      </c>
      <c r="L12" s="100">
        <f t="shared" si="1"/>
        <v>-20.408163265306122</v>
      </c>
      <c r="M12" s="101">
        <f t="shared" si="1"/>
        <v>-33.333333333333336</v>
      </c>
    </row>
    <row r="13" spans="2:13" ht="15">
      <c r="B13" s="20" t="s">
        <v>524</v>
      </c>
      <c r="C13" s="34">
        <v>182</v>
      </c>
      <c r="D13" s="35">
        <v>133</v>
      </c>
      <c r="E13" s="36">
        <v>48</v>
      </c>
      <c r="F13" s="36">
        <v>1</v>
      </c>
      <c r="G13" s="85">
        <v>135</v>
      </c>
      <c r="H13" s="35">
        <v>105</v>
      </c>
      <c r="I13" s="36">
        <v>30</v>
      </c>
      <c r="J13" s="36">
        <v>0</v>
      </c>
      <c r="K13" s="91">
        <f t="shared" si="2"/>
        <v>-25.82417582417582</v>
      </c>
      <c r="L13" s="100">
        <f t="shared" si="1"/>
        <v>-21.052631578947366</v>
      </c>
      <c r="M13" s="101">
        <f t="shared" si="1"/>
        <v>-37.5</v>
      </c>
    </row>
    <row r="14" spans="2:13" ht="15">
      <c r="B14" s="20" t="s">
        <v>387</v>
      </c>
      <c r="C14" s="34">
        <v>824</v>
      </c>
      <c r="D14" s="35">
        <v>656</v>
      </c>
      <c r="E14" s="36">
        <v>168</v>
      </c>
      <c r="F14" s="36">
        <v>0</v>
      </c>
      <c r="G14" s="85">
        <v>624</v>
      </c>
      <c r="H14" s="35">
        <v>524</v>
      </c>
      <c r="I14" s="36">
        <v>100</v>
      </c>
      <c r="J14" s="36">
        <v>0</v>
      </c>
      <c r="K14" s="91">
        <f t="shared" si="2"/>
        <v>-24.271844660194176</v>
      </c>
      <c r="L14" s="100">
        <f t="shared" si="1"/>
        <v>-20.12195121951219</v>
      </c>
      <c r="M14" s="101">
        <f t="shared" si="1"/>
        <v>-40.476190476190474</v>
      </c>
    </row>
    <row r="15" spans="2:13" ht="15">
      <c r="B15" s="20" t="s">
        <v>388</v>
      </c>
      <c r="C15" s="34">
        <v>1810</v>
      </c>
      <c r="D15" s="35">
        <v>1395</v>
      </c>
      <c r="E15" s="36">
        <v>410</v>
      </c>
      <c r="F15" s="36">
        <v>5</v>
      </c>
      <c r="G15" s="85">
        <v>1533</v>
      </c>
      <c r="H15" s="35">
        <v>1214</v>
      </c>
      <c r="I15" s="36">
        <v>318</v>
      </c>
      <c r="J15" s="36">
        <v>1</v>
      </c>
      <c r="K15" s="91">
        <f t="shared" si="2"/>
        <v>-15.30386740331492</v>
      </c>
      <c r="L15" s="100">
        <f t="shared" si="1"/>
        <v>-12.974910394265237</v>
      </c>
      <c r="M15" s="101">
        <f t="shared" si="1"/>
        <v>-22.4390243902439</v>
      </c>
    </row>
    <row r="16" spans="2:13" ht="15">
      <c r="B16" s="20" t="s">
        <v>389</v>
      </c>
      <c r="C16" s="34">
        <v>3471</v>
      </c>
      <c r="D16" s="35">
        <v>2635</v>
      </c>
      <c r="E16" s="36">
        <v>836</v>
      </c>
      <c r="F16" s="36">
        <v>0</v>
      </c>
      <c r="G16" s="85">
        <v>2931</v>
      </c>
      <c r="H16" s="35">
        <v>2288</v>
      </c>
      <c r="I16" s="36">
        <v>643</v>
      </c>
      <c r="J16" s="36">
        <v>0</v>
      </c>
      <c r="K16" s="91">
        <f t="shared" si="2"/>
        <v>-15.557476231633538</v>
      </c>
      <c r="L16" s="100">
        <f t="shared" si="1"/>
        <v>-13.168880455407972</v>
      </c>
      <c r="M16" s="101">
        <f t="shared" si="1"/>
        <v>-23.086124401913878</v>
      </c>
    </row>
    <row r="17" spans="2:13" ht="15">
      <c r="B17" s="20" t="s">
        <v>390</v>
      </c>
      <c r="C17" s="34">
        <v>307</v>
      </c>
      <c r="D17" s="35">
        <v>243</v>
      </c>
      <c r="E17" s="36">
        <v>64</v>
      </c>
      <c r="F17" s="36">
        <v>0</v>
      </c>
      <c r="G17" s="85">
        <v>292</v>
      </c>
      <c r="H17" s="35">
        <v>231</v>
      </c>
      <c r="I17" s="36">
        <v>61</v>
      </c>
      <c r="J17" s="36">
        <v>0</v>
      </c>
      <c r="K17" s="91">
        <f t="shared" si="2"/>
        <v>-4.885993485342022</v>
      </c>
      <c r="L17" s="100">
        <f t="shared" si="1"/>
        <v>-4.938271604938271</v>
      </c>
      <c r="M17" s="101">
        <f t="shared" si="1"/>
        <v>-4.6875</v>
      </c>
    </row>
    <row r="18" spans="2:13" ht="15">
      <c r="B18" s="20" t="s">
        <v>391</v>
      </c>
      <c r="C18" s="34">
        <v>3283</v>
      </c>
      <c r="D18" s="35">
        <v>2619</v>
      </c>
      <c r="E18" s="36">
        <v>664</v>
      </c>
      <c r="F18" s="36">
        <v>0</v>
      </c>
      <c r="G18" s="85">
        <v>2875</v>
      </c>
      <c r="H18" s="35">
        <v>2396</v>
      </c>
      <c r="I18" s="36">
        <v>479</v>
      </c>
      <c r="J18" s="36">
        <v>0</v>
      </c>
      <c r="K18" s="91">
        <f t="shared" si="2"/>
        <v>-12.42765763021627</v>
      </c>
      <c r="L18" s="100">
        <f t="shared" si="1"/>
        <v>-8.514700267277586</v>
      </c>
      <c r="M18" s="101">
        <f t="shared" si="1"/>
        <v>-27.86144578313253</v>
      </c>
    </row>
    <row r="19" spans="2:13" ht="15">
      <c r="B19" s="20" t="s">
        <v>525</v>
      </c>
      <c r="C19" s="34">
        <v>46</v>
      </c>
      <c r="D19" s="35">
        <v>36</v>
      </c>
      <c r="E19" s="36">
        <v>10</v>
      </c>
      <c r="F19" s="36">
        <v>0</v>
      </c>
      <c r="G19" s="85">
        <v>48</v>
      </c>
      <c r="H19" s="35">
        <v>39</v>
      </c>
      <c r="I19" s="36">
        <v>9</v>
      </c>
      <c r="J19" s="36">
        <v>0</v>
      </c>
      <c r="K19" s="91">
        <f t="shared" si="2"/>
        <v>4.347826086956519</v>
      </c>
      <c r="L19" s="100">
        <f t="shared" si="1"/>
        <v>8.333333333333325</v>
      </c>
      <c r="M19" s="101">
        <f t="shared" si="1"/>
        <v>-9.999999999999998</v>
      </c>
    </row>
    <row r="20" spans="2:13" ht="15">
      <c r="B20" s="21" t="s">
        <v>526</v>
      </c>
      <c r="C20" s="34">
        <v>158</v>
      </c>
      <c r="D20" s="35">
        <v>123</v>
      </c>
      <c r="E20" s="36">
        <v>35</v>
      </c>
      <c r="F20" s="36">
        <v>0</v>
      </c>
      <c r="G20" s="85">
        <v>139</v>
      </c>
      <c r="H20" s="35">
        <v>94</v>
      </c>
      <c r="I20" s="36">
        <v>44</v>
      </c>
      <c r="J20" s="36">
        <v>1</v>
      </c>
      <c r="K20" s="91">
        <f t="shared" si="2"/>
        <v>-12.0253164556962</v>
      </c>
      <c r="L20" s="100">
        <f t="shared" si="1"/>
        <v>-23.577235772357717</v>
      </c>
      <c r="M20" s="101">
        <f t="shared" si="1"/>
        <v>25.71428571428571</v>
      </c>
    </row>
    <row r="21" spans="2:13" ht="15">
      <c r="B21" s="21" t="s">
        <v>394</v>
      </c>
      <c r="C21" s="34">
        <v>188</v>
      </c>
      <c r="D21" s="35">
        <v>138</v>
      </c>
      <c r="E21" s="36">
        <v>49</v>
      </c>
      <c r="F21" s="36">
        <v>1</v>
      </c>
      <c r="G21" s="85">
        <v>148</v>
      </c>
      <c r="H21" s="35">
        <v>112</v>
      </c>
      <c r="I21" s="36">
        <v>36</v>
      </c>
      <c r="J21" s="36">
        <v>0</v>
      </c>
      <c r="K21" s="91">
        <f t="shared" si="2"/>
        <v>-21.276595744680847</v>
      </c>
      <c r="L21" s="100">
        <f t="shared" si="1"/>
        <v>-18.840579710144922</v>
      </c>
      <c r="M21" s="101">
        <f t="shared" si="1"/>
        <v>-26.530612244897956</v>
      </c>
    </row>
    <row r="22" spans="2:13" ht="15">
      <c r="B22" s="21" t="s">
        <v>273</v>
      </c>
      <c r="C22" s="34">
        <v>32</v>
      </c>
      <c r="D22" s="35">
        <v>21</v>
      </c>
      <c r="E22" s="36">
        <v>11</v>
      </c>
      <c r="F22" s="36">
        <v>0</v>
      </c>
      <c r="G22" s="85">
        <v>24</v>
      </c>
      <c r="H22" s="35">
        <v>14</v>
      </c>
      <c r="I22" s="36">
        <v>10</v>
      </c>
      <c r="J22" s="36">
        <v>0</v>
      </c>
      <c r="K22" s="91">
        <f t="shared" si="2"/>
        <v>-25</v>
      </c>
      <c r="L22" s="100">
        <f aca="true" t="shared" si="3" ref="L22:L37">(H22/D22-1)*100</f>
        <v>-33.333333333333336</v>
      </c>
      <c r="M22" s="101">
        <f aca="true" t="shared" si="4" ref="M22:M37">(I22/E22-1)*100</f>
        <v>-9.090909090909093</v>
      </c>
    </row>
    <row r="23" spans="2:13" ht="15">
      <c r="B23" s="21" t="s">
        <v>395</v>
      </c>
      <c r="C23" s="34">
        <v>607</v>
      </c>
      <c r="D23" s="35">
        <v>461</v>
      </c>
      <c r="E23" s="36">
        <v>145</v>
      </c>
      <c r="F23" s="36">
        <v>1</v>
      </c>
      <c r="G23" s="85">
        <v>544</v>
      </c>
      <c r="H23" s="35">
        <v>409</v>
      </c>
      <c r="I23" s="36">
        <v>135</v>
      </c>
      <c r="J23" s="36">
        <v>0</v>
      </c>
      <c r="K23" s="91">
        <f t="shared" si="2"/>
        <v>-10.378912685337728</v>
      </c>
      <c r="L23" s="100">
        <f t="shared" si="3"/>
        <v>-11.279826464208242</v>
      </c>
      <c r="M23" s="101">
        <f t="shared" si="4"/>
        <v>-6.896551724137934</v>
      </c>
    </row>
    <row r="24" spans="2:13" ht="15">
      <c r="B24" s="21" t="s">
        <v>527</v>
      </c>
      <c r="C24" s="34">
        <v>23</v>
      </c>
      <c r="D24" s="35">
        <v>17</v>
      </c>
      <c r="E24" s="36">
        <v>6</v>
      </c>
      <c r="F24" s="36">
        <v>0</v>
      </c>
      <c r="G24" s="85">
        <v>12</v>
      </c>
      <c r="H24" s="35">
        <v>10</v>
      </c>
      <c r="I24" s="36">
        <v>2</v>
      </c>
      <c r="J24" s="36">
        <v>0</v>
      </c>
      <c r="K24" s="91">
        <f t="shared" si="2"/>
        <v>-47.82608695652174</v>
      </c>
      <c r="L24" s="100">
        <f t="shared" si="3"/>
        <v>-41.17647058823529</v>
      </c>
      <c r="M24" s="101">
        <f t="shared" si="4"/>
        <v>-66.66666666666667</v>
      </c>
    </row>
    <row r="25" spans="2:13" ht="15">
      <c r="B25" s="21" t="s">
        <v>396</v>
      </c>
      <c r="C25" s="34">
        <v>533</v>
      </c>
      <c r="D25" s="35">
        <v>385</v>
      </c>
      <c r="E25" s="36">
        <v>148</v>
      </c>
      <c r="F25" s="36">
        <v>0</v>
      </c>
      <c r="G25" s="85">
        <v>509</v>
      </c>
      <c r="H25" s="35">
        <v>379</v>
      </c>
      <c r="I25" s="36">
        <v>129</v>
      </c>
      <c r="J25" s="36">
        <v>1</v>
      </c>
      <c r="K25" s="91">
        <f t="shared" si="2"/>
        <v>-4.502814258911824</v>
      </c>
      <c r="L25" s="100">
        <f t="shared" si="3"/>
        <v>-1.558441558441559</v>
      </c>
      <c r="M25" s="101">
        <f t="shared" si="4"/>
        <v>-12.83783783783784</v>
      </c>
    </row>
    <row r="26" spans="2:13" ht="15">
      <c r="B26" s="21" t="s">
        <v>397</v>
      </c>
      <c r="C26" s="34">
        <v>432</v>
      </c>
      <c r="D26" s="35">
        <v>313</v>
      </c>
      <c r="E26" s="36">
        <v>119</v>
      </c>
      <c r="F26" s="36">
        <v>0</v>
      </c>
      <c r="G26" s="85">
        <v>362</v>
      </c>
      <c r="H26" s="35">
        <v>269</v>
      </c>
      <c r="I26" s="36">
        <v>93</v>
      </c>
      <c r="J26" s="36">
        <v>0</v>
      </c>
      <c r="K26" s="91">
        <f t="shared" si="2"/>
        <v>-16.20370370370371</v>
      </c>
      <c r="L26" s="100">
        <f t="shared" si="3"/>
        <v>-14.057507987220452</v>
      </c>
      <c r="M26" s="101">
        <f t="shared" si="4"/>
        <v>-21.84873949579832</v>
      </c>
    </row>
    <row r="27" spans="2:13" ht="15">
      <c r="B27" s="21" t="s">
        <v>398</v>
      </c>
      <c r="C27" s="34">
        <v>3026</v>
      </c>
      <c r="D27" s="35">
        <v>2269</v>
      </c>
      <c r="E27" s="36">
        <v>757</v>
      </c>
      <c r="F27" s="36">
        <v>0</v>
      </c>
      <c r="G27" s="85">
        <v>2245</v>
      </c>
      <c r="H27" s="35">
        <v>1712</v>
      </c>
      <c r="I27" s="36">
        <v>530</v>
      </c>
      <c r="J27" s="36">
        <v>3</v>
      </c>
      <c r="K27" s="91">
        <f t="shared" si="2"/>
        <v>-25.809649702577666</v>
      </c>
      <c r="L27" s="100">
        <f t="shared" si="3"/>
        <v>-24.548259144997797</v>
      </c>
      <c r="M27" s="101">
        <f t="shared" si="4"/>
        <v>-29.986789960369887</v>
      </c>
    </row>
    <row r="28" spans="2:13" ht="15">
      <c r="B28" s="21" t="s">
        <v>399</v>
      </c>
      <c r="C28" s="34">
        <v>563</v>
      </c>
      <c r="D28" s="35">
        <v>435</v>
      </c>
      <c r="E28" s="36">
        <v>128</v>
      </c>
      <c r="F28" s="36">
        <v>0</v>
      </c>
      <c r="G28" s="85">
        <v>561</v>
      </c>
      <c r="H28" s="35">
        <v>442</v>
      </c>
      <c r="I28" s="36">
        <v>119</v>
      </c>
      <c r="J28" s="36">
        <v>0</v>
      </c>
      <c r="K28" s="91">
        <f t="shared" si="2"/>
        <v>-0.3552397868561319</v>
      </c>
      <c r="L28" s="100">
        <f t="shared" si="3"/>
        <v>1.6091954022988464</v>
      </c>
      <c r="M28" s="101">
        <f t="shared" si="4"/>
        <v>-7.03125</v>
      </c>
    </row>
    <row r="29" spans="2:13" ht="15">
      <c r="B29" s="21" t="s">
        <v>400</v>
      </c>
      <c r="C29" s="34">
        <v>1913</v>
      </c>
      <c r="D29" s="35">
        <v>1405</v>
      </c>
      <c r="E29" s="36">
        <v>508</v>
      </c>
      <c r="F29" s="36">
        <v>0</v>
      </c>
      <c r="G29" s="85">
        <v>1779</v>
      </c>
      <c r="H29" s="35">
        <v>1354</v>
      </c>
      <c r="I29" s="36">
        <v>425</v>
      </c>
      <c r="J29" s="36">
        <v>0</v>
      </c>
      <c r="K29" s="91">
        <f t="shared" si="2"/>
        <v>-7.004704652378468</v>
      </c>
      <c r="L29" s="100">
        <f t="shared" si="3"/>
        <v>-3.6298932384341676</v>
      </c>
      <c r="M29" s="101">
        <f t="shared" si="4"/>
        <v>-16.33858267716536</v>
      </c>
    </row>
    <row r="30" spans="2:13" ht="15">
      <c r="B30" s="21" t="s">
        <v>401</v>
      </c>
      <c r="C30" s="34">
        <v>130</v>
      </c>
      <c r="D30" s="35">
        <v>102</v>
      </c>
      <c r="E30" s="36">
        <v>28</v>
      </c>
      <c r="F30" s="36">
        <v>0</v>
      </c>
      <c r="G30" s="85">
        <v>114</v>
      </c>
      <c r="H30" s="35">
        <v>93</v>
      </c>
      <c r="I30" s="36">
        <v>21</v>
      </c>
      <c r="J30" s="36">
        <v>0</v>
      </c>
      <c r="K30" s="91">
        <f t="shared" si="2"/>
        <v>-12.307692307692308</v>
      </c>
      <c r="L30" s="100">
        <f t="shared" si="3"/>
        <v>-8.823529411764708</v>
      </c>
      <c r="M30" s="101">
        <f t="shared" si="4"/>
        <v>-25</v>
      </c>
    </row>
    <row r="31" spans="2:13" ht="15">
      <c r="B31" s="21" t="s">
        <v>402</v>
      </c>
      <c r="C31" s="34">
        <v>275</v>
      </c>
      <c r="D31" s="35">
        <v>213</v>
      </c>
      <c r="E31" s="36">
        <v>60</v>
      </c>
      <c r="F31" s="36">
        <v>2</v>
      </c>
      <c r="G31" s="85">
        <v>247</v>
      </c>
      <c r="H31" s="35">
        <v>185</v>
      </c>
      <c r="I31" s="36">
        <v>62</v>
      </c>
      <c r="J31" s="36">
        <v>0</v>
      </c>
      <c r="K31" s="91">
        <f t="shared" si="2"/>
        <v>-10.18181818181818</v>
      </c>
      <c r="L31" s="100">
        <f t="shared" si="3"/>
        <v>-13.145539906103288</v>
      </c>
      <c r="M31" s="101">
        <f t="shared" si="4"/>
        <v>3.3333333333333437</v>
      </c>
    </row>
    <row r="32" spans="2:13" ht="15">
      <c r="B32" s="22" t="s">
        <v>403</v>
      </c>
      <c r="C32" s="37">
        <v>258</v>
      </c>
      <c r="D32" s="35">
        <v>208</v>
      </c>
      <c r="E32" s="35">
        <v>50</v>
      </c>
      <c r="F32" s="35">
        <v>0</v>
      </c>
      <c r="G32" s="86">
        <v>225</v>
      </c>
      <c r="H32" s="35">
        <v>169</v>
      </c>
      <c r="I32" s="35">
        <v>56</v>
      </c>
      <c r="J32" s="35">
        <v>0</v>
      </c>
      <c r="K32" s="92">
        <f t="shared" si="2"/>
        <v>-12.790697674418606</v>
      </c>
      <c r="L32" s="100">
        <f t="shared" si="3"/>
        <v>-18.75</v>
      </c>
      <c r="M32" s="100">
        <f t="shared" si="4"/>
        <v>12.00000000000001</v>
      </c>
    </row>
    <row r="33" spans="2:13" ht="15">
      <c r="B33" s="23" t="s">
        <v>528</v>
      </c>
      <c r="C33" s="38">
        <v>270</v>
      </c>
      <c r="D33" s="39">
        <v>205</v>
      </c>
      <c r="E33" s="39">
        <v>65</v>
      </c>
      <c r="F33" s="39">
        <v>0</v>
      </c>
      <c r="G33" s="87">
        <v>204</v>
      </c>
      <c r="H33" s="39">
        <v>158</v>
      </c>
      <c r="I33" s="39">
        <v>46</v>
      </c>
      <c r="J33" s="39">
        <v>0</v>
      </c>
      <c r="K33" s="93">
        <f t="shared" si="2"/>
        <v>-24.444444444444446</v>
      </c>
      <c r="L33" s="102">
        <f t="shared" si="3"/>
        <v>-22.926829268292682</v>
      </c>
      <c r="M33" s="102">
        <f t="shared" si="4"/>
        <v>-29.230769230769226</v>
      </c>
    </row>
    <row r="34" spans="2:13" ht="15">
      <c r="B34" s="24" t="s">
        <v>405</v>
      </c>
      <c r="C34" s="31">
        <v>18</v>
      </c>
      <c r="D34" s="32">
        <v>13</v>
      </c>
      <c r="E34" s="33">
        <v>5</v>
      </c>
      <c r="F34" s="33">
        <v>0</v>
      </c>
      <c r="G34" s="84">
        <v>9</v>
      </c>
      <c r="H34" s="32">
        <v>7</v>
      </c>
      <c r="I34" s="33">
        <v>2</v>
      </c>
      <c r="J34" s="33">
        <v>0</v>
      </c>
      <c r="K34" s="90">
        <f t="shared" si="2"/>
        <v>-50</v>
      </c>
      <c r="L34" s="98">
        <f t="shared" si="3"/>
        <v>-46.15384615384615</v>
      </c>
      <c r="M34" s="99">
        <f t="shared" si="4"/>
        <v>-60</v>
      </c>
    </row>
    <row r="35" spans="2:13" ht="15">
      <c r="B35" s="21" t="s">
        <v>368</v>
      </c>
      <c r="C35" s="37">
        <v>0</v>
      </c>
      <c r="D35" s="35" t="s">
        <v>123</v>
      </c>
      <c r="E35" s="35" t="s">
        <v>123</v>
      </c>
      <c r="F35" s="35">
        <v>0</v>
      </c>
      <c r="G35" s="86">
        <v>0</v>
      </c>
      <c r="H35" s="35" t="s">
        <v>123</v>
      </c>
      <c r="I35" s="35" t="s">
        <v>123</v>
      </c>
      <c r="J35" s="35">
        <v>0</v>
      </c>
      <c r="K35" s="92">
        <v>0</v>
      </c>
      <c r="L35" s="100" t="s">
        <v>452</v>
      </c>
      <c r="M35" s="100" t="s">
        <v>452</v>
      </c>
    </row>
    <row r="36" spans="2:13" ht="15">
      <c r="B36" s="21" t="s">
        <v>406</v>
      </c>
      <c r="C36" s="34">
        <v>135</v>
      </c>
      <c r="D36" s="35">
        <v>111</v>
      </c>
      <c r="E36" s="36">
        <v>24</v>
      </c>
      <c r="F36" s="36">
        <v>0</v>
      </c>
      <c r="G36" s="85">
        <v>80</v>
      </c>
      <c r="H36" s="35">
        <v>64</v>
      </c>
      <c r="I36" s="36">
        <v>16</v>
      </c>
      <c r="J36" s="36">
        <v>0</v>
      </c>
      <c r="K36" s="91">
        <f t="shared" si="2"/>
        <v>-40.74074074074075</v>
      </c>
      <c r="L36" s="100">
        <f t="shared" si="3"/>
        <v>-42.34234234234234</v>
      </c>
      <c r="M36" s="101">
        <f t="shared" si="4"/>
        <v>-33.333333333333336</v>
      </c>
    </row>
    <row r="37" spans="2:13" ht="15">
      <c r="B37" s="25" t="s">
        <v>407</v>
      </c>
      <c r="C37" s="38">
        <v>216</v>
      </c>
      <c r="D37" s="39">
        <v>151</v>
      </c>
      <c r="E37" s="39">
        <v>65</v>
      </c>
      <c r="F37" s="39">
        <v>0</v>
      </c>
      <c r="G37" s="87">
        <v>200</v>
      </c>
      <c r="H37" s="39">
        <v>154</v>
      </c>
      <c r="I37" s="39">
        <v>46</v>
      </c>
      <c r="J37" s="39">
        <v>0</v>
      </c>
      <c r="K37" s="93">
        <f t="shared" si="2"/>
        <v>-7.4074074074074066</v>
      </c>
      <c r="L37" s="102">
        <f t="shared" si="3"/>
        <v>1.9867549668874274</v>
      </c>
      <c r="M37" s="102">
        <f t="shared" si="4"/>
        <v>-29.230769230769226</v>
      </c>
    </row>
    <row r="38" spans="2:11" ht="15">
      <c r="B38" s="88" t="s">
        <v>538</v>
      </c>
      <c r="C38" s="88"/>
      <c r="D38" s="88"/>
      <c r="E38" s="88"/>
      <c r="F38" s="88"/>
      <c r="G38" s="88"/>
      <c r="H38" s="88"/>
      <c r="I38" s="88"/>
      <c r="J38" s="88"/>
      <c r="K38" s="88"/>
    </row>
    <row r="39" spans="2:11" ht="15">
      <c r="B39" s="1" t="s">
        <v>450</v>
      </c>
      <c r="C39" s="1"/>
      <c r="D39" s="1"/>
      <c r="E39" s="1"/>
      <c r="F39" s="1"/>
      <c r="G39" s="1"/>
      <c r="H39" s="1"/>
      <c r="I39" s="1"/>
      <c r="J39" s="1"/>
      <c r="K39" s="1"/>
    </row>
    <row r="40" spans="2:11" ht="15">
      <c r="B40" s="1" t="s">
        <v>451</v>
      </c>
      <c r="C40" s="1"/>
      <c r="D40" s="1"/>
      <c r="E40" s="1"/>
      <c r="F40" s="1"/>
      <c r="G40" s="1"/>
      <c r="H40" s="1"/>
      <c r="I40" s="1"/>
      <c r="J40" s="1"/>
      <c r="K40" s="1"/>
    </row>
    <row r="41" spans="2:11" ht="15">
      <c r="B41" s="4" t="s">
        <v>551</v>
      </c>
      <c r="C41" s="4"/>
      <c r="D41" s="4"/>
      <c r="E41" s="4"/>
      <c r="F41" s="4"/>
      <c r="G41" s="4"/>
      <c r="H41" s="4"/>
      <c r="I41" s="4"/>
      <c r="J41" s="4"/>
      <c r="K41" s="4"/>
    </row>
  </sheetData>
  <mergeCells count="3">
    <mergeCell ref="K4:M4"/>
    <mergeCell ref="C4:F4"/>
    <mergeCell ref="G4:J4"/>
  </mergeCells>
  <printOptions/>
  <pageMargins left="0.7" right="0.7" top="0.75" bottom="0.75" header="0.3" footer="0.3"/>
  <pageSetup horizontalDpi="600" verticalDpi="600" orientation="portrait" paperSize="9" r:id="rId1"/>
  <ignoredErrors>
    <ignoredError sqref="G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8A7A6-4FC5-4F28-B3D3-B8B7FD309F25}">
  <dimension ref="B2:M36"/>
  <sheetViews>
    <sheetView workbookViewId="0" topLeftCell="A4">
      <selection activeCell="B37" sqref="B37"/>
    </sheetView>
  </sheetViews>
  <sheetFormatPr defaultColWidth="9.140625" defaultRowHeight="15"/>
  <sheetData>
    <row r="2" spans="3:13" ht="15.75">
      <c r="C2" s="136" t="s">
        <v>427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3:13" ht="15">
      <c r="C3" s="137" t="s">
        <v>415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9" spans="3:9" ht="15">
      <c r="C9" s="6" t="s">
        <v>409</v>
      </c>
      <c r="D9" s="6" t="s">
        <v>410</v>
      </c>
      <c r="E9" s="6" t="s">
        <v>411</v>
      </c>
      <c r="F9" s="6" t="s">
        <v>412</v>
      </c>
      <c r="G9" s="6" t="s">
        <v>413</v>
      </c>
      <c r="H9" s="6" t="s">
        <v>414</v>
      </c>
      <c r="I9" s="6" t="s">
        <v>379</v>
      </c>
    </row>
    <row r="10" spans="2:9" ht="15">
      <c r="B10" s="8" t="s">
        <v>380</v>
      </c>
      <c r="C10" s="9">
        <v>481</v>
      </c>
      <c r="D10" s="9">
        <v>447</v>
      </c>
      <c r="E10" s="9">
        <v>2413</v>
      </c>
      <c r="F10" s="9">
        <v>6658</v>
      </c>
      <c r="G10" s="9">
        <v>4375</v>
      </c>
      <c r="H10" s="9">
        <v>5413</v>
      </c>
      <c r="I10" s="9">
        <v>120</v>
      </c>
    </row>
    <row r="11" spans="3:9" ht="15">
      <c r="C11" s="120">
        <f>C10/SUM($C$10:$I$10)</f>
        <v>0.024162354950519917</v>
      </c>
      <c r="D11" s="120">
        <f aca="true" t="shared" si="0" ref="D11:I11">D10/SUM($C$10:$I$10)</f>
        <v>0.022454413020545537</v>
      </c>
      <c r="E11" s="120">
        <f t="shared" si="0"/>
        <v>0.12121364344200533</v>
      </c>
      <c r="F11" s="120">
        <f t="shared" si="0"/>
        <v>0.33445521675792433</v>
      </c>
      <c r="G11" s="120">
        <f t="shared" si="0"/>
        <v>0.21977193951876225</v>
      </c>
      <c r="H11" s="120">
        <f t="shared" si="0"/>
        <v>0.27191440196915656</v>
      </c>
      <c r="I11" s="120">
        <f t="shared" si="0"/>
        <v>0.00602803034108605</v>
      </c>
    </row>
    <row r="35" ht="15">
      <c r="B35" s="88" t="s">
        <v>513</v>
      </c>
    </row>
    <row r="36" ht="15">
      <c r="B36" s="4" t="s">
        <v>551</v>
      </c>
    </row>
  </sheetData>
  <mergeCells count="2">
    <mergeCell ref="C2:M2"/>
    <mergeCell ref="C3:M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5E162-C2DF-4414-B7A2-E51C6C10E194}">
  <dimension ref="B1:J78"/>
  <sheetViews>
    <sheetView workbookViewId="0" topLeftCell="A16">
      <selection activeCell="B2" sqref="B2:J40"/>
    </sheetView>
  </sheetViews>
  <sheetFormatPr defaultColWidth="9.140625" defaultRowHeight="15"/>
  <cols>
    <col min="2" max="2" width="44.57421875" style="0" bestFit="1" customWidth="1"/>
    <col min="3" max="10" width="13.57421875" style="0" customWidth="1"/>
    <col min="12" max="12" width="12.00390625" style="0" customWidth="1"/>
  </cols>
  <sheetData>
    <row r="1" ht="18.75">
      <c r="E1" s="72"/>
    </row>
    <row r="2" spans="2:9" ht="18.75">
      <c r="B2" s="68" t="s">
        <v>441</v>
      </c>
      <c r="C2" s="68"/>
      <c r="D2" s="68"/>
      <c r="E2" s="72"/>
      <c r="F2" s="68"/>
      <c r="G2" s="68"/>
      <c r="H2" s="72"/>
      <c r="I2" s="71"/>
    </row>
    <row r="3" spans="2:9" ht="15">
      <c r="B3" s="79" t="s">
        <v>453</v>
      </c>
      <c r="C3" s="79"/>
      <c r="D3" s="79"/>
      <c r="E3" s="79"/>
      <c r="F3" s="79"/>
      <c r="G3" s="79"/>
      <c r="H3" s="79"/>
      <c r="I3" s="79"/>
    </row>
    <row r="4" spans="2:10" ht="28.15" customHeight="1">
      <c r="B4" s="17"/>
      <c r="C4" s="26" t="s">
        <v>376</v>
      </c>
      <c r="D4" s="27" t="s">
        <v>409</v>
      </c>
      <c r="E4" s="27" t="s">
        <v>410</v>
      </c>
      <c r="F4" s="27" t="s">
        <v>411</v>
      </c>
      <c r="G4" s="27" t="s">
        <v>412</v>
      </c>
      <c r="H4" s="27" t="s">
        <v>413</v>
      </c>
      <c r="I4" s="27" t="s">
        <v>414</v>
      </c>
      <c r="J4" s="27" t="s">
        <v>379</v>
      </c>
    </row>
    <row r="5" spans="2:10" ht="15">
      <c r="B5" s="18" t="s">
        <v>425</v>
      </c>
      <c r="C5" s="28">
        <f>SUM(C6:C32)</f>
        <v>19907</v>
      </c>
      <c r="D5" s="105">
        <v>2.4162354950519918</v>
      </c>
      <c r="E5" s="106">
        <v>2.23539458481941</v>
      </c>
      <c r="F5" s="106">
        <v>12.121364344200533</v>
      </c>
      <c r="G5" s="106">
        <v>33.445521675792435</v>
      </c>
      <c r="H5" s="106">
        <v>21.977193951876224</v>
      </c>
      <c r="I5" s="106">
        <v>27.191440196915657</v>
      </c>
      <c r="J5" s="106">
        <v>0.602803034108605</v>
      </c>
    </row>
    <row r="6" spans="2:10" ht="15">
      <c r="B6" s="19" t="s">
        <v>381</v>
      </c>
      <c r="C6" s="31">
        <v>516</v>
      </c>
      <c r="D6" s="107">
        <v>3.488372093023256</v>
      </c>
      <c r="E6" s="108">
        <v>1.3565891472868217</v>
      </c>
      <c r="F6" s="108">
        <v>12.015503875968992</v>
      </c>
      <c r="G6" s="108">
        <v>34.30232558139535</v>
      </c>
      <c r="H6" s="108">
        <v>18.023255813953487</v>
      </c>
      <c r="I6" s="108">
        <v>28.100775193798448</v>
      </c>
      <c r="J6" s="108">
        <v>2.7131782945736433</v>
      </c>
    </row>
    <row r="7" spans="2:10" ht="15">
      <c r="B7" s="20" t="s">
        <v>382</v>
      </c>
      <c r="C7" s="34">
        <v>561</v>
      </c>
      <c r="D7" s="109">
        <v>4.45632798573975</v>
      </c>
      <c r="E7" s="110">
        <v>4.09982174688057</v>
      </c>
      <c r="F7" s="110">
        <v>10.51693404634581</v>
      </c>
      <c r="G7" s="110">
        <v>34.40285204991088</v>
      </c>
      <c r="H7" s="110">
        <v>21.03386809269162</v>
      </c>
      <c r="I7" s="110">
        <v>25.311942959001783</v>
      </c>
      <c r="J7" s="110">
        <v>0.17825311942959002</v>
      </c>
    </row>
    <row r="8" spans="2:10" ht="15">
      <c r="B8" s="20" t="s">
        <v>383</v>
      </c>
      <c r="C8" s="34">
        <v>532</v>
      </c>
      <c r="D8" s="109">
        <v>2.443609022556391</v>
      </c>
      <c r="E8" s="110">
        <v>1.3157894736842104</v>
      </c>
      <c r="F8" s="110">
        <v>10.150375939849624</v>
      </c>
      <c r="G8" s="110">
        <v>35.338345864661655</v>
      </c>
      <c r="H8" s="110">
        <v>21.992481203007518</v>
      </c>
      <c r="I8" s="110">
        <v>28.007518796992482</v>
      </c>
      <c r="J8" s="110">
        <v>0.7518796992481203</v>
      </c>
    </row>
    <row r="9" spans="2:10" ht="15">
      <c r="B9" s="20" t="s">
        <v>384</v>
      </c>
      <c r="C9" s="34">
        <v>130</v>
      </c>
      <c r="D9" s="109">
        <v>2.307692307692308</v>
      </c>
      <c r="E9" s="110">
        <v>1.5384615384615385</v>
      </c>
      <c r="F9" s="110">
        <v>17.692307692307693</v>
      </c>
      <c r="G9" s="110">
        <v>25.384615384615383</v>
      </c>
      <c r="H9" s="110">
        <v>21.53846153846154</v>
      </c>
      <c r="I9" s="110">
        <v>31.538461538461537</v>
      </c>
      <c r="J9" s="110">
        <v>0</v>
      </c>
    </row>
    <row r="10" spans="2:10" ht="15">
      <c r="B10" s="20" t="s">
        <v>408</v>
      </c>
      <c r="C10" s="34">
        <v>2562</v>
      </c>
      <c r="D10" s="109">
        <v>1.912568306010929</v>
      </c>
      <c r="E10" s="110">
        <v>2.498048399687744</v>
      </c>
      <c r="F10" s="110">
        <v>11.202185792349727</v>
      </c>
      <c r="G10" s="110">
        <v>26.385636221701798</v>
      </c>
      <c r="H10" s="110">
        <v>23.965651834504293</v>
      </c>
      <c r="I10" s="110">
        <v>33.87978142076503</v>
      </c>
      <c r="J10" s="110">
        <v>0.156128024980484</v>
      </c>
    </row>
    <row r="11" spans="2:10" ht="15">
      <c r="B11" s="20" t="s">
        <v>385</v>
      </c>
      <c r="C11" s="34">
        <v>55</v>
      </c>
      <c r="D11" s="109">
        <v>3.6363636363636362</v>
      </c>
      <c r="E11" s="110">
        <v>3.6363636363636362</v>
      </c>
      <c r="F11" s="110">
        <v>9.090909090909092</v>
      </c>
      <c r="G11" s="110">
        <v>36.36363636363637</v>
      </c>
      <c r="H11" s="110">
        <v>20</v>
      </c>
      <c r="I11" s="110">
        <v>27.27272727272727</v>
      </c>
      <c r="J11" s="110">
        <v>0</v>
      </c>
    </row>
    <row r="12" spans="2:10" ht="15">
      <c r="B12" s="20" t="s">
        <v>524</v>
      </c>
      <c r="C12" s="34">
        <v>135</v>
      </c>
      <c r="D12" s="109">
        <v>2.2222222222222223</v>
      </c>
      <c r="E12" s="110">
        <v>2.9629629629629632</v>
      </c>
      <c r="F12" s="110">
        <v>16.296296296296298</v>
      </c>
      <c r="G12" s="110">
        <v>31.851851851851855</v>
      </c>
      <c r="H12" s="110">
        <v>25.925925925925924</v>
      </c>
      <c r="I12" s="110">
        <v>20.74074074074074</v>
      </c>
      <c r="J12" s="110">
        <v>0</v>
      </c>
    </row>
    <row r="13" spans="2:10" ht="15">
      <c r="B13" s="20" t="s">
        <v>387</v>
      </c>
      <c r="C13" s="34">
        <v>624</v>
      </c>
      <c r="D13" s="109">
        <v>0.9615384615384616</v>
      </c>
      <c r="E13" s="110">
        <v>2.083333333333333</v>
      </c>
      <c r="F13" s="110">
        <v>13.782051282051283</v>
      </c>
      <c r="G13" s="110">
        <v>36.69871794871795</v>
      </c>
      <c r="H13" s="110">
        <v>19.55128205128205</v>
      </c>
      <c r="I13" s="110">
        <v>24.519230769230766</v>
      </c>
      <c r="J13" s="110">
        <v>2.403846153846154</v>
      </c>
    </row>
    <row r="14" spans="2:10" ht="15">
      <c r="B14" s="20" t="s">
        <v>388</v>
      </c>
      <c r="C14" s="34">
        <v>1533</v>
      </c>
      <c r="D14" s="109">
        <v>1.6307893020221786</v>
      </c>
      <c r="E14" s="110">
        <v>1.6960208741030658</v>
      </c>
      <c r="F14" s="110">
        <v>11.285061969993476</v>
      </c>
      <c r="G14" s="110">
        <v>37.31245923026745</v>
      </c>
      <c r="H14" s="110">
        <v>24.65753424657534</v>
      </c>
      <c r="I14" s="110">
        <v>22.765818656229612</v>
      </c>
      <c r="J14" s="110">
        <v>0.6523157208088715</v>
      </c>
    </row>
    <row r="15" spans="2:10" ht="15">
      <c r="B15" s="20" t="s">
        <v>389</v>
      </c>
      <c r="C15" s="34">
        <v>2931</v>
      </c>
      <c r="D15" s="109">
        <v>3.3435687478676224</v>
      </c>
      <c r="E15" s="110">
        <v>2.968270214943705</v>
      </c>
      <c r="F15" s="110">
        <v>17.195496417604915</v>
      </c>
      <c r="G15" s="110">
        <v>31.69566700784715</v>
      </c>
      <c r="H15" s="110">
        <v>18.833162743091094</v>
      </c>
      <c r="I15" s="110">
        <v>25.963834868645513</v>
      </c>
      <c r="J15" s="110">
        <v>0</v>
      </c>
    </row>
    <row r="16" spans="2:10" ht="15">
      <c r="B16" s="20" t="s">
        <v>390</v>
      </c>
      <c r="C16" s="34">
        <v>292</v>
      </c>
      <c r="D16" s="109">
        <v>3.4246575342465753</v>
      </c>
      <c r="E16" s="110">
        <v>2.3972602739726026</v>
      </c>
      <c r="F16" s="110">
        <v>14.04109589041096</v>
      </c>
      <c r="G16" s="110">
        <v>34.58904109589041</v>
      </c>
      <c r="H16" s="110">
        <v>26.027397260273972</v>
      </c>
      <c r="I16" s="110">
        <v>19.52054794520548</v>
      </c>
      <c r="J16" s="110">
        <v>0</v>
      </c>
    </row>
    <row r="17" spans="2:10" ht="15">
      <c r="B17" s="20" t="s">
        <v>391</v>
      </c>
      <c r="C17" s="34">
        <v>2875</v>
      </c>
      <c r="D17" s="109">
        <v>0.9739130434782608</v>
      </c>
      <c r="E17" s="110">
        <v>2.1913043478260867</v>
      </c>
      <c r="F17" s="110">
        <v>10.504347826086956</v>
      </c>
      <c r="G17" s="110">
        <v>32.83478260869565</v>
      </c>
      <c r="H17" s="110">
        <v>21.391304347826086</v>
      </c>
      <c r="I17" s="110">
        <v>30.26086956521739</v>
      </c>
      <c r="J17" s="110">
        <v>1.8434782608695652</v>
      </c>
    </row>
    <row r="18" spans="2:10" ht="15">
      <c r="B18" s="20" t="s">
        <v>525</v>
      </c>
      <c r="C18" s="34">
        <v>48</v>
      </c>
      <c r="D18" s="109">
        <v>0</v>
      </c>
      <c r="E18" s="110">
        <v>0</v>
      </c>
      <c r="F18" s="110">
        <v>20.833333333333336</v>
      </c>
      <c r="G18" s="110">
        <v>29.166666666666668</v>
      </c>
      <c r="H18" s="110">
        <v>16.666666666666664</v>
      </c>
      <c r="I18" s="110">
        <v>33.33333333333333</v>
      </c>
      <c r="J18" s="110">
        <v>0</v>
      </c>
    </row>
    <row r="19" spans="2:10" ht="15">
      <c r="B19" s="21" t="s">
        <v>526</v>
      </c>
      <c r="C19" s="34">
        <v>139</v>
      </c>
      <c r="D19" s="109">
        <v>4.316546762589928</v>
      </c>
      <c r="E19" s="110">
        <v>1.4388489208633095</v>
      </c>
      <c r="F19" s="110">
        <v>11.510791366906476</v>
      </c>
      <c r="G19" s="110">
        <v>33.093525179856115</v>
      </c>
      <c r="H19" s="110">
        <v>23.021582733812952</v>
      </c>
      <c r="I19" s="110">
        <v>20.863309352517987</v>
      </c>
      <c r="J19" s="110">
        <v>5.755395683453238</v>
      </c>
    </row>
    <row r="20" spans="2:10" ht="15">
      <c r="B20" s="21" t="s">
        <v>394</v>
      </c>
      <c r="C20" s="34">
        <v>148</v>
      </c>
      <c r="D20" s="109">
        <v>2.7027027027027026</v>
      </c>
      <c r="E20" s="110">
        <v>2.7027027027027026</v>
      </c>
      <c r="F20" s="110">
        <v>10.135135135135135</v>
      </c>
      <c r="G20" s="110">
        <v>37.83783783783784</v>
      </c>
      <c r="H20" s="110">
        <v>26.351351351351347</v>
      </c>
      <c r="I20" s="110">
        <v>19.594594594594593</v>
      </c>
      <c r="J20" s="110">
        <v>0.6756756756756757</v>
      </c>
    </row>
    <row r="21" spans="2:10" ht="15">
      <c r="B21" s="21" t="s">
        <v>273</v>
      </c>
      <c r="C21" s="34">
        <v>24</v>
      </c>
      <c r="D21" s="109">
        <v>0</v>
      </c>
      <c r="E21" s="110">
        <v>0</v>
      </c>
      <c r="F21" s="110">
        <v>33.33333333333333</v>
      </c>
      <c r="G21" s="110">
        <v>29.166666666666668</v>
      </c>
      <c r="H21" s="110">
        <v>29.166666666666668</v>
      </c>
      <c r="I21" s="110">
        <v>8.333333333333332</v>
      </c>
      <c r="J21" s="110">
        <v>0</v>
      </c>
    </row>
    <row r="22" spans="2:10" ht="15">
      <c r="B22" s="21" t="s">
        <v>395</v>
      </c>
      <c r="C22" s="34">
        <v>544</v>
      </c>
      <c r="D22" s="109">
        <v>1.2867647058823528</v>
      </c>
      <c r="E22" s="110">
        <v>1.2867647058823528</v>
      </c>
      <c r="F22" s="110">
        <v>7.904411764705882</v>
      </c>
      <c r="G22" s="110">
        <v>42.279411764705884</v>
      </c>
      <c r="H22" s="110">
        <v>22.794117647058822</v>
      </c>
      <c r="I22" s="110">
        <v>24.448529411764707</v>
      </c>
      <c r="J22" s="110">
        <v>0</v>
      </c>
    </row>
    <row r="23" spans="2:10" ht="15">
      <c r="B23" s="21" t="s">
        <v>527</v>
      </c>
      <c r="C23" s="34">
        <v>12</v>
      </c>
      <c r="D23" s="109">
        <v>0</v>
      </c>
      <c r="E23" s="110">
        <v>0</v>
      </c>
      <c r="F23" s="110">
        <v>16.666666666666664</v>
      </c>
      <c r="G23" s="110">
        <v>66.66666666666666</v>
      </c>
      <c r="H23" s="110">
        <v>16.666666666666664</v>
      </c>
      <c r="I23" s="110">
        <v>0</v>
      </c>
      <c r="J23" s="110">
        <v>0</v>
      </c>
    </row>
    <row r="24" spans="2:10" ht="15">
      <c r="B24" s="21" t="s">
        <v>396</v>
      </c>
      <c r="C24" s="34">
        <v>509</v>
      </c>
      <c r="D24" s="109">
        <v>3.3398821218074657</v>
      </c>
      <c r="E24" s="110">
        <v>3.536345776031434</v>
      </c>
      <c r="F24" s="110">
        <v>13.163064833005894</v>
      </c>
      <c r="G24" s="110">
        <v>24.361493123772103</v>
      </c>
      <c r="H24" s="110">
        <v>17.092337917485263</v>
      </c>
      <c r="I24" s="110">
        <v>38.50687622789784</v>
      </c>
      <c r="J24" s="110">
        <v>0</v>
      </c>
    </row>
    <row r="25" spans="2:10" ht="15">
      <c r="B25" s="21" t="s">
        <v>397</v>
      </c>
      <c r="C25" s="34">
        <v>362</v>
      </c>
      <c r="D25" s="109">
        <v>1.6574585635359116</v>
      </c>
      <c r="E25" s="110">
        <v>5.801104972375691</v>
      </c>
      <c r="F25" s="110">
        <v>11.32596685082873</v>
      </c>
      <c r="G25" s="110">
        <v>29.2817679558011</v>
      </c>
      <c r="H25" s="110">
        <v>24.585635359116022</v>
      </c>
      <c r="I25" s="110">
        <v>27.348066298342545</v>
      </c>
      <c r="J25" s="110">
        <v>0</v>
      </c>
    </row>
    <row r="26" spans="2:10" ht="15">
      <c r="B26" s="21" t="s">
        <v>398</v>
      </c>
      <c r="C26" s="34">
        <v>2245</v>
      </c>
      <c r="D26" s="109">
        <v>2.2271714922048997</v>
      </c>
      <c r="E26" s="110">
        <v>1.4253897550111359</v>
      </c>
      <c r="F26" s="110">
        <v>12.24944320712695</v>
      </c>
      <c r="G26" s="110">
        <v>41.202672605790646</v>
      </c>
      <c r="H26" s="110">
        <v>21.55902004454343</v>
      </c>
      <c r="I26" s="110">
        <v>21.158129175946545</v>
      </c>
      <c r="J26" s="110">
        <v>0.17817371937639198</v>
      </c>
    </row>
    <row r="27" spans="2:10" ht="15">
      <c r="B27" s="21" t="s">
        <v>399</v>
      </c>
      <c r="C27" s="34">
        <v>561</v>
      </c>
      <c r="D27" s="109">
        <v>2.4955436720142603</v>
      </c>
      <c r="E27" s="110">
        <v>1.6042780748663104</v>
      </c>
      <c r="F27" s="110">
        <v>9.090909090909092</v>
      </c>
      <c r="G27" s="110">
        <v>34.046345811051694</v>
      </c>
      <c r="H27" s="110">
        <v>24.242424242424242</v>
      </c>
      <c r="I27" s="110">
        <v>28.520499108734406</v>
      </c>
      <c r="J27" s="110">
        <v>0</v>
      </c>
    </row>
    <row r="28" spans="2:10" ht="15">
      <c r="B28" s="21" t="s">
        <v>400</v>
      </c>
      <c r="C28" s="34">
        <v>1779</v>
      </c>
      <c r="D28" s="109">
        <v>4.328274311410905</v>
      </c>
      <c r="E28" s="110">
        <v>1.1804384485666104</v>
      </c>
      <c r="F28" s="110">
        <v>9.612141652613827</v>
      </c>
      <c r="G28" s="110">
        <v>32.26531759415402</v>
      </c>
      <c r="H28" s="110">
        <v>25.126475548060707</v>
      </c>
      <c r="I28" s="110">
        <v>27.150084317032043</v>
      </c>
      <c r="J28" s="110">
        <v>0.33726812816188867</v>
      </c>
    </row>
    <row r="29" spans="2:10" ht="15">
      <c r="B29" s="21" t="s">
        <v>401</v>
      </c>
      <c r="C29" s="34">
        <v>114</v>
      </c>
      <c r="D29" s="109">
        <v>2.631578947368421</v>
      </c>
      <c r="E29" s="110">
        <v>2.631578947368421</v>
      </c>
      <c r="F29" s="110">
        <v>10.526315789473683</v>
      </c>
      <c r="G29" s="110">
        <v>28.07017543859649</v>
      </c>
      <c r="H29" s="110">
        <v>32.45614035087719</v>
      </c>
      <c r="I29" s="110">
        <v>23.684210526315788</v>
      </c>
      <c r="J29" s="110">
        <v>0</v>
      </c>
    </row>
    <row r="30" spans="2:10" ht="15">
      <c r="B30" s="21" t="s">
        <v>402</v>
      </c>
      <c r="C30" s="34">
        <v>247</v>
      </c>
      <c r="D30" s="109">
        <v>2.0242914979757085</v>
      </c>
      <c r="E30" s="110">
        <v>1.214574898785425</v>
      </c>
      <c r="F30" s="110">
        <v>10.931174089068826</v>
      </c>
      <c r="G30" s="110">
        <v>46.963562753036435</v>
      </c>
      <c r="H30" s="110">
        <v>19.838056680161944</v>
      </c>
      <c r="I30" s="110">
        <v>18.218623481781375</v>
      </c>
      <c r="J30" s="110">
        <v>0</v>
      </c>
    </row>
    <row r="31" spans="2:10" ht="15">
      <c r="B31" s="22" t="s">
        <v>403</v>
      </c>
      <c r="C31" s="37">
        <v>225</v>
      </c>
      <c r="D31" s="109">
        <v>2.2222222222222223</v>
      </c>
      <c r="E31" s="109">
        <v>5.333333333333334</v>
      </c>
      <c r="F31" s="109">
        <v>12</v>
      </c>
      <c r="G31" s="109">
        <v>32</v>
      </c>
      <c r="H31" s="109">
        <v>16</v>
      </c>
      <c r="I31" s="109">
        <v>32.44444444444444</v>
      </c>
      <c r="J31" s="109">
        <v>0</v>
      </c>
    </row>
    <row r="32" spans="2:10" ht="15">
      <c r="B32" s="23" t="s">
        <v>528</v>
      </c>
      <c r="C32" s="38">
        <v>204</v>
      </c>
      <c r="D32" s="111">
        <v>3.431372549019608</v>
      </c>
      <c r="E32" s="111">
        <v>3.9215686274509802</v>
      </c>
      <c r="F32" s="111">
        <v>14.705882352941178</v>
      </c>
      <c r="G32" s="111">
        <v>25.49019607843137</v>
      </c>
      <c r="H32" s="111">
        <v>19.11764705882353</v>
      </c>
      <c r="I32" s="111">
        <v>33.33333333333333</v>
      </c>
      <c r="J32" s="111">
        <v>0</v>
      </c>
    </row>
    <row r="33" spans="2:10" ht="15">
      <c r="B33" s="24" t="s">
        <v>405</v>
      </c>
      <c r="C33" s="31">
        <v>9</v>
      </c>
      <c r="D33" s="107">
        <v>11.11111111111111</v>
      </c>
      <c r="E33" s="108">
        <v>0</v>
      </c>
      <c r="F33" s="108">
        <v>0</v>
      </c>
      <c r="G33" s="108">
        <v>22.22222222222222</v>
      </c>
      <c r="H33" s="108">
        <v>22.22222222222222</v>
      </c>
      <c r="I33" s="108">
        <v>44.44444444444444</v>
      </c>
      <c r="J33" s="108">
        <v>0</v>
      </c>
    </row>
    <row r="34" spans="2:10" ht="15">
      <c r="B34" s="21" t="s">
        <v>368</v>
      </c>
      <c r="C34" s="37">
        <v>0</v>
      </c>
      <c r="D34" s="109" t="s">
        <v>452</v>
      </c>
      <c r="E34" s="109" t="s">
        <v>452</v>
      </c>
      <c r="F34" s="109" t="s">
        <v>452</v>
      </c>
      <c r="G34" s="109" t="s">
        <v>452</v>
      </c>
      <c r="H34" s="109" t="s">
        <v>452</v>
      </c>
      <c r="I34" s="109" t="s">
        <v>452</v>
      </c>
      <c r="J34" s="109" t="s">
        <v>452</v>
      </c>
    </row>
    <row r="35" spans="2:10" ht="15">
      <c r="B35" s="21" t="s">
        <v>406</v>
      </c>
      <c r="C35" s="34">
        <v>80</v>
      </c>
      <c r="D35" s="109">
        <v>3.75</v>
      </c>
      <c r="E35" s="110">
        <v>6.25</v>
      </c>
      <c r="F35" s="110">
        <v>15</v>
      </c>
      <c r="G35" s="110">
        <v>28.749999999999996</v>
      </c>
      <c r="H35" s="110">
        <v>23.75</v>
      </c>
      <c r="I35" s="110">
        <v>22.5</v>
      </c>
      <c r="J35" s="110">
        <v>0</v>
      </c>
    </row>
    <row r="36" spans="2:10" ht="15">
      <c r="B36" s="25" t="s">
        <v>407</v>
      </c>
      <c r="C36" s="38">
        <v>200</v>
      </c>
      <c r="D36" s="111">
        <v>1</v>
      </c>
      <c r="E36" s="111">
        <v>1.5</v>
      </c>
      <c r="F36" s="111">
        <v>11.5</v>
      </c>
      <c r="G36" s="111">
        <v>21.5</v>
      </c>
      <c r="H36" s="111">
        <v>21.5</v>
      </c>
      <c r="I36" s="111">
        <v>43</v>
      </c>
      <c r="J36" s="111">
        <v>0</v>
      </c>
    </row>
    <row r="37" spans="2:10" ht="15">
      <c r="B37" s="88" t="s">
        <v>428</v>
      </c>
      <c r="C37" s="80"/>
      <c r="D37" s="115"/>
      <c r="E37" s="115"/>
      <c r="F37" s="115"/>
      <c r="G37" s="115"/>
      <c r="H37" s="115"/>
      <c r="I37" s="115"/>
      <c r="J37" s="115"/>
    </row>
    <row r="38" spans="2:10" ht="15">
      <c r="B38" s="1" t="s">
        <v>529</v>
      </c>
      <c r="C38" s="1"/>
      <c r="D38" s="1"/>
      <c r="E38" s="1"/>
      <c r="F38" s="1"/>
      <c r="G38" s="1"/>
      <c r="H38" s="1"/>
      <c r="I38" s="1"/>
      <c r="J38" s="1"/>
    </row>
    <row r="39" ht="15">
      <c r="B39" s="1" t="s">
        <v>516</v>
      </c>
    </row>
    <row r="40" ht="15">
      <c r="B40" s="4" t="s">
        <v>551</v>
      </c>
    </row>
    <row r="41" ht="15">
      <c r="B41" s="4"/>
    </row>
    <row r="42" ht="15">
      <c r="B42" s="4"/>
    </row>
    <row r="43" ht="15">
      <c r="B43" s="4"/>
    </row>
    <row r="44" ht="15">
      <c r="B44" s="4"/>
    </row>
    <row r="45" ht="15">
      <c r="B45" s="4"/>
    </row>
    <row r="46" ht="15">
      <c r="B46" s="4"/>
    </row>
    <row r="47" ht="15">
      <c r="B47" s="4"/>
    </row>
    <row r="48" ht="15">
      <c r="B48" s="4"/>
    </row>
    <row r="49" ht="15">
      <c r="B49" s="4"/>
    </row>
    <row r="50" ht="15">
      <c r="B50" s="4"/>
    </row>
    <row r="51" ht="15">
      <c r="B51" s="4"/>
    </row>
    <row r="52" ht="15">
      <c r="B52" s="4"/>
    </row>
    <row r="53" ht="15">
      <c r="B53" s="4"/>
    </row>
    <row r="54" ht="15">
      <c r="B54" s="4"/>
    </row>
    <row r="55" ht="15">
      <c r="B55" s="4"/>
    </row>
    <row r="56" ht="15">
      <c r="B56" s="4"/>
    </row>
    <row r="57" ht="15">
      <c r="B57" s="4"/>
    </row>
    <row r="58" ht="15">
      <c r="B58" s="4"/>
    </row>
    <row r="59" ht="15">
      <c r="B59" s="4"/>
    </row>
    <row r="60" ht="15">
      <c r="B60" s="4"/>
    </row>
    <row r="61" ht="15">
      <c r="B61" s="4"/>
    </row>
    <row r="62" ht="15">
      <c r="B62" s="4"/>
    </row>
    <row r="63" ht="15">
      <c r="B63" s="4"/>
    </row>
    <row r="64" ht="15">
      <c r="B64" s="4"/>
    </row>
    <row r="65" ht="15">
      <c r="B65" s="4"/>
    </row>
    <row r="66" ht="15">
      <c r="B66" s="4"/>
    </row>
    <row r="67" ht="15">
      <c r="B67" s="4"/>
    </row>
    <row r="68" ht="15">
      <c r="B68" s="4"/>
    </row>
    <row r="69" ht="15">
      <c r="B69" s="4"/>
    </row>
    <row r="70" ht="15">
      <c r="B70" s="4"/>
    </row>
    <row r="71" ht="15">
      <c r="B71" s="4"/>
    </row>
    <row r="72" ht="15">
      <c r="B72" s="4"/>
    </row>
    <row r="73" ht="15">
      <c r="B73" s="4"/>
    </row>
    <row r="74" ht="15">
      <c r="B74" s="4"/>
    </row>
    <row r="75" ht="15">
      <c r="B75" s="4"/>
    </row>
    <row r="76" ht="15">
      <c r="B76" s="4"/>
    </row>
    <row r="77" ht="15">
      <c r="B77" s="4"/>
    </row>
    <row r="78" ht="15">
      <c r="B78" s="4"/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C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538AB-E29E-4945-86FE-5D670929134D}">
  <dimension ref="B2:M53"/>
  <sheetViews>
    <sheetView showGridLines="0" workbookViewId="0" topLeftCell="A10">
      <selection activeCell="L34" sqref="L34"/>
    </sheetView>
  </sheetViews>
  <sheetFormatPr defaultColWidth="9.140625" defaultRowHeight="15"/>
  <cols>
    <col min="1" max="1" width="9.140625" style="46" customWidth="1"/>
    <col min="2" max="11" width="12.140625" style="46" customWidth="1"/>
    <col min="12" max="16384" width="9.140625" style="46" customWidth="1"/>
  </cols>
  <sheetData>
    <row r="1" ht="12"/>
    <row r="2" spans="2:12" ht="15.75">
      <c r="B2" s="146" t="s">
        <v>445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2:12" ht="12.75">
      <c r="B3" s="147" t="s">
        <v>415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ht="12"/>
    <row r="5" ht="12"/>
    <row r="6" ht="12">
      <c r="C6" s="52"/>
    </row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29.1" customHeight="1"/>
    <row r="41" spans="2:13" ht="12" customHeight="1">
      <c r="B41" s="53" t="s">
        <v>521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ht="15">
      <c r="B42" s="54" t="s">
        <v>429</v>
      </c>
    </row>
    <row r="48" spans="3:12" ht="24">
      <c r="C48" s="49" t="s">
        <v>417</v>
      </c>
      <c r="D48" s="49" t="s">
        <v>423</v>
      </c>
      <c r="E48" s="49" t="s">
        <v>422</v>
      </c>
      <c r="F48" s="49" t="s">
        <v>420</v>
      </c>
      <c r="G48" s="51" t="s">
        <v>514</v>
      </c>
      <c r="H48" s="49" t="s">
        <v>430</v>
      </c>
      <c r="I48" s="49" t="s">
        <v>421</v>
      </c>
      <c r="J48" s="49" t="s">
        <v>431</v>
      </c>
      <c r="K48" s="49" t="s">
        <v>419</v>
      </c>
      <c r="L48" s="49" t="s">
        <v>424</v>
      </c>
    </row>
    <row r="49" spans="2:12" ht="15">
      <c r="B49" s="55">
        <f>SUM(C49:L49)</f>
        <v>19907</v>
      </c>
      <c r="C49" s="56">
        <v>8873</v>
      </c>
      <c r="D49" s="56">
        <v>3595</v>
      </c>
      <c r="E49" s="56">
        <v>3313</v>
      </c>
      <c r="F49" s="56">
        <v>1647</v>
      </c>
      <c r="G49" s="56">
        <v>246</v>
      </c>
      <c r="H49" s="56">
        <v>815</v>
      </c>
      <c r="I49" s="57">
        <v>508</v>
      </c>
      <c r="J49" s="58">
        <v>438</v>
      </c>
      <c r="K49" s="56">
        <v>120</v>
      </c>
      <c r="L49" s="56">
        <v>352</v>
      </c>
    </row>
    <row r="50" spans="3:11" ht="15">
      <c r="C50" s="59"/>
      <c r="D50" s="59"/>
      <c r="E50" s="59"/>
      <c r="F50" s="59"/>
      <c r="G50" s="60"/>
      <c r="H50" s="60"/>
      <c r="I50" s="60"/>
      <c r="J50" s="60"/>
      <c r="K50" s="60"/>
    </row>
    <row r="51" spans="3:12" ht="15"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3:11" ht="12.75">
      <c r="C52" s="62"/>
      <c r="D52" s="63"/>
      <c r="E52" s="63"/>
      <c r="F52" s="63"/>
      <c r="G52" s="62"/>
      <c r="H52" s="63"/>
      <c r="I52" s="62"/>
      <c r="J52" s="62"/>
      <c r="K52" s="63"/>
    </row>
    <row r="53" spans="4:11" ht="15">
      <c r="D53" s="64"/>
      <c r="K53" s="65"/>
    </row>
  </sheetData>
  <mergeCells count="2">
    <mergeCell ref="B2:L2"/>
    <mergeCell ref="B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4F262-7F9E-48BB-A45B-EF694D57B329}">
  <dimension ref="B1:M43"/>
  <sheetViews>
    <sheetView showGridLines="0" workbookViewId="0" topLeftCell="A10">
      <selection activeCell="O5" sqref="O5"/>
    </sheetView>
  </sheetViews>
  <sheetFormatPr defaultColWidth="9.140625" defaultRowHeight="15"/>
  <cols>
    <col min="1" max="1" width="9.140625" style="46" customWidth="1"/>
    <col min="2" max="2" width="17.421875" style="46" customWidth="1"/>
    <col min="3" max="12" width="10.57421875" style="46" customWidth="1"/>
    <col min="13" max="15" width="9.140625" style="46" customWidth="1"/>
    <col min="16" max="16" width="20.28125" style="46" bestFit="1" customWidth="1"/>
    <col min="17" max="16384" width="9.140625" style="46" customWidth="1"/>
  </cols>
  <sheetData>
    <row r="1" spans="8:9" ht="15">
      <c r="H1" s="74"/>
      <c r="I1" s="73"/>
    </row>
    <row r="2" spans="2:12" ht="15.75">
      <c r="B2" s="146" t="s">
        <v>446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2:12" ht="12.75">
      <c r="B3" s="79" t="s">
        <v>453</v>
      </c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2:12" ht="49.5" customHeight="1">
      <c r="B4" s="47"/>
      <c r="C4" s="48" t="s">
        <v>376</v>
      </c>
      <c r="D4" s="49" t="s">
        <v>417</v>
      </c>
      <c r="E4" s="49" t="s">
        <v>418</v>
      </c>
      <c r="F4" s="49" t="s">
        <v>419</v>
      </c>
      <c r="G4" s="49" t="s">
        <v>420</v>
      </c>
      <c r="H4" s="49" t="s">
        <v>421</v>
      </c>
      <c r="I4" s="49" t="s">
        <v>422</v>
      </c>
      <c r="J4" s="49" t="s">
        <v>515</v>
      </c>
      <c r="K4" s="49" t="s">
        <v>423</v>
      </c>
      <c r="L4" s="49" t="s">
        <v>424</v>
      </c>
    </row>
    <row r="5" spans="2:12" ht="15">
      <c r="B5" s="18" t="s">
        <v>425</v>
      </c>
      <c r="C5" s="28">
        <v>19907</v>
      </c>
      <c r="D5" s="105">
        <v>44.57226101371377</v>
      </c>
      <c r="E5" s="106">
        <v>6.29426834781735</v>
      </c>
      <c r="F5" s="106">
        <v>0.602803034108605</v>
      </c>
      <c r="G5" s="106">
        <v>8.273471643140603</v>
      </c>
      <c r="H5" s="106">
        <v>2.5518661777264278</v>
      </c>
      <c r="I5" s="106">
        <v>16.64238710001507</v>
      </c>
      <c r="J5" s="106">
        <v>1.2357462199226403</v>
      </c>
      <c r="K5" s="106">
        <v>18.058974230170293</v>
      </c>
      <c r="L5" s="106">
        <v>1.7682222333852415</v>
      </c>
    </row>
    <row r="6" spans="2:12" ht="15">
      <c r="B6" s="19" t="s">
        <v>381</v>
      </c>
      <c r="C6" s="31">
        <v>516</v>
      </c>
      <c r="D6" s="107">
        <v>41.27906976744186</v>
      </c>
      <c r="E6" s="108">
        <v>8.720930232558139</v>
      </c>
      <c r="F6" s="108">
        <v>0.5813953488372093</v>
      </c>
      <c r="G6" s="108">
        <v>16.666666666666664</v>
      </c>
      <c r="H6" s="108">
        <v>3.10077519379845</v>
      </c>
      <c r="I6" s="108">
        <v>12.015503875968992</v>
      </c>
      <c r="J6" s="122">
        <v>0.1937984496124031</v>
      </c>
      <c r="K6" s="122">
        <v>14.534883720930234</v>
      </c>
      <c r="L6" s="122">
        <v>2.9069767441860463</v>
      </c>
    </row>
    <row r="7" spans="2:12" ht="15">
      <c r="B7" s="20" t="s">
        <v>382</v>
      </c>
      <c r="C7" s="34">
        <v>561</v>
      </c>
      <c r="D7" s="109">
        <v>54.72370766488414</v>
      </c>
      <c r="E7" s="110">
        <v>3.9215686274509802</v>
      </c>
      <c r="F7" s="110">
        <v>8.73440285204991</v>
      </c>
      <c r="G7" s="110">
        <v>3.0303030303030303</v>
      </c>
      <c r="H7" s="110">
        <v>0.7130124777183601</v>
      </c>
      <c r="I7" s="110">
        <v>8.02139037433155</v>
      </c>
      <c r="J7" s="123">
        <v>0</v>
      </c>
      <c r="K7" s="123">
        <v>16.755793226381464</v>
      </c>
      <c r="L7" s="123">
        <v>4.09982174688057</v>
      </c>
    </row>
    <row r="8" spans="2:12" ht="15">
      <c r="B8" s="20" t="s">
        <v>383</v>
      </c>
      <c r="C8" s="34">
        <v>532</v>
      </c>
      <c r="D8" s="109">
        <v>45.86466165413533</v>
      </c>
      <c r="E8" s="110">
        <v>5.075187969924812</v>
      </c>
      <c r="F8" s="110">
        <v>0.18796992481203006</v>
      </c>
      <c r="G8" s="110">
        <v>12.030075187969924</v>
      </c>
      <c r="H8" s="110">
        <v>0.7518796992481203</v>
      </c>
      <c r="I8" s="110">
        <v>15.977443609022558</v>
      </c>
      <c r="J8" s="123">
        <v>0</v>
      </c>
      <c r="K8" s="123">
        <v>19.548872180451127</v>
      </c>
      <c r="L8" s="123">
        <v>0.5639097744360901</v>
      </c>
    </row>
    <row r="9" spans="2:12" ht="15">
      <c r="B9" s="20" t="s">
        <v>384</v>
      </c>
      <c r="C9" s="34">
        <v>130</v>
      </c>
      <c r="D9" s="109">
        <v>41.53846153846154</v>
      </c>
      <c r="E9" s="110">
        <v>9.230769230769232</v>
      </c>
      <c r="F9" s="110">
        <v>0</v>
      </c>
      <c r="G9" s="110">
        <v>16.923076923076923</v>
      </c>
      <c r="H9" s="110">
        <v>3.8461538461538463</v>
      </c>
      <c r="I9" s="110">
        <v>9.230769230769232</v>
      </c>
      <c r="J9" s="123">
        <v>2.307692307692308</v>
      </c>
      <c r="K9" s="123">
        <v>14.615384615384617</v>
      </c>
      <c r="L9" s="123">
        <v>2.307692307692308</v>
      </c>
    </row>
    <row r="10" spans="2:12" ht="15">
      <c r="B10" s="20" t="s">
        <v>408</v>
      </c>
      <c r="C10" s="34">
        <v>2562</v>
      </c>
      <c r="D10" s="109">
        <v>43.63778298204527</v>
      </c>
      <c r="E10" s="110">
        <v>6.0889929742388755</v>
      </c>
      <c r="F10" s="110">
        <v>0.234192037470726</v>
      </c>
      <c r="G10" s="110">
        <v>9.40671350507416</v>
      </c>
      <c r="H10" s="110">
        <v>2.185792349726776</v>
      </c>
      <c r="I10" s="110">
        <v>18.462138953942233</v>
      </c>
      <c r="J10" s="123">
        <v>5.3083528493364565</v>
      </c>
      <c r="K10" s="123">
        <v>13.427010148321624</v>
      </c>
      <c r="L10" s="123">
        <v>1.249024199843872</v>
      </c>
    </row>
    <row r="11" spans="2:12" ht="15">
      <c r="B11" s="20" t="s">
        <v>385</v>
      </c>
      <c r="C11" s="34">
        <v>55</v>
      </c>
      <c r="D11" s="109">
        <v>40</v>
      </c>
      <c r="E11" s="110">
        <v>3.6363636363636362</v>
      </c>
      <c r="F11" s="110">
        <v>0</v>
      </c>
      <c r="G11" s="110">
        <v>12.727272727272727</v>
      </c>
      <c r="H11" s="110">
        <v>0</v>
      </c>
      <c r="I11" s="110">
        <v>5.454545454545454</v>
      </c>
      <c r="J11" s="123">
        <v>0</v>
      </c>
      <c r="K11" s="123">
        <v>23.636363636363637</v>
      </c>
      <c r="L11" s="123">
        <v>14.545454545454545</v>
      </c>
    </row>
    <row r="12" spans="2:12" ht="15">
      <c r="B12" s="20" t="s">
        <v>524</v>
      </c>
      <c r="C12" s="34">
        <v>135</v>
      </c>
      <c r="D12" s="109">
        <v>43.7037037037037</v>
      </c>
      <c r="E12" s="110">
        <v>5.9259259259259265</v>
      </c>
      <c r="F12" s="110">
        <v>0.7407407407407408</v>
      </c>
      <c r="G12" s="110">
        <v>6.666666666666667</v>
      </c>
      <c r="H12" s="110">
        <v>0</v>
      </c>
      <c r="I12" s="110">
        <v>11.11111111111111</v>
      </c>
      <c r="J12" s="123">
        <v>0</v>
      </c>
      <c r="K12" s="123">
        <v>29.629629629629626</v>
      </c>
      <c r="L12" s="123">
        <v>2.2222222222222223</v>
      </c>
    </row>
    <row r="13" spans="2:12" ht="15">
      <c r="B13" s="20" t="s">
        <v>387</v>
      </c>
      <c r="C13" s="34">
        <v>624</v>
      </c>
      <c r="D13" s="109">
        <v>36.217948717948715</v>
      </c>
      <c r="E13" s="110">
        <v>8.333333333333332</v>
      </c>
      <c r="F13" s="110">
        <v>0.16025641025641024</v>
      </c>
      <c r="G13" s="110">
        <v>2.2435897435897436</v>
      </c>
      <c r="H13" s="110">
        <v>3.3653846153846154</v>
      </c>
      <c r="I13" s="110">
        <v>34.294871794871796</v>
      </c>
      <c r="J13" s="123">
        <v>0</v>
      </c>
      <c r="K13" s="123">
        <v>15.224358974358973</v>
      </c>
      <c r="L13" s="123">
        <v>0.16025641025641024</v>
      </c>
    </row>
    <row r="14" spans="2:12" ht="15">
      <c r="B14" s="20" t="s">
        <v>388</v>
      </c>
      <c r="C14" s="34">
        <v>1533</v>
      </c>
      <c r="D14" s="109">
        <v>39.85649054142205</v>
      </c>
      <c r="E14" s="110">
        <v>8.67579908675799</v>
      </c>
      <c r="F14" s="110">
        <v>0.32615786040443573</v>
      </c>
      <c r="G14" s="110">
        <v>4.10958904109589</v>
      </c>
      <c r="H14" s="110">
        <v>2.4787997390737115</v>
      </c>
      <c r="I14" s="110">
        <v>23.28767123287671</v>
      </c>
      <c r="J14" s="123">
        <v>0.5870841487279843</v>
      </c>
      <c r="K14" s="123">
        <v>19.63470319634703</v>
      </c>
      <c r="L14" s="123">
        <v>1.0437051532941943</v>
      </c>
    </row>
    <row r="15" spans="2:12" ht="15">
      <c r="B15" s="20" t="s">
        <v>389</v>
      </c>
      <c r="C15" s="34">
        <v>2931</v>
      </c>
      <c r="D15" s="109">
        <v>48.242920504947115</v>
      </c>
      <c r="E15" s="110">
        <v>5.458887751620607</v>
      </c>
      <c r="F15" s="110">
        <v>0.1364721937905152</v>
      </c>
      <c r="G15" s="110">
        <v>6.891845786421016</v>
      </c>
      <c r="H15" s="110">
        <v>3.2753326509723646</v>
      </c>
      <c r="I15" s="110">
        <v>19.51552371204367</v>
      </c>
      <c r="J15" s="123">
        <v>1.6717843739338112</v>
      </c>
      <c r="K15" s="123">
        <v>13.681337427499146</v>
      </c>
      <c r="L15" s="123">
        <v>1.1258955987717503</v>
      </c>
    </row>
    <row r="16" spans="2:13" ht="15">
      <c r="B16" s="20" t="s">
        <v>390</v>
      </c>
      <c r="C16" s="34">
        <v>292</v>
      </c>
      <c r="D16" s="109">
        <v>44.178082191780824</v>
      </c>
      <c r="E16" s="110">
        <v>5.47945205479452</v>
      </c>
      <c r="F16" s="110">
        <v>3.4246575342465753</v>
      </c>
      <c r="G16" s="110">
        <v>9.58904109589041</v>
      </c>
      <c r="H16" s="110">
        <v>2.054794520547945</v>
      </c>
      <c r="I16" s="110">
        <v>19.863013698630137</v>
      </c>
      <c r="J16" s="123">
        <v>0</v>
      </c>
      <c r="K16" s="123">
        <v>12.67123287671233</v>
      </c>
      <c r="L16" s="123">
        <v>2.73972602739726</v>
      </c>
      <c r="M16" s="50"/>
    </row>
    <row r="17" spans="2:12" ht="15">
      <c r="B17" s="20" t="s">
        <v>391</v>
      </c>
      <c r="C17" s="34">
        <v>2875</v>
      </c>
      <c r="D17" s="109">
        <v>41.460869565217386</v>
      </c>
      <c r="E17" s="110">
        <v>6.469565217391304</v>
      </c>
      <c r="F17" s="110">
        <v>0.06956521739130435</v>
      </c>
      <c r="G17" s="110">
        <v>7.199999999999999</v>
      </c>
      <c r="H17" s="110">
        <v>2.3304347826086955</v>
      </c>
      <c r="I17" s="110">
        <v>24.173913043478258</v>
      </c>
      <c r="J17" s="123">
        <v>0.7652173913043478</v>
      </c>
      <c r="K17" s="123">
        <v>16.382608695652173</v>
      </c>
      <c r="L17" s="123">
        <v>1.1478260869565218</v>
      </c>
    </row>
    <row r="18" spans="2:12" ht="15">
      <c r="B18" s="20" t="s">
        <v>525</v>
      </c>
      <c r="C18" s="34">
        <v>48</v>
      </c>
      <c r="D18" s="109">
        <v>37.5</v>
      </c>
      <c r="E18" s="110">
        <v>4.166666666666666</v>
      </c>
      <c r="F18" s="110">
        <v>0</v>
      </c>
      <c r="G18" s="110">
        <v>2.083333333333333</v>
      </c>
      <c r="H18" s="110">
        <v>0</v>
      </c>
      <c r="I18" s="110">
        <v>29.166666666666668</v>
      </c>
      <c r="J18" s="123">
        <v>0</v>
      </c>
      <c r="K18" s="123">
        <v>27.083333333333332</v>
      </c>
      <c r="L18" s="123">
        <v>0</v>
      </c>
    </row>
    <row r="19" spans="2:12" ht="15">
      <c r="B19" s="21" t="s">
        <v>526</v>
      </c>
      <c r="C19" s="34">
        <v>139</v>
      </c>
      <c r="D19" s="109">
        <v>46.043165467625904</v>
      </c>
      <c r="E19" s="110">
        <v>4.316546762589928</v>
      </c>
      <c r="F19" s="110">
        <v>0</v>
      </c>
      <c r="G19" s="110">
        <v>12.23021582733813</v>
      </c>
      <c r="H19" s="110">
        <v>1.4388489208633095</v>
      </c>
      <c r="I19" s="110">
        <v>4.316546762589928</v>
      </c>
      <c r="J19" s="123">
        <v>0</v>
      </c>
      <c r="K19" s="123">
        <v>30.935251798561154</v>
      </c>
      <c r="L19" s="123">
        <v>0.7194244604316548</v>
      </c>
    </row>
    <row r="20" spans="2:12" ht="15">
      <c r="B20" s="21" t="s">
        <v>394</v>
      </c>
      <c r="C20" s="34">
        <v>148</v>
      </c>
      <c r="D20" s="109">
        <v>58.78378378378378</v>
      </c>
      <c r="E20" s="110">
        <v>6.081081081081082</v>
      </c>
      <c r="F20" s="110">
        <v>0</v>
      </c>
      <c r="G20" s="110">
        <v>6.756756756756757</v>
      </c>
      <c r="H20" s="110">
        <v>0.6756756756756757</v>
      </c>
      <c r="I20" s="110">
        <v>6.756756756756757</v>
      </c>
      <c r="J20" s="123">
        <v>1.3513513513513513</v>
      </c>
      <c r="K20" s="123">
        <v>18.91891891891892</v>
      </c>
      <c r="L20" s="123">
        <v>0.6756756756756757</v>
      </c>
    </row>
    <row r="21" spans="2:12" ht="15">
      <c r="B21" s="21" t="s">
        <v>273</v>
      </c>
      <c r="C21" s="34">
        <v>24</v>
      </c>
      <c r="D21" s="109">
        <v>62.5</v>
      </c>
      <c r="E21" s="110">
        <v>4.166666666666666</v>
      </c>
      <c r="F21" s="110">
        <v>0</v>
      </c>
      <c r="G21" s="110">
        <v>0</v>
      </c>
      <c r="H21" s="110">
        <v>0</v>
      </c>
      <c r="I21" s="110">
        <v>12.5</v>
      </c>
      <c r="J21" s="123">
        <v>0</v>
      </c>
      <c r="K21" s="123">
        <v>20.833333333333336</v>
      </c>
      <c r="L21" s="123">
        <v>0</v>
      </c>
    </row>
    <row r="22" spans="2:12" ht="15">
      <c r="B22" s="21" t="s">
        <v>395</v>
      </c>
      <c r="C22" s="34">
        <v>544</v>
      </c>
      <c r="D22" s="109">
        <v>49.080882352941174</v>
      </c>
      <c r="E22" s="110">
        <v>7.720588235294118</v>
      </c>
      <c r="F22" s="110">
        <v>3.125</v>
      </c>
      <c r="G22" s="110">
        <v>9.742647058823529</v>
      </c>
      <c r="H22" s="110">
        <v>2.2058823529411766</v>
      </c>
      <c r="I22" s="110">
        <v>10.11029411764706</v>
      </c>
      <c r="J22" s="123">
        <v>0</v>
      </c>
      <c r="K22" s="123">
        <v>17.830882352941178</v>
      </c>
      <c r="L22" s="123">
        <v>0.1838235294117647</v>
      </c>
    </row>
    <row r="23" spans="2:12" ht="15">
      <c r="B23" s="21" t="s">
        <v>527</v>
      </c>
      <c r="C23" s="34">
        <v>12</v>
      </c>
      <c r="D23" s="109">
        <v>8.333333333333332</v>
      </c>
      <c r="E23" s="110">
        <v>0</v>
      </c>
      <c r="F23" s="110">
        <v>0</v>
      </c>
      <c r="G23" s="110">
        <v>0</v>
      </c>
      <c r="H23" s="110">
        <v>0</v>
      </c>
      <c r="I23" s="110">
        <v>83.33333333333334</v>
      </c>
      <c r="J23" s="123">
        <v>0</v>
      </c>
      <c r="K23" s="123">
        <v>8.333333333333332</v>
      </c>
      <c r="L23" s="123">
        <v>0</v>
      </c>
    </row>
    <row r="24" spans="2:12" ht="15">
      <c r="B24" s="21" t="s">
        <v>396</v>
      </c>
      <c r="C24" s="34">
        <v>509</v>
      </c>
      <c r="D24" s="109">
        <v>35.36345776031434</v>
      </c>
      <c r="E24" s="110">
        <v>2.357563850687623</v>
      </c>
      <c r="F24" s="110">
        <v>0.19646365422396855</v>
      </c>
      <c r="G24" s="110">
        <v>28.487229862475445</v>
      </c>
      <c r="H24" s="110">
        <v>7.465618860510806</v>
      </c>
      <c r="I24" s="110">
        <v>10.412573673870334</v>
      </c>
      <c r="J24" s="123">
        <v>0</v>
      </c>
      <c r="K24" s="123">
        <v>8.447937131630647</v>
      </c>
      <c r="L24" s="123">
        <v>7.269155206286837</v>
      </c>
    </row>
    <row r="25" spans="2:12" ht="15">
      <c r="B25" s="21" t="s">
        <v>397</v>
      </c>
      <c r="C25" s="34">
        <v>362</v>
      </c>
      <c r="D25" s="109">
        <v>44.47513812154696</v>
      </c>
      <c r="E25" s="110">
        <v>6.353591160220995</v>
      </c>
      <c r="F25" s="110">
        <v>0.2762430939226519</v>
      </c>
      <c r="G25" s="110">
        <v>7.18232044198895</v>
      </c>
      <c r="H25" s="110">
        <v>3.591160220994475</v>
      </c>
      <c r="I25" s="110">
        <v>20.718232044198896</v>
      </c>
      <c r="J25" s="123">
        <v>6.629834254143646</v>
      </c>
      <c r="K25" s="123">
        <v>10.220994475138122</v>
      </c>
      <c r="L25" s="123">
        <v>0.5524861878453038</v>
      </c>
    </row>
    <row r="26" spans="2:12" ht="15">
      <c r="B26" s="21" t="s">
        <v>398</v>
      </c>
      <c r="C26" s="34">
        <v>2245</v>
      </c>
      <c r="D26" s="109">
        <v>48.73051224944321</v>
      </c>
      <c r="E26" s="110">
        <v>6.369710467706014</v>
      </c>
      <c r="F26" s="110">
        <v>0.48997772828507796</v>
      </c>
      <c r="G26" s="110">
        <v>8.240534521158128</v>
      </c>
      <c r="H26" s="110">
        <v>2.4053452115812917</v>
      </c>
      <c r="I26" s="110">
        <v>9.57683741648107</v>
      </c>
      <c r="J26" s="123">
        <v>0</v>
      </c>
      <c r="K26" s="123">
        <v>23.474387527839642</v>
      </c>
      <c r="L26" s="123">
        <v>0.7126948775055679</v>
      </c>
    </row>
    <row r="27" spans="2:12" ht="15">
      <c r="B27" s="21" t="s">
        <v>399</v>
      </c>
      <c r="C27" s="34">
        <v>561</v>
      </c>
      <c r="D27" s="109">
        <v>36.185383244206776</v>
      </c>
      <c r="E27" s="110">
        <v>11.229946524064172</v>
      </c>
      <c r="F27" s="110">
        <v>0</v>
      </c>
      <c r="G27" s="110">
        <v>6.0606060606060606</v>
      </c>
      <c r="H27" s="110">
        <v>5.169340463458111</v>
      </c>
      <c r="I27" s="110">
        <v>20.14260249554367</v>
      </c>
      <c r="J27" s="123">
        <v>0</v>
      </c>
      <c r="K27" s="123">
        <v>17.825311942959</v>
      </c>
      <c r="L27" s="123">
        <v>3.3868092691622103</v>
      </c>
    </row>
    <row r="28" spans="2:12" ht="15">
      <c r="B28" s="21" t="s">
        <v>400</v>
      </c>
      <c r="C28" s="34">
        <v>1779</v>
      </c>
      <c r="D28" s="109">
        <v>44.96908375491849</v>
      </c>
      <c r="E28" s="110">
        <v>5.002810567734682</v>
      </c>
      <c r="F28" s="110">
        <v>0.44969083754918493</v>
      </c>
      <c r="G28" s="110">
        <v>8.375491849353569</v>
      </c>
      <c r="H28" s="110">
        <v>1.3490725126475547</v>
      </c>
      <c r="I28" s="110">
        <v>3.4851039910061834</v>
      </c>
      <c r="J28" s="123">
        <v>0</v>
      </c>
      <c r="K28" s="123">
        <v>32.771219786396856</v>
      </c>
      <c r="L28" s="123">
        <v>3.5975267003934794</v>
      </c>
    </row>
    <row r="29" spans="2:12" ht="15">
      <c r="B29" s="21" t="s">
        <v>401</v>
      </c>
      <c r="C29" s="34">
        <v>114</v>
      </c>
      <c r="D29" s="109">
        <v>28.07017543859649</v>
      </c>
      <c r="E29" s="110">
        <v>7.017543859649122</v>
      </c>
      <c r="F29" s="110">
        <v>0</v>
      </c>
      <c r="G29" s="110">
        <v>8.771929824561402</v>
      </c>
      <c r="H29" s="110">
        <v>5.263157894736842</v>
      </c>
      <c r="I29" s="110">
        <v>23.684210526315788</v>
      </c>
      <c r="J29" s="123">
        <v>0</v>
      </c>
      <c r="K29" s="123">
        <v>13.157894736842104</v>
      </c>
      <c r="L29" s="123">
        <v>14.035087719298245</v>
      </c>
    </row>
    <row r="30" spans="2:12" ht="15">
      <c r="B30" s="21" t="s">
        <v>402</v>
      </c>
      <c r="C30" s="34">
        <v>247</v>
      </c>
      <c r="D30" s="109">
        <v>52.226720647773284</v>
      </c>
      <c r="E30" s="110">
        <v>2.42914979757085</v>
      </c>
      <c r="F30" s="110">
        <v>0</v>
      </c>
      <c r="G30" s="110">
        <v>6.882591093117409</v>
      </c>
      <c r="H30" s="110">
        <v>3.2388663967611335</v>
      </c>
      <c r="I30" s="110">
        <v>9.31174089068826</v>
      </c>
      <c r="J30" s="123">
        <v>0</v>
      </c>
      <c r="K30" s="123">
        <v>24.291497975708502</v>
      </c>
      <c r="L30" s="123">
        <v>1.6194331983805668</v>
      </c>
    </row>
    <row r="31" spans="2:12" ht="15">
      <c r="B31" s="22" t="s">
        <v>403</v>
      </c>
      <c r="C31" s="37">
        <v>225</v>
      </c>
      <c r="D31" s="109">
        <v>56.44444444444444</v>
      </c>
      <c r="E31" s="109">
        <v>5.777777777777778</v>
      </c>
      <c r="F31" s="109">
        <v>0</v>
      </c>
      <c r="G31" s="109">
        <v>10.666666666666668</v>
      </c>
      <c r="H31" s="109">
        <v>1.7777777777777777</v>
      </c>
      <c r="I31" s="109">
        <v>12.444444444444445</v>
      </c>
      <c r="J31" s="124">
        <v>0</v>
      </c>
      <c r="K31" s="124">
        <v>10.666666666666668</v>
      </c>
      <c r="L31" s="124">
        <v>2.2222222222222223</v>
      </c>
    </row>
    <row r="32" spans="2:12" ht="15">
      <c r="B32" s="23" t="s">
        <v>528</v>
      </c>
      <c r="C32" s="38">
        <v>204</v>
      </c>
      <c r="D32" s="111">
        <v>51.9607843137255</v>
      </c>
      <c r="E32" s="111">
        <v>8.333333333333332</v>
      </c>
      <c r="F32" s="111">
        <v>0</v>
      </c>
      <c r="G32" s="111">
        <v>7.8431372549019605</v>
      </c>
      <c r="H32" s="111">
        <v>1.9607843137254901</v>
      </c>
      <c r="I32" s="111">
        <v>13.725490196078432</v>
      </c>
      <c r="J32" s="125">
        <v>0</v>
      </c>
      <c r="K32" s="125">
        <v>12.254901960784313</v>
      </c>
      <c r="L32" s="125">
        <v>3.9215686274509802</v>
      </c>
    </row>
    <row r="33" spans="2:12" ht="15">
      <c r="B33" s="24" t="s">
        <v>405</v>
      </c>
      <c r="C33" s="31">
        <v>9</v>
      </c>
      <c r="D33" s="107">
        <v>44.44444444444444</v>
      </c>
      <c r="E33" s="108">
        <v>11.11111111111111</v>
      </c>
      <c r="F33" s="108">
        <v>0</v>
      </c>
      <c r="G33" s="108">
        <v>11.11111111111111</v>
      </c>
      <c r="H33" s="108">
        <v>0</v>
      </c>
      <c r="I33" s="108">
        <v>0</v>
      </c>
      <c r="J33" s="122">
        <v>11.11111111111111</v>
      </c>
      <c r="K33" s="122">
        <v>22.22222222222222</v>
      </c>
      <c r="L33" s="122">
        <v>0</v>
      </c>
    </row>
    <row r="34" spans="2:12" ht="15">
      <c r="B34" s="21" t="s">
        <v>368</v>
      </c>
      <c r="C34" s="37">
        <v>0</v>
      </c>
      <c r="D34" s="109" t="s">
        <v>452</v>
      </c>
      <c r="E34" s="109" t="s">
        <v>452</v>
      </c>
      <c r="F34" s="109" t="s">
        <v>452</v>
      </c>
      <c r="G34" s="109" t="s">
        <v>452</v>
      </c>
      <c r="H34" s="109" t="s">
        <v>452</v>
      </c>
      <c r="I34" s="109" t="s">
        <v>452</v>
      </c>
      <c r="J34" s="124" t="s">
        <v>452</v>
      </c>
      <c r="K34" s="124" t="s">
        <v>452</v>
      </c>
      <c r="L34" s="124" t="s">
        <v>452</v>
      </c>
    </row>
    <row r="35" spans="2:12" ht="15">
      <c r="B35" s="21" t="s">
        <v>406</v>
      </c>
      <c r="C35" s="34">
        <v>80</v>
      </c>
      <c r="D35" s="109">
        <v>50</v>
      </c>
      <c r="E35" s="110">
        <v>11.25</v>
      </c>
      <c r="F35" s="110">
        <v>1.25</v>
      </c>
      <c r="G35" s="110">
        <v>5</v>
      </c>
      <c r="H35" s="110">
        <v>1.25</v>
      </c>
      <c r="I35" s="110">
        <v>18.75</v>
      </c>
      <c r="J35" s="123">
        <v>0</v>
      </c>
      <c r="K35" s="123">
        <v>8.75</v>
      </c>
      <c r="L35" s="123">
        <v>3.75</v>
      </c>
    </row>
    <row r="36" spans="2:12" ht="15">
      <c r="B36" s="25" t="s">
        <v>407</v>
      </c>
      <c r="C36" s="38">
        <v>200</v>
      </c>
      <c r="D36" s="111">
        <v>32.5</v>
      </c>
      <c r="E36" s="111">
        <v>2</v>
      </c>
      <c r="F36" s="111">
        <v>0</v>
      </c>
      <c r="G36" s="111">
        <v>19.5</v>
      </c>
      <c r="H36" s="111">
        <v>1.5</v>
      </c>
      <c r="I36" s="111">
        <v>23.5</v>
      </c>
      <c r="J36" s="125">
        <v>0</v>
      </c>
      <c r="K36" s="125">
        <v>18.5</v>
      </c>
      <c r="L36" s="125">
        <v>2.5</v>
      </c>
    </row>
    <row r="37" spans="2:12" ht="15">
      <c r="B37" s="127" t="s">
        <v>539</v>
      </c>
      <c r="C37" s="32"/>
      <c r="D37" s="107"/>
      <c r="E37" s="107"/>
      <c r="F37" s="107"/>
      <c r="G37" s="107"/>
      <c r="H37" s="107"/>
      <c r="I37" s="107"/>
      <c r="J37" s="126"/>
      <c r="K37" s="126"/>
      <c r="L37" s="126"/>
    </row>
    <row r="38" ht="15" customHeight="1">
      <c r="B38" s="1" t="s">
        <v>428</v>
      </c>
    </row>
    <row r="39" spans="2:12" ht="15" customHeight="1">
      <c r="B39" s="1" t="s">
        <v>450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 ht="15" customHeight="1">
      <c r="B40" s="1" t="s">
        <v>451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 ht="15">
      <c r="B41" s="148" t="s">
        <v>442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</row>
    <row r="42" spans="2:12" ht="15"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</row>
    <row r="43" spans="2:12" ht="15"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</row>
  </sheetData>
  <mergeCells count="4">
    <mergeCell ref="B43:L43"/>
    <mergeCell ref="B2:L2"/>
    <mergeCell ref="B41:L41"/>
    <mergeCell ref="B42:L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Tardivon</dc:creator>
  <cp:keywords/>
  <dc:description/>
  <cp:lastModifiedBy>Julien Tardivon</cp:lastModifiedBy>
  <dcterms:created xsi:type="dcterms:W3CDTF">2015-06-05T18:17:20Z</dcterms:created>
  <dcterms:modified xsi:type="dcterms:W3CDTF">2024-03-19T07:27:21Z</dcterms:modified>
  <cp:category/>
  <cp:version/>
  <cp:contentType/>
  <cp:contentStatus/>
</cp:coreProperties>
</file>