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4" yWindow="48" windowWidth="10800" windowHeight="10092" tabRatio="937" activeTab="0"/>
  </bookViews>
  <sheets>
    <sheet name="Table01" sheetId="1" r:id="rId1"/>
    <sheet name="Table02" sheetId="4" r:id="rId2"/>
    <sheet name="Table03" sheetId="5" r:id="rId3"/>
    <sheet name="Table04" sheetId="6" r:id="rId4"/>
    <sheet name="Table05" sheetId="7" r:id="rId5"/>
    <sheet name="Table06" sheetId="8" r:id="rId6"/>
    <sheet name="Table07" sheetId="9" r:id="rId7"/>
    <sheet name="Table08" sheetId="12" r:id="rId8"/>
    <sheet name="Table09" sheetId="11" r:id="rId9"/>
    <sheet name="Table10" sheetId="10" r:id="rId10"/>
    <sheet name="Table 11" sheetId="13" r:id="rId11"/>
    <sheet name="Table 12" sheetId="14" r:id="rId12"/>
    <sheet name="Table 13" sheetId="15" r:id="rId13"/>
    <sheet name="Table 14" sheetId="16" r:id="rId14"/>
    <sheet name="Table 15" sheetId="17" r:id="rId15"/>
    <sheet name="Table 16" sheetId="18" r:id="rId16"/>
    <sheet name="Table 17" sheetId="19" r:id="rId17"/>
    <sheet name="Table 18" sheetId="20" r:id="rId18"/>
    <sheet name="Table 19" sheetId="21" r:id="rId19"/>
    <sheet name="Table 20" sheetId="22" r:id="rId20"/>
    <sheet name="Table 21" sheetId="23" r:id="rId21"/>
    <sheet name="Table 22" sheetId="24" r:id="rId22"/>
    <sheet name="Table 23" sheetId="25" r:id="rId23"/>
    <sheet name="Table 24" sheetId="26" r:id="rId24"/>
    <sheet name="Table 25" sheetId="27" r:id="rId25"/>
    <sheet name="Sheet1" sheetId="28" r:id="rId26"/>
  </sheets>
  <definedNames>
    <definedName name="_xlnm.Print_Area" localSheetId="10">'Table 11'!$B$2:$Q$55</definedName>
    <definedName name="_xlnm.Print_Area" localSheetId="11">'Table 12'!$B$2:$Q$55</definedName>
    <definedName name="_xlnm.Print_Area" localSheetId="12">'Table 13'!$B$2:$Q$55</definedName>
    <definedName name="_xlnm.Print_Area" localSheetId="13">'Table 14'!$B$2:$Q$55</definedName>
    <definedName name="_xlnm.Print_Area" localSheetId="14">'Table 15'!$B$2:$Q$55</definedName>
    <definedName name="_xlnm.Print_Area" localSheetId="15">'Table 16'!$B$2:$Q$55</definedName>
    <definedName name="_xlnm.Print_Area" localSheetId="16">'Table 17'!$B$2:$Q$55</definedName>
    <definedName name="_xlnm.Print_Area" localSheetId="17">'Table 18'!$B$2:$Q$55</definedName>
    <definedName name="_xlnm.Print_Area" localSheetId="18">'Table 19'!$B$2:$Q$55</definedName>
    <definedName name="_xlnm.Print_Area" localSheetId="19">'Table 20'!$B$2:$Q$55</definedName>
    <definedName name="_xlnm.Print_Area" localSheetId="20">'Table 21'!$B$2:$Q$55</definedName>
    <definedName name="_xlnm.Print_Area" localSheetId="21">'Table 22'!$B$2:$Q$55</definedName>
    <definedName name="_xlnm.Print_Area" localSheetId="22">'Table 23'!$B$2:$Q$55</definedName>
    <definedName name="_xlnm.Print_Area" localSheetId="23">'Table 24'!$B$2:$Q$55</definedName>
    <definedName name="_xlnm.Print_Area" localSheetId="24">'Table 25'!$B$2:$Q$55</definedName>
    <definedName name="_xlnm.Print_Area" localSheetId="0">'Table01'!$B$2:$Q$55</definedName>
    <definedName name="_xlnm.Print_Area" localSheetId="1">'Table02'!$B$2:$Q$55</definedName>
    <definedName name="_xlnm.Print_Area" localSheetId="2">'Table03'!$B$2:$Q$55</definedName>
    <definedName name="_xlnm.Print_Area" localSheetId="3">'Table04'!$B$2:$Q$55</definedName>
    <definedName name="_xlnm.Print_Area" localSheetId="4">'Table05'!$B$2:$Q$55</definedName>
    <definedName name="_xlnm.Print_Area" localSheetId="5">'Table06'!$B$2:$Q$55</definedName>
    <definedName name="_xlnm.Print_Area" localSheetId="6">'Table07'!$B$2:$Q$55</definedName>
    <definedName name="_xlnm.Print_Area" localSheetId="7">'Table08'!$B$2:$Q$55</definedName>
    <definedName name="_xlnm.Print_Area" localSheetId="8">'Table09'!$B$2:$Q$55</definedName>
    <definedName name="_xlnm.Print_Area" localSheetId="9">'Table10'!$B$2:$Q$55</definedName>
  </definedNames>
  <calcPr calcId="145621"/>
</workbook>
</file>

<file path=xl/sharedStrings.xml><?xml version="1.0" encoding="utf-8"?>
<sst xmlns="http://schemas.openxmlformats.org/spreadsheetml/2006/main" count="4348" uniqueCount="114">
  <si>
    <t>Number</t>
  </si>
  <si>
    <t>Index (2008 = 100)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</si>
  <si>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</si>
  <si>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</si>
  <si>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</si>
  <si>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</si>
  <si>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</si>
  <si>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</si>
  <si>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</si>
  <si>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</si>
  <si>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</si>
  <si>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</si>
  <si>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</si>
  <si>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</si>
  <si>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</si>
  <si>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</si>
  <si>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</si>
  <si>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</si>
  <si>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</si>
  <si>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</si>
  <si>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</si>
  <si>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</si>
  <si>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</si>
  <si>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</si>
  <si>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</si>
  <si>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</si>
  <si>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</si>
  <si>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</si>
  <si>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Kingdom:</t>
  </si>
  <si>
    <t>UK England and Wales</t>
  </si>
  <si>
    <t>UK Scotland</t>
  </si>
  <si>
    <t>UK Northern Ireland</t>
  </si>
  <si>
    <t>Iceland</t>
  </si>
  <si>
    <t>Liechtenstein</t>
  </si>
  <si>
    <t>Norway</t>
  </si>
  <si>
    <t>Switzerland</t>
  </si>
  <si>
    <t>Montenegro</t>
  </si>
  <si>
    <t>FYR of Macedonia</t>
  </si>
  <si>
    <t>Albania</t>
  </si>
  <si>
    <t>Turkey</t>
  </si>
  <si>
    <t>Serbia</t>
  </si>
  <si>
    <t>Bosnia &amp; Herzegovina</t>
  </si>
  <si>
    <t>Kosovo</t>
  </si>
  <si>
    <t>(:) not available</t>
  </si>
  <si>
    <r>
      <t>Source:</t>
    </r>
    <r>
      <rPr>
        <sz val="9"/>
        <color theme="1"/>
        <rFont val="Arial"/>
        <family val="2"/>
      </rPr>
      <t xml:space="preserve"> Eurostat (online data code: crim_off_cat)</t>
    </r>
  </si>
  <si>
    <t>Netherlands</t>
  </si>
  <si>
    <r>
      <t>Source:</t>
    </r>
    <r>
      <rPr>
        <sz val="9"/>
        <color theme="1"/>
        <rFont val="Arial"/>
        <family val="2"/>
      </rPr>
      <t xml:space="preserve"> Eurostat (online data code: crim_just_job)</t>
    </r>
  </si>
  <si>
    <r>
      <t>Source:</t>
    </r>
    <r>
      <rPr>
        <sz val="9"/>
        <color theme="1"/>
        <rFont val="Arial"/>
        <family val="2"/>
      </rPr>
      <t xml:space="preserve"> Eurostat (online data code:  crim_pris_cap)</t>
    </r>
  </si>
  <si>
    <r>
      <t>Source:</t>
    </r>
    <r>
      <rPr>
        <sz val="9"/>
        <color theme="1"/>
        <rFont val="Arial"/>
        <family val="2"/>
      </rPr>
      <t xml:space="preserve"> Eurostat (online data code: crim_pris_age)</t>
    </r>
  </si>
  <si>
    <r>
      <t>Source:</t>
    </r>
    <r>
      <rPr>
        <sz val="9"/>
        <color theme="1"/>
        <rFont val="Arial"/>
        <family val="2"/>
      </rPr>
      <t xml:space="preserve"> Eurostat (online data code: crim_pris_ctz)</t>
    </r>
  </si>
  <si>
    <t>:</t>
  </si>
  <si>
    <r>
      <t>Switzerland</t>
    </r>
    <r>
      <rPr>
        <b/>
        <vertAlign val="superscript"/>
        <sz val="9"/>
        <color theme="1"/>
        <rFont val="Arial"/>
        <family val="2"/>
      </rPr>
      <t>1</t>
    </r>
  </si>
  <si>
    <t>Table 1: Intentional homicide offences recorded by the police, 2008–2015</t>
  </si>
  <si>
    <t>Table 2: Assault offences recorded by the police, 2008–2015</t>
  </si>
  <si>
    <t>Table 3: Robbery offences recorded by the police, 2008–2015</t>
  </si>
  <si>
    <t>Table 4: Kidnapping offences recorded by the police, 2008–2015</t>
  </si>
  <si>
    <t>Table 5: Theft offences recorded by the police, 2008–2015</t>
  </si>
  <si>
    <t>Table 6: Burglary offences recorded by the police, 2008–2015</t>
  </si>
  <si>
    <t>Table 7: Unlawful acts involving controlled drugs or precursors offences recorded by the police, 2008–2015</t>
  </si>
  <si>
    <t>Table 8: Offences of sexual violence recorded by the police, 2008–2015</t>
  </si>
  <si>
    <t>Table 9: Rape offences recorded by the police, 2008–2015</t>
  </si>
  <si>
    <t>Table 10: Sexual assault offences recorded by the police, 2008–2015</t>
  </si>
  <si>
    <t>Table 12: Male police officers, 2008–2015</t>
  </si>
  <si>
    <t>Table 13: Female police officers 2008–2015</t>
  </si>
  <si>
    <t>Table 14: Professional judges 2008–2015</t>
  </si>
  <si>
    <t>Table 15: Male professional judges 2008–2015</t>
  </si>
  <si>
    <t>Table 16: Female professional judges 2008–2015</t>
  </si>
  <si>
    <t>Table 17: Prison personnel in adult prisons 2008–2015</t>
  </si>
  <si>
    <t>Table 18: Male prison personnel in adult prisons 2008–2015</t>
  </si>
  <si>
    <t>Table 19: Female prison personnel in adult prisons 2008–2015</t>
  </si>
  <si>
    <t>Table 11: Police officers, 2008–2015</t>
  </si>
  <si>
    <t>Table 20: Total prison population 2008–2015</t>
  </si>
  <si>
    <t>Table 21: Adult male prisoners 2008–2015</t>
  </si>
  <si>
    <t>Table 22: Adult female prisoners 2008–2015</t>
  </si>
  <si>
    <t>Table 23: Juvenile prison population 2008–2015</t>
  </si>
  <si>
    <t>Table 24: Prisoners who are citizens of the reporting country 2008–2015</t>
  </si>
  <si>
    <t>Table 25: Prisoners who are foreign citizens in the reporting country 2008–2015</t>
  </si>
  <si>
    <t>EU-28</t>
  </si>
  <si>
    <r>
      <t>Netherlands</t>
    </r>
    <r>
      <rPr>
        <b/>
        <vertAlign val="superscript"/>
        <sz val="9"/>
        <color theme="1"/>
        <rFont val="Arial"/>
        <family val="2"/>
      </rPr>
      <t>1</t>
    </r>
  </si>
  <si>
    <t>(:) not available.</t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</si>
  <si>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Data refers to number of victims as collected by health statistics on cause of death.</t>
    </r>
  </si>
  <si>
    <t>-</t>
  </si>
  <si>
    <t>(²) Break in series from 2010.</t>
  </si>
  <si>
    <t>(¹) Break in series from 2009.</t>
  </si>
  <si>
    <r>
      <t>Greece</t>
    </r>
    <r>
      <rPr>
        <b/>
        <vertAlign val="superscript"/>
        <sz val="9"/>
        <color theme="1"/>
        <rFont val="Arial"/>
        <family val="2"/>
      </rPr>
      <t>1</t>
    </r>
  </si>
  <si>
    <r>
      <t>Estonia</t>
    </r>
    <r>
      <rPr>
        <b/>
        <vertAlign val="superscript"/>
        <sz val="9"/>
        <color theme="1"/>
        <rFont val="Arial"/>
        <family val="2"/>
      </rPr>
      <t>2</t>
    </r>
  </si>
  <si>
    <t>Note: EU-28 refers to the 27 jurisdictions reporting in all 8 years. Belgium, Germany and Spain not available for all years.</t>
  </si>
  <si>
    <t>Note: EU-28 refers to the 21 jurisdictions reporting in all 8 years. Belgium, Germany, Estonia, Croatia, Malta, Austria, Slovenia, Slovakia and Sweden not available for all years.</t>
  </si>
  <si>
    <t>Note: EU-28 refers to the 25 jurisdictions reporting in all 8 years. Belgium, Germany, Estonia, Malta and Sweden not available for all years.</t>
  </si>
  <si>
    <t>Note: EU-28 refers to the 27 jurisdictions reporting in all 8 years. Belgium, Estonia and Portugal not available for all years.</t>
  </si>
  <si>
    <t>Note: EU-28 refers to the 29 jurisdictions reporting in all 8 years. Belgium not available for all years.</t>
  </si>
  <si>
    <t>Note: EU-28 refers to the 20 jurisdictions reporting in all 8 years. Belgium, Bulgaria, Germany, Ireland, Italy, Luxembourg, Malta, Netherlands, UK England and Wales and UK Northern Ireland not available for all years.</t>
  </si>
  <si>
    <t>Note: EU-28 refers to the 14 jurisdictions reporting in all 8 years. Belgium, Bulgaria, Germany, Estonia, Ireland, Greece, Spain, France, Croatia, Italy, Cyprus, Latvia, Luxembourg, Hungary, Slovakia and Sweden not available for all years.</t>
  </si>
  <si>
    <t>Note: EU-28 refers to the 26 jurisdictions reporting in all 8 years. Germany, Italy, Ireland and Latvia not available for all years.</t>
  </si>
  <si>
    <t>Note: EU-28 refers to the 25 jurisdictions reporting in all 8 years. Latvia, Luxembourg, Poland, Slovakia and UK England and Wales not available for all years.</t>
  </si>
  <si>
    <t>Note: EU-28 refers to the 28 jurisdictions reporting in all 8 years. Italy and UK Scotland not available for all years.</t>
  </si>
  <si>
    <t>Note: EU-28 refers to the 23 jurisdictions reporting in all 8 years. Italy, Latvia, Luxembourg, Poland, Slovakia, UK England and Wales and UK Scotland not available for all years.</t>
  </si>
  <si>
    <t>Note: EU-28 refers to the 29 jurisdictions reporting in all 8 years. UK Scotland not available for all years.</t>
  </si>
  <si>
    <t>Note: EU-28 refers to the 25 jurisdictions reporting in all 8 years. Estonia, Italy, Latvia, Lithuania and UK Scotland not available for all years.</t>
  </si>
  <si>
    <t>Note: EU-28 refers to the 28 jurisdictions reporting in all 8 years. Latvia and UK Scotland not available for all years.</t>
  </si>
  <si>
    <t>Note: EU-28 refers to the 26 jurisdictions reporting in all 8 years. Denmark, Romania, Sweden and UK Scotland not available for all years.</t>
  </si>
  <si>
    <t>Note: EU-28 refers to the 28 jurisdictions reporting in all 8 years. Poland and UK Scotland not available for all years.</t>
  </si>
  <si>
    <t>Note: EU-28 refers to the 27 jurisdictions reporting in all 8 years. The Netherlands, UK England and Wales and UK Scotland not available for all years.</t>
  </si>
  <si>
    <t>(¹) Break in series in 2009.</t>
  </si>
  <si>
    <r>
      <t>EU-28</t>
    </r>
    <r>
      <rPr>
        <b/>
        <vertAlign val="superscript"/>
        <sz val="9"/>
        <color theme="1"/>
        <rFont val="Arial"/>
        <family val="2"/>
      </rPr>
      <t>1</t>
    </r>
  </si>
  <si>
    <r>
      <t>Germany</t>
    </r>
    <r>
      <rPr>
        <b/>
        <vertAlign val="superscript"/>
        <sz val="9"/>
        <color theme="1"/>
        <rFont val="Arial"/>
        <family val="2"/>
      </rPr>
      <t>1</t>
    </r>
  </si>
  <si>
    <r>
      <t>(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 Break in series in 2010.</t>
    </r>
  </si>
  <si>
    <r>
      <t>Sweden</t>
    </r>
    <r>
      <rPr>
        <b/>
        <vertAlign val="superscript"/>
        <sz val="9"/>
        <color theme="1"/>
        <rFont val="Arial"/>
        <family val="2"/>
      </rPr>
      <t>2</t>
    </r>
  </si>
  <si>
    <r>
      <t>Portugal</t>
    </r>
    <r>
      <rPr>
        <b/>
        <vertAlign val="superscript"/>
        <sz val="9"/>
        <color theme="1"/>
        <rFont val="Arial"/>
        <family val="2"/>
      </rPr>
      <t>2</t>
    </r>
  </si>
  <si>
    <r>
      <t>UK Scotland</t>
    </r>
    <r>
      <rPr>
        <vertAlign val="superscript"/>
        <sz val="9"/>
        <color theme="1"/>
        <rFont val="Arial"/>
        <family val="2"/>
      </rPr>
      <t>1</t>
    </r>
  </si>
  <si>
    <t>Note: EU-28 refers to the 16 jurisdictions reporting in all 8 years. Belgium, Bulgaria, the Czech Republic, Germany, Estonia, Ireland, Greece, France, Italy, Luxembourg, Malta, the Netherlands, UK England and Wales and UK Northern Ireland not available for all years.</t>
  </si>
  <si>
    <t>Note: EU-28 refers to the 21 jurisdictions reporting in all 8 years. Belgium,Germany, Estonia, Greece, France, Latvia, Luxembourg, the Netherlands and Sweden not available for all years.</t>
  </si>
  <si>
    <t>Note: EU-28 refers to the 12 jurisdictions reporting in all 8 years. Belgium, Bulgaria, Estonia, Ireland, Greece, Spain, France, Croatia, Cyprus, Latvia, Luxembourg, Malta, the Netherlands, Austria, Portugal, Slovenia, Sweden and UK Northern Ireland not available for all years.</t>
  </si>
  <si>
    <t>Note: EU-28 refers to the 20 jurisdictions reporting in all 8 years. Belgium, the Czech Republic, Denmark, Estonia, France, Croatia, Austria, Portugal, Slovakia and Sweden not available for all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</si>
</sst>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##0.0_i"/>
    <numFmt numFmtId="166" formatCode="#\ ##0"/>
    <numFmt numFmtId="167" formatCode="_ * #,##0.00_ ;_ * \-#,##0.00_ ;_ * &quot;-&quot;??_ ;_ @_ "/>
    <numFmt numFmtId="168" formatCode="_-* #,##0.00_-;_-* #,##0.00\-;_-* &quot;-&quot;??_-;_-@_-"/>
    <numFmt numFmtId="169" formatCode="#,##0_i"/>
    <numFmt numFmtId="170" formatCode="#\ ##0_i"/>
    <numFmt numFmtId="171" formatCode="#\ ###\ ##0_i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i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2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0"/>
      <color theme="1"/>
      <name val="Times New Roman"/>
      <family val="2"/>
    </font>
    <font>
      <sz val="10"/>
      <name val="Arial CE"/>
      <family val="2"/>
    </font>
  </fonts>
  <fills count="1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/>
      <bottom/>
    </border>
    <border>
      <left/>
      <right/>
      <top style="thin"/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/>
      <right/>
      <top/>
      <bottom style="thin"/>
    </border>
    <border>
      <left style="hair">
        <color rgb="FF000000"/>
      </left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/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hair">
        <color rgb="FFC0C0C0"/>
      </bottom>
    </border>
    <border>
      <left/>
      <right style="hair">
        <color rgb="FF000000"/>
      </right>
      <top style="hair">
        <color rgb="FFC0C0C0"/>
      </top>
      <bottom style="hair">
        <color rgb="FFC0C0C0"/>
      </bottom>
    </border>
    <border>
      <left/>
      <right style="hair">
        <color rgb="FF000000"/>
      </right>
      <top style="hair">
        <color rgb="FFC0C0C0"/>
      </top>
      <bottom style="thin">
        <color rgb="FF000000"/>
      </bottom>
    </border>
    <border>
      <left/>
      <right style="hair">
        <color rgb="FF000000"/>
      </right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/>
    </border>
    <border>
      <left/>
      <right/>
      <top style="thin"/>
      <bottom/>
    </border>
  </borders>
  <cellStyleXfs count="7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ill="0" applyBorder="0" applyProtection="0">
      <alignment horizontal="right"/>
    </xf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16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15" borderId="1" applyNumberFormat="0" applyFont="0" applyAlignment="0" applyProtection="0"/>
    <xf numFmtId="0" fontId="0" fillId="15" borderId="1" applyNumberFormat="0" applyFont="0" applyAlignment="0" applyProtection="0"/>
    <xf numFmtId="0" fontId="0" fillId="15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>
      <alignment/>
      <protection/>
    </xf>
    <xf numFmtId="0" fontId="17" fillId="0" borderId="0">
      <alignment/>
      <protection/>
    </xf>
  </cellStyleXfs>
  <cellXfs count="111">
    <xf numFmtId="0" fontId="0" fillId="0" borderId="0" xfId="0"/>
    <xf numFmtId="0" fontId="2" fillId="16" borderId="0" xfId="0" applyFont="1" applyFill="1"/>
    <xf numFmtId="0" fontId="2" fillId="0" borderId="0" xfId="0" applyFont="1"/>
    <xf numFmtId="0" fontId="3" fillId="16" borderId="0" xfId="0" applyFont="1" applyFill="1" applyBorder="1" applyAlignment="1">
      <alignment horizontal="left"/>
    </xf>
    <xf numFmtId="0" fontId="2" fillId="16" borderId="0" xfId="0" applyFont="1" applyFill="1" applyBorder="1"/>
    <xf numFmtId="0" fontId="4" fillId="16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5" xfId="21" applyFont="1" applyFill="1" applyBorder="1" applyAlignment="1">
      <alignment horizontal="left"/>
    </xf>
    <xf numFmtId="0" fontId="2" fillId="0" borderId="5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16" borderId="0" xfId="0" applyFont="1" applyFill="1" applyAlignment="1">
      <alignment horizontal="left"/>
    </xf>
    <xf numFmtId="0" fontId="8" fillId="16" borderId="0" xfId="0" applyFont="1" applyFill="1"/>
    <xf numFmtId="166" fontId="2" fillId="0" borderId="0" xfId="0" applyNumberFormat="1" applyFont="1"/>
    <xf numFmtId="0" fontId="4" fillId="16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5" fontId="2" fillId="0" borderId="0" xfId="20" applyFont="1" applyBorder="1" applyAlignment="1">
      <alignment horizontal="right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" fontId="2" fillId="0" borderId="0" xfId="0" applyNumberFormat="1" applyFont="1"/>
    <xf numFmtId="169" fontId="2" fillId="0" borderId="9" xfId="20" applyNumberFormat="1" applyFont="1" applyBorder="1" applyAlignment="1">
      <alignment horizontal="right"/>
    </xf>
    <xf numFmtId="169" fontId="2" fillId="0" borderId="6" xfId="20" applyNumberFormat="1" applyFont="1" applyBorder="1" applyAlignment="1">
      <alignment horizontal="right"/>
    </xf>
    <xf numFmtId="169" fontId="2" fillId="0" borderId="10" xfId="20" applyNumberFormat="1" applyFont="1" applyBorder="1" applyAlignment="1">
      <alignment horizontal="right"/>
    </xf>
    <xf numFmtId="169" fontId="2" fillId="0" borderId="4" xfId="20" applyNumberFormat="1" applyFont="1" applyBorder="1" applyAlignment="1">
      <alignment horizontal="right"/>
    </xf>
    <xf numFmtId="169" fontId="2" fillId="0" borderId="11" xfId="20" applyNumberFormat="1" applyFont="1" applyBorder="1" applyAlignment="1">
      <alignment horizontal="right"/>
    </xf>
    <xf numFmtId="169" fontId="2" fillId="0" borderId="5" xfId="20" applyNumberFormat="1" applyFont="1" applyBorder="1" applyAlignment="1">
      <alignment horizontal="right"/>
    </xf>
    <xf numFmtId="169" fontId="2" fillId="0" borderId="11" xfId="20" applyNumberFormat="1" applyFont="1" applyFill="1" applyBorder="1" applyAlignment="1">
      <alignment horizontal="right"/>
    </xf>
    <xf numFmtId="169" fontId="2" fillId="0" borderId="5" xfId="20" applyNumberFormat="1" applyFont="1" applyFill="1" applyBorder="1" applyAlignment="1">
      <alignment horizontal="right"/>
    </xf>
    <xf numFmtId="169" fontId="2" fillId="0" borderId="2" xfId="20" applyNumberFormat="1" applyFont="1" applyBorder="1" applyAlignment="1">
      <alignment horizontal="right"/>
    </xf>
    <xf numFmtId="169" fontId="2" fillId="0" borderId="3" xfId="20" applyNumberFormat="1" applyFont="1" applyBorder="1" applyAlignment="1">
      <alignment horizontal="right"/>
    </xf>
    <xf numFmtId="169" fontId="2" fillId="0" borderId="9" xfId="20" applyNumberFormat="1" applyFont="1" applyFill="1" applyBorder="1" applyAlignment="1">
      <alignment horizontal="right"/>
    </xf>
    <xf numFmtId="169" fontId="2" fillId="0" borderId="6" xfId="20" applyNumberFormat="1" applyFont="1" applyFill="1" applyBorder="1" applyAlignment="1">
      <alignment horizontal="right"/>
    </xf>
    <xf numFmtId="169" fontId="2" fillId="0" borderId="0" xfId="20" applyNumberFormat="1" applyFont="1" applyBorder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/>
    </xf>
    <xf numFmtId="0" fontId="2" fillId="0" borderId="0" xfId="0" applyFont="1" applyBorder="1"/>
    <xf numFmtId="169" fontId="2" fillId="0" borderId="0" xfId="0" applyNumberFormat="1" applyFont="1"/>
    <xf numFmtId="165" fontId="2" fillId="8" borderId="0" xfId="20" applyNumberFormat="1" applyFont="1" applyFill="1" applyBorder="1" applyAlignment="1">
      <alignment horizontal="right"/>
    </xf>
    <xf numFmtId="165" fontId="2" fillId="8" borderId="14" xfId="20" applyNumberFormat="1" applyFont="1" applyFill="1" applyBorder="1" applyAlignment="1">
      <alignment horizontal="right"/>
    </xf>
    <xf numFmtId="165" fontId="2" fillId="0" borderId="10" xfId="20" applyNumberFormat="1" applyFont="1" applyBorder="1" applyAlignment="1">
      <alignment horizontal="right"/>
    </xf>
    <xf numFmtId="165" fontId="2" fillId="0" borderId="11" xfId="20" applyNumberFormat="1" applyFont="1" applyBorder="1" applyAlignment="1">
      <alignment horizontal="right"/>
    </xf>
    <xf numFmtId="165" fontId="2" fillId="0" borderId="5" xfId="20" applyNumberFormat="1" applyFont="1" applyBorder="1" applyAlignment="1">
      <alignment horizontal="right"/>
    </xf>
    <xf numFmtId="165" fontId="2" fillId="0" borderId="5" xfId="20" applyNumberFormat="1" applyFont="1" applyBorder="1" applyAlignment="1">
      <alignment horizontal="right"/>
    </xf>
    <xf numFmtId="165" fontId="2" fillId="0" borderId="11" xfId="20" applyNumberFormat="1" applyFont="1" applyFill="1" applyBorder="1" applyAlignment="1">
      <alignment horizontal="right"/>
    </xf>
    <xf numFmtId="165" fontId="2" fillId="0" borderId="5" xfId="20" applyNumberFormat="1" applyFont="1" applyFill="1" applyBorder="1" applyAlignment="1">
      <alignment horizontal="right"/>
    </xf>
    <xf numFmtId="165" fontId="2" fillId="0" borderId="2" xfId="20" applyNumberFormat="1" applyFont="1" applyBorder="1" applyAlignment="1">
      <alignment horizontal="right"/>
    </xf>
    <xf numFmtId="165" fontId="2" fillId="0" borderId="3" xfId="20" applyNumberFormat="1" applyFont="1" applyBorder="1" applyAlignment="1">
      <alignment horizontal="right"/>
    </xf>
    <xf numFmtId="165" fontId="2" fillId="0" borderId="3" xfId="20" applyNumberFormat="1" applyFont="1" applyBorder="1" applyAlignment="1">
      <alignment horizontal="right"/>
    </xf>
    <xf numFmtId="165" fontId="2" fillId="0" borderId="4" xfId="20" applyNumberFormat="1" applyFont="1" applyBorder="1" applyAlignment="1">
      <alignment horizontal="right"/>
    </xf>
    <xf numFmtId="165" fontId="2" fillId="0" borderId="6" xfId="20" applyNumberFormat="1" applyFont="1" applyFill="1" applyBorder="1" applyAlignment="1">
      <alignment horizontal="right"/>
    </xf>
    <xf numFmtId="165" fontId="2" fillId="0" borderId="8" xfId="20" applyNumberFormat="1" applyFont="1" applyBorder="1" applyAlignment="1">
      <alignment horizontal="right"/>
    </xf>
    <xf numFmtId="165" fontId="2" fillId="0" borderId="13" xfId="20" applyNumberFormat="1" applyFont="1" applyBorder="1" applyAlignment="1">
      <alignment horizontal="right"/>
    </xf>
    <xf numFmtId="165" fontId="2" fillId="0" borderId="9" xfId="20" applyNumberFormat="1" applyFont="1" applyBorder="1" applyAlignment="1">
      <alignment horizontal="right"/>
    </xf>
    <xf numFmtId="165" fontId="2" fillId="0" borderId="6" xfId="20" applyNumberFormat="1" applyFont="1" applyBorder="1" applyAlignment="1">
      <alignment horizontal="right"/>
    </xf>
    <xf numFmtId="165" fontId="2" fillId="0" borderId="6" xfId="20" applyNumberFormat="1" applyFont="1" applyBorder="1" applyAlignment="1">
      <alignment horizontal="right"/>
    </xf>
    <xf numFmtId="165" fontId="2" fillId="0" borderId="11" xfId="20" applyNumberFormat="1" applyFont="1" applyBorder="1" applyAlignment="1" quotePrefix="1">
      <alignment horizontal="right" indent="1"/>
    </xf>
    <xf numFmtId="165" fontId="2" fillId="8" borderId="15" xfId="20" applyNumberFormat="1" applyFont="1" applyFill="1" applyBorder="1" applyAlignment="1">
      <alignment horizontal="right"/>
    </xf>
    <xf numFmtId="165" fontId="2" fillId="8" borderId="16" xfId="20" applyNumberFormat="1" applyFont="1" applyFill="1" applyBorder="1" applyAlignment="1">
      <alignment horizontal="right"/>
    </xf>
    <xf numFmtId="165" fontId="2" fillId="8" borderId="17" xfId="20" applyNumberFormat="1" applyFont="1" applyFill="1" applyBorder="1" applyAlignment="1">
      <alignment horizontal="right"/>
    </xf>
    <xf numFmtId="165" fontId="2" fillId="0" borderId="0" xfId="20" applyNumberFormat="1" applyFont="1" applyBorder="1" applyAlignment="1">
      <alignment horizontal="right"/>
    </xf>
    <xf numFmtId="165" fontId="2" fillId="0" borderId="18" xfId="20" applyNumberFormat="1" applyFont="1" applyBorder="1" applyAlignment="1">
      <alignment horizontal="right"/>
    </xf>
    <xf numFmtId="165" fontId="2" fillId="0" borderId="9" xfId="20" applyNumberFormat="1" applyFont="1" applyFill="1" applyBorder="1" applyAlignment="1">
      <alignment horizontal="right"/>
    </xf>
    <xf numFmtId="165" fontId="2" fillId="0" borderId="19" xfId="20" applyNumberFormat="1" applyFont="1" applyBorder="1" applyAlignment="1">
      <alignment horizontal="right"/>
    </xf>
    <xf numFmtId="165" fontId="2" fillId="0" borderId="0" xfId="0" applyNumberFormat="1" applyFont="1"/>
    <xf numFmtId="165" fontId="2" fillId="16" borderId="0" xfId="0" applyNumberFormat="1" applyFont="1" applyFill="1" applyBorder="1"/>
    <xf numFmtId="165" fontId="2" fillId="0" borderId="20" xfId="20" applyNumberFormat="1" applyFont="1" applyBorder="1" applyAlignment="1">
      <alignment horizontal="right"/>
    </xf>
    <xf numFmtId="170" fontId="2" fillId="8" borderId="21" xfId="20" applyNumberFormat="1" applyFont="1" applyFill="1" applyBorder="1" applyAlignment="1">
      <alignment horizontal="right"/>
    </xf>
    <xf numFmtId="171" fontId="2" fillId="8" borderId="15" xfId="20" applyNumberFormat="1" applyFont="1" applyFill="1" applyBorder="1" applyAlignment="1">
      <alignment horizontal="right"/>
    </xf>
    <xf numFmtId="171" fontId="2" fillId="8" borderId="22" xfId="20" applyNumberFormat="1" applyFont="1" applyFill="1" applyBorder="1" applyAlignment="1">
      <alignment horizontal="right"/>
    </xf>
    <xf numFmtId="171" fontId="2" fillId="0" borderId="10" xfId="20" applyNumberFormat="1" applyFont="1" applyBorder="1" applyAlignment="1">
      <alignment horizontal="right"/>
    </xf>
    <xf numFmtId="171" fontId="2" fillId="0" borderId="4" xfId="20" applyNumberFormat="1" applyFont="1" applyBorder="1" applyAlignment="1">
      <alignment horizontal="right"/>
    </xf>
    <xf numFmtId="171" fontId="2" fillId="0" borderId="23" xfId="20" applyNumberFormat="1" applyFont="1" applyBorder="1" applyAlignment="1">
      <alignment horizontal="right"/>
    </xf>
    <xf numFmtId="171" fontId="2" fillId="0" borderId="11" xfId="20" applyNumberFormat="1" applyFont="1" applyBorder="1" applyAlignment="1">
      <alignment horizontal="right"/>
    </xf>
    <xf numFmtId="171" fontId="2" fillId="0" borderId="5" xfId="20" applyNumberFormat="1" applyFont="1" applyBorder="1" applyAlignment="1">
      <alignment horizontal="right"/>
    </xf>
    <xf numFmtId="171" fontId="2" fillId="0" borderId="24" xfId="20" applyNumberFormat="1" applyFont="1" applyBorder="1" applyAlignment="1">
      <alignment horizontal="right"/>
    </xf>
    <xf numFmtId="171" fontId="2" fillId="0" borderId="11" xfId="20" applyNumberFormat="1" applyFont="1" applyFill="1" applyBorder="1" applyAlignment="1">
      <alignment horizontal="right"/>
    </xf>
    <xf numFmtId="171" fontId="2" fillId="0" borderId="5" xfId="20" applyNumberFormat="1" applyFont="1" applyFill="1" applyBorder="1" applyAlignment="1">
      <alignment horizontal="right"/>
    </xf>
    <xf numFmtId="171" fontId="2" fillId="0" borderId="24" xfId="20" applyNumberFormat="1" applyFont="1" applyFill="1" applyBorder="1" applyAlignment="1">
      <alignment horizontal="right"/>
    </xf>
    <xf numFmtId="171" fontId="2" fillId="0" borderId="2" xfId="20" applyNumberFormat="1" applyFont="1" applyBorder="1" applyAlignment="1">
      <alignment horizontal="right"/>
    </xf>
    <xf numFmtId="171" fontId="2" fillId="0" borderId="3" xfId="20" applyNumberFormat="1" applyFont="1" applyBorder="1" applyAlignment="1">
      <alignment horizontal="right"/>
    </xf>
    <xf numFmtId="171" fontId="2" fillId="0" borderId="25" xfId="20" applyNumberFormat="1" applyFont="1" applyBorder="1" applyAlignment="1">
      <alignment horizontal="right"/>
    </xf>
    <xf numFmtId="171" fontId="2" fillId="0" borderId="9" xfId="20" applyNumberFormat="1" applyFont="1" applyFill="1" applyBorder="1" applyAlignment="1">
      <alignment horizontal="right"/>
    </xf>
    <xf numFmtId="171" fontId="2" fillId="0" borderId="6" xfId="20" applyNumberFormat="1" applyFont="1" applyFill="1" applyBorder="1" applyAlignment="1">
      <alignment horizontal="right"/>
    </xf>
    <xf numFmtId="171" fontId="2" fillId="0" borderId="26" xfId="20" applyNumberFormat="1" applyFont="1" applyFill="1" applyBorder="1" applyAlignment="1">
      <alignment horizontal="right"/>
    </xf>
    <xf numFmtId="171" fontId="2" fillId="0" borderId="9" xfId="20" applyNumberFormat="1" applyFont="1" applyBorder="1" applyAlignment="1">
      <alignment horizontal="right"/>
    </xf>
    <xf numFmtId="171" fontId="2" fillId="0" borderId="6" xfId="20" applyNumberFormat="1" applyFont="1" applyBorder="1" applyAlignment="1">
      <alignment horizontal="right"/>
    </xf>
    <xf numFmtId="171" fontId="2" fillId="0" borderId="26" xfId="20" applyNumberFormat="1" applyFont="1" applyBorder="1" applyAlignment="1">
      <alignment horizontal="right"/>
    </xf>
    <xf numFmtId="171" fontId="2" fillId="8" borderId="0" xfId="20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4" fillId="16" borderId="0" xfId="0" applyFont="1" applyFill="1" applyAlignment="1">
      <alignment horizontal="left" wrapText="1"/>
    </xf>
  </cellXfs>
  <cellStyles count="7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9" xfId="21"/>
    <cellStyle name="20% - Accent1 2" xfId="22"/>
    <cellStyle name="20% - Accent2 2" xfId="23"/>
    <cellStyle name="20% - Accent3 2" xfId="24"/>
    <cellStyle name="20% - Accent4 2" xfId="25"/>
    <cellStyle name="20% - Accent5 2" xfId="26"/>
    <cellStyle name="20% - Accent6 2" xfId="27"/>
    <cellStyle name="40% - Accent1 2" xfId="28"/>
    <cellStyle name="40% - Accent2 2" xfId="29"/>
    <cellStyle name="40% - Accent3 2" xfId="30"/>
    <cellStyle name="40% - Accent4 2" xfId="31"/>
    <cellStyle name="40% - Accent5 2" xfId="32"/>
    <cellStyle name="40% - Accent6 2" xfId="33"/>
    <cellStyle name="Bad 2" xfId="34"/>
    <cellStyle name="Comma 2" xfId="35"/>
    <cellStyle name="Comma 3" xfId="36"/>
    <cellStyle name="Comma 4" xfId="37"/>
    <cellStyle name="Followed Hyperlink 100" xfId="38"/>
    <cellStyle name="Followed Hyperlink 101" xfId="39"/>
    <cellStyle name="Followed Hyperlink 102" xfId="40"/>
    <cellStyle name="Followed Hyperlink 103" xfId="41"/>
    <cellStyle name="Followed Hyperlink 104" xfId="42"/>
    <cellStyle name="Followed Hyperlink 105" xfId="43"/>
    <cellStyle name="Followed Hyperlink 106" xfId="44"/>
    <cellStyle name="Followed Hyperlink 107" xfId="45"/>
    <cellStyle name="Followed Hyperlink 108" xfId="46"/>
    <cellStyle name="Followed Hyperlink 109" xfId="47"/>
    <cellStyle name="Followed Hyperlink 110" xfId="48"/>
    <cellStyle name="Followed Hyperlink 111" xfId="49"/>
    <cellStyle name="Followed Hyperlink 112" xfId="50"/>
    <cellStyle name="Followed Hyperlink 113" xfId="51"/>
    <cellStyle name="Followed Hyperlink 114" xfId="52"/>
    <cellStyle name="Followed Hyperlink 115" xfId="53"/>
    <cellStyle name="Followed Hyperlink 116" xfId="54"/>
    <cellStyle name="Followed Hyperlink 117" xfId="55"/>
    <cellStyle name="Followed Hyperlink 118" xfId="56"/>
    <cellStyle name="Followed Hyperlink 119" xfId="57"/>
    <cellStyle name="Followed Hyperlink 120" xfId="58"/>
    <cellStyle name="Followed Hyperlink 121" xfId="59"/>
    <cellStyle name="Followed Hyperlink 122" xfId="60"/>
    <cellStyle name="Followed Hyperlink 123" xfId="61"/>
    <cellStyle name="Followed Hyperlink 124" xfId="62"/>
    <cellStyle name="Followed Hyperlink 125" xfId="63"/>
    <cellStyle name="Followed Hyperlink 126" xfId="64"/>
    <cellStyle name="Followed Hyperlink 127" xfId="65"/>
    <cellStyle name="Followed Hyperlink 128" xfId="66"/>
    <cellStyle name="Followed Hyperlink 129" xfId="67"/>
    <cellStyle name="Followed Hyperlink 130" xfId="68"/>
    <cellStyle name="Followed Hyperlink 131" xfId="69"/>
    <cellStyle name="Followed Hyperlink 132" xfId="70"/>
    <cellStyle name="Followed Hyperlink 133" xfId="71"/>
    <cellStyle name="Followed Hyperlink 134" xfId="72"/>
    <cellStyle name="Followed Hyperlink 135" xfId="73"/>
    <cellStyle name="Followed Hyperlink 136" xfId="74"/>
    <cellStyle name="Followed Hyperlink 137" xfId="75"/>
    <cellStyle name="Followed Hyperlink 138" xfId="76"/>
    <cellStyle name="Followed Hyperlink 139" xfId="77"/>
    <cellStyle name="Followed Hyperlink 140" xfId="78"/>
    <cellStyle name="Followed Hyperlink 141" xfId="79"/>
    <cellStyle name="Followed Hyperlink 142" xfId="80"/>
    <cellStyle name="Followed Hyperlink 143" xfId="81"/>
    <cellStyle name="Followed Hyperlink 144" xfId="82"/>
    <cellStyle name="Followed Hyperlink 145" xfId="83"/>
    <cellStyle name="Followed Hyperlink 146" xfId="84"/>
    <cellStyle name="Followed Hyperlink 147" xfId="85"/>
    <cellStyle name="Followed Hyperlink 148" xfId="86"/>
    <cellStyle name="Followed Hyperlink 149" xfId="87"/>
    <cellStyle name="Followed Hyperlink 150" xfId="88"/>
    <cellStyle name="Followed Hyperlink 151" xfId="89"/>
    <cellStyle name="Followed Hyperlink 152" xfId="90"/>
    <cellStyle name="Followed Hyperlink 153" xfId="91"/>
    <cellStyle name="Followed Hyperlink 154" xfId="92"/>
    <cellStyle name="Followed Hyperlink 155" xfId="93"/>
    <cellStyle name="Followed Hyperlink 156" xfId="94"/>
    <cellStyle name="Followed Hyperlink 157" xfId="95"/>
    <cellStyle name="Followed Hyperlink 158" xfId="96"/>
    <cellStyle name="Followed Hyperlink 159" xfId="97"/>
    <cellStyle name="Followed Hyperlink 160" xfId="98"/>
    <cellStyle name="Followed Hyperlink 161" xfId="99"/>
    <cellStyle name="Followed Hyperlink 162" xfId="100"/>
    <cellStyle name="Followed Hyperlink 163" xfId="101"/>
    <cellStyle name="Followed Hyperlink 164" xfId="102"/>
    <cellStyle name="Followed Hyperlink 165" xfId="103"/>
    <cellStyle name="Followed Hyperlink 166" xfId="104"/>
    <cellStyle name="Followed Hyperlink 167" xfId="105"/>
    <cellStyle name="Followed Hyperlink 168" xfId="106"/>
    <cellStyle name="Followed Hyperlink 169" xfId="107"/>
    <cellStyle name="Followed Hyperlink 170" xfId="108"/>
    <cellStyle name="Followed Hyperlink 171" xfId="109"/>
    <cellStyle name="Followed Hyperlink 172" xfId="110"/>
    <cellStyle name="Followed Hyperlink 173" xfId="111"/>
    <cellStyle name="Followed Hyperlink 174" xfId="112"/>
    <cellStyle name="Followed Hyperlink 175" xfId="113"/>
    <cellStyle name="Followed Hyperlink 176" xfId="114"/>
    <cellStyle name="Followed Hyperlink 177" xfId="115"/>
    <cellStyle name="Followed Hyperlink 178" xfId="116"/>
    <cellStyle name="Followed Hyperlink 179" xfId="117"/>
    <cellStyle name="Followed Hyperlink 180" xfId="118"/>
    <cellStyle name="Followed Hyperlink 181" xfId="119"/>
    <cellStyle name="Followed Hyperlink 182" xfId="120"/>
    <cellStyle name="Followed Hyperlink 183" xfId="121"/>
    <cellStyle name="Followed Hyperlink 184" xfId="122"/>
    <cellStyle name="Followed Hyperlink 185" xfId="123"/>
    <cellStyle name="Followed Hyperlink 186" xfId="124"/>
    <cellStyle name="Followed Hyperlink 187" xfId="125"/>
    <cellStyle name="Followed Hyperlink 188" xfId="126"/>
    <cellStyle name="Followed Hyperlink 189" xfId="127"/>
    <cellStyle name="Followed Hyperlink 190" xfId="128"/>
    <cellStyle name="Followed Hyperlink 191" xfId="129"/>
    <cellStyle name="Followed Hyperlink 192" xfId="130"/>
    <cellStyle name="Followed Hyperlink 193" xfId="131"/>
    <cellStyle name="Followed Hyperlink 194" xfId="132"/>
    <cellStyle name="Followed Hyperlink 195" xfId="133"/>
    <cellStyle name="Followed Hyperlink 196" xfId="134"/>
    <cellStyle name="Followed Hyperlink 197" xfId="135"/>
    <cellStyle name="Followed Hyperlink 198" xfId="136"/>
    <cellStyle name="Followed Hyperlink 199" xfId="137"/>
    <cellStyle name="Followed Hyperlink 200" xfId="138"/>
    <cellStyle name="Followed Hyperlink 201" xfId="139"/>
    <cellStyle name="Followed Hyperlink 202" xfId="140"/>
    <cellStyle name="Followed Hyperlink 203" xfId="141"/>
    <cellStyle name="Followed Hyperlink 204" xfId="142"/>
    <cellStyle name="Followed Hyperlink 205" xfId="143"/>
    <cellStyle name="Followed Hyperlink 206" xfId="144"/>
    <cellStyle name="Followed Hyperlink 207" xfId="145"/>
    <cellStyle name="Followed Hyperlink 208" xfId="146"/>
    <cellStyle name="Followed Hyperlink 209" xfId="147"/>
    <cellStyle name="Followed Hyperlink 210" xfId="148"/>
    <cellStyle name="Followed Hyperlink 211" xfId="149"/>
    <cellStyle name="Followed Hyperlink 212" xfId="150"/>
    <cellStyle name="Followed Hyperlink 213" xfId="151"/>
    <cellStyle name="Followed Hyperlink 214" xfId="152"/>
    <cellStyle name="Followed Hyperlink 215" xfId="153"/>
    <cellStyle name="Followed Hyperlink 216" xfId="154"/>
    <cellStyle name="Followed Hyperlink 217" xfId="155"/>
    <cellStyle name="Followed Hyperlink 218" xfId="156"/>
    <cellStyle name="Followed Hyperlink 219" xfId="157"/>
    <cellStyle name="Followed Hyperlink 22" xfId="158"/>
    <cellStyle name="Followed Hyperlink 220" xfId="159"/>
    <cellStyle name="Followed Hyperlink 221" xfId="160"/>
    <cellStyle name="Followed Hyperlink 222" xfId="161"/>
    <cellStyle name="Followed Hyperlink 223" xfId="162"/>
    <cellStyle name="Followed Hyperlink 224" xfId="163"/>
    <cellStyle name="Followed Hyperlink 225" xfId="164"/>
    <cellStyle name="Followed Hyperlink 226" xfId="165"/>
    <cellStyle name="Followed Hyperlink 227" xfId="166"/>
    <cellStyle name="Followed Hyperlink 228" xfId="167"/>
    <cellStyle name="Followed Hyperlink 229" xfId="168"/>
    <cellStyle name="Followed Hyperlink 23" xfId="169"/>
    <cellStyle name="Followed Hyperlink 230" xfId="170"/>
    <cellStyle name="Followed Hyperlink 231" xfId="171"/>
    <cellStyle name="Followed Hyperlink 232" xfId="172"/>
    <cellStyle name="Followed Hyperlink 233" xfId="173"/>
    <cellStyle name="Followed Hyperlink 234" xfId="174"/>
    <cellStyle name="Followed Hyperlink 235" xfId="175"/>
    <cellStyle name="Followed Hyperlink 236" xfId="176"/>
    <cellStyle name="Followed Hyperlink 237" xfId="177"/>
    <cellStyle name="Followed Hyperlink 238" xfId="178"/>
    <cellStyle name="Followed Hyperlink 239" xfId="179"/>
    <cellStyle name="Followed Hyperlink 24" xfId="180"/>
    <cellStyle name="Followed Hyperlink 240" xfId="181"/>
    <cellStyle name="Followed Hyperlink 241" xfId="182"/>
    <cellStyle name="Followed Hyperlink 242" xfId="183"/>
    <cellStyle name="Followed Hyperlink 243" xfId="184"/>
    <cellStyle name="Followed Hyperlink 244" xfId="185"/>
    <cellStyle name="Followed Hyperlink 245" xfId="186"/>
    <cellStyle name="Followed Hyperlink 246" xfId="187"/>
    <cellStyle name="Followed Hyperlink 247" xfId="188"/>
    <cellStyle name="Followed Hyperlink 248" xfId="189"/>
    <cellStyle name="Followed Hyperlink 249" xfId="190"/>
    <cellStyle name="Followed Hyperlink 25" xfId="191"/>
    <cellStyle name="Followed Hyperlink 250" xfId="192"/>
    <cellStyle name="Followed Hyperlink 251" xfId="193"/>
    <cellStyle name="Followed Hyperlink 252" xfId="194"/>
    <cellStyle name="Followed Hyperlink 253" xfId="195"/>
    <cellStyle name="Followed Hyperlink 254" xfId="196"/>
    <cellStyle name="Followed Hyperlink 255" xfId="197"/>
    <cellStyle name="Followed Hyperlink 256" xfId="198"/>
    <cellStyle name="Followed Hyperlink 257" xfId="199"/>
    <cellStyle name="Followed Hyperlink 258" xfId="200"/>
    <cellStyle name="Followed Hyperlink 259" xfId="201"/>
    <cellStyle name="Followed Hyperlink 26" xfId="202"/>
    <cellStyle name="Followed Hyperlink 260" xfId="203"/>
    <cellStyle name="Followed Hyperlink 261" xfId="204"/>
    <cellStyle name="Followed Hyperlink 262" xfId="205"/>
    <cellStyle name="Followed Hyperlink 263" xfId="206"/>
    <cellStyle name="Followed Hyperlink 264" xfId="207"/>
    <cellStyle name="Followed Hyperlink 265" xfId="208"/>
    <cellStyle name="Followed Hyperlink 266" xfId="209"/>
    <cellStyle name="Followed Hyperlink 267" xfId="210"/>
    <cellStyle name="Followed Hyperlink 268" xfId="211"/>
    <cellStyle name="Followed Hyperlink 269" xfId="212"/>
    <cellStyle name="Followed Hyperlink 27" xfId="213"/>
    <cellStyle name="Followed Hyperlink 270" xfId="214"/>
    <cellStyle name="Followed Hyperlink 271" xfId="215"/>
    <cellStyle name="Followed Hyperlink 272" xfId="216"/>
    <cellStyle name="Followed Hyperlink 273" xfId="217"/>
    <cellStyle name="Followed Hyperlink 274" xfId="218"/>
    <cellStyle name="Followed Hyperlink 275" xfId="219"/>
    <cellStyle name="Followed Hyperlink 276" xfId="220"/>
    <cellStyle name="Followed Hyperlink 277" xfId="221"/>
    <cellStyle name="Followed Hyperlink 278" xfId="222"/>
    <cellStyle name="Followed Hyperlink 279" xfId="223"/>
    <cellStyle name="Followed Hyperlink 28" xfId="224"/>
    <cellStyle name="Followed Hyperlink 280" xfId="225"/>
    <cellStyle name="Followed Hyperlink 281" xfId="226"/>
    <cellStyle name="Followed Hyperlink 282" xfId="227"/>
    <cellStyle name="Followed Hyperlink 283" xfId="228"/>
    <cellStyle name="Followed Hyperlink 284" xfId="229"/>
    <cellStyle name="Followed Hyperlink 285" xfId="230"/>
    <cellStyle name="Followed Hyperlink 286" xfId="231"/>
    <cellStyle name="Followed Hyperlink 287" xfId="232"/>
    <cellStyle name="Followed Hyperlink 288" xfId="233"/>
    <cellStyle name="Followed Hyperlink 289" xfId="234"/>
    <cellStyle name="Followed Hyperlink 29" xfId="235"/>
    <cellStyle name="Followed Hyperlink 290" xfId="236"/>
    <cellStyle name="Followed Hyperlink 291" xfId="237"/>
    <cellStyle name="Followed Hyperlink 292" xfId="238"/>
    <cellStyle name="Followed Hyperlink 293" xfId="239"/>
    <cellStyle name="Followed Hyperlink 294" xfId="240"/>
    <cellStyle name="Followed Hyperlink 295" xfId="241"/>
    <cellStyle name="Followed Hyperlink 296" xfId="242"/>
    <cellStyle name="Followed Hyperlink 297" xfId="243"/>
    <cellStyle name="Followed Hyperlink 298" xfId="244"/>
    <cellStyle name="Followed Hyperlink 299" xfId="245"/>
    <cellStyle name="Followed Hyperlink 30" xfId="246"/>
    <cellStyle name="Followed Hyperlink 300" xfId="247"/>
    <cellStyle name="Followed Hyperlink 301" xfId="248"/>
    <cellStyle name="Followed Hyperlink 302" xfId="249"/>
    <cellStyle name="Followed Hyperlink 303" xfId="250"/>
    <cellStyle name="Followed Hyperlink 304" xfId="251"/>
    <cellStyle name="Followed Hyperlink 305" xfId="252"/>
    <cellStyle name="Followed Hyperlink 306" xfId="253"/>
    <cellStyle name="Followed Hyperlink 307" xfId="254"/>
    <cellStyle name="Followed Hyperlink 308" xfId="255"/>
    <cellStyle name="Followed Hyperlink 309" xfId="256"/>
    <cellStyle name="Followed Hyperlink 31" xfId="257"/>
    <cellStyle name="Followed Hyperlink 310" xfId="258"/>
    <cellStyle name="Followed Hyperlink 311" xfId="259"/>
    <cellStyle name="Followed Hyperlink 312" xfId="260"/>
    <cellStyle name="Followed Hyperlink 313" xfId="261"/>
    <cellStyle name="Followed Hyperlink 314" xfId="262"/>
    <cellStyle name="Followed Hyperlink 315" xfId="263"/>
    <cellStyle name="Followed Hyperlink 316" xfId="264"/>
    <cellStyle name="Followed Hyperlink 317" xfId="265"/>
    <cellStyle name="Followed Hyperlink 318" xfId="266"/>
    <cellStyle name="Followed Hyperlink 319" xfId="267"/>
    <cellStyle name="Followed Hyperlink 32" xfId="268"/>
    <cellStyle name="Followed Hyperlink 320" xfId="269"/>
    <cellStyle name="Followed Hyperlink 321" xfId="270"/>
    <cellStyle name="Followed Hyperlink 322" xfId="271"/>
    <cellStyle name="Followed Hyperlink 323" xfId="272"/>
    <cellStyle name="Followed Hyperlink 324" xfId="273"/>
    <cellStyle name="Followed Hyperlink 325" xfId="274"/>
    <cellStyle name="Followed Hyperlink 326" xfId="275"/>
    <cellStyle name="Followed Hyperlink 327" xfId="276"/>
    <cellStyle name="Followed Hyperlink 328" xfId="277"/>
    <cellStyle name="Followed Hyperlink 329" xfId="278"/>
    <cellStyle name="Followed Hyperlink 33" xfId="279"/>
    <cellStyle name="Followed Hyperlink 330" xfId="280"/>
    <cellStyle name="Followed Hyperlink 331" xfId="281"/>
    <cellStyle name="Followed Hyperlink 332" xfId="282"/>
    <cellStyle name="Followed Hyperlink 333" xfId="283"/>
    <cellStyle name="Followed Hyperlink 334" xfId="284"/>
    <cellStyle name="Followed Hyperlink 335" xfId="285"/>
    <cellStyle name="Followed Hyperlink 336" xfId="286"/>
    <cellStyle name="Followed Hyperlink 337" xfId="287"/>
    <cellStyle name="Followed Hyperlink 338" xfId="288"/>
    <cellStyle name="Followed Hyperlink 339" xfId="289"/>
    <cellStyle name="Followed Hyperlink 34" xfId="290"/>
    <cellStyle name="Followed Hyperlink 340" xfId="291"/>
    <cellStyle name="Followed Hyperlink 341" xfId="292"/>
    <cellStyle name="Followed Hyperlink 342" xfId="293"/>
    <cellStyle name="Followed Hyperlink 343" xfId="294"/>
    <cellStyle name="Followed Hyperlink 344" xfId="295"/>
    <cellStyle name="Followed Hyperlink 345" xfId="296"/>
    <cellStyle name="Followed Hyperlink 346" xfId="297"/>
    <cellStyle name="Followed Hyperlink 347" xfId="298"/>
    <cellStyle name="Followed Hyperlink 348" xfId="299"/>
    <cellStyle name="Followed Hyperlink 349" xfId="300"/>
    <cellStyle name="Followed Hyperlink 35" xfId="301"/>
    <cellStyle name="Followed Hyperlink 350" xfId="302"/>
    <cellStyle name="Followed Hyperlink 351" xfId="303"/>
    <cellStyle name="Followed Hyperlink 352" xfId="304"/>
    <cellStyle name="Followed Hyperlink 353" xfId="305"/>
    <cellStyle name="Followed Hyperlink 354" xfId="306"/>
    <cellStyle name="Followed Hyperlink 355" xfId="307"/>
    <cellStyle name="Followed Hyperlink 356" xfId="308"/>
    <cellStyle name="Followed Hyperlink 357" xfId="309"/>
    <cellStyle name="Followed Hyperlink 358" xfId="310"/>
    <cellStyle name="Followed Hyperlink 359" xfId="311"/>
    <cellStyle name="Followed Hyperlink 36" xfId="312"/>
    <cellStyle name="Followed Hyperlink 37" xfId="313"/>
    <cellStyle name="Followed Hyperlink 38" xfId="314"/>
    <cellStyle name="Followed Hyperlink 39" xfId="315"/>
    <cellStyle name="Followed Hyperlink 40" xfId="316"/>
    <cellStyle name="Followed Hyperlink 41" xfId="317"/>
    <cellStyle name="Followed Hyperlink 42" xfId="318"/>
    <cellStyle name="Followed Hyperlink 43" xfId="319"/>
    <cellStyle name="Followed Hyperlink 44" xfId="320"/>
    <cellStyle name="Followed Hyperlink 45" xfId="321"/>
    <cellStyle name="Followed Hyperlink 46" xfId="322"/>
    <cellStyle name="Followed Hyperlink 47" xfId="323"/>
    <cellStyle name="Followed Hyperlink 48" xfId="324"/>
    <cellStyle name="Followed Hyperlink 49" xfId="325"/>
    <cellStyle name="Followed Hyperlink 50" xfId="326"/>
    <cellStyle name="Followed Hyperlink 51" xfId="327"/>
    <cellStyle name="Followed Hyperlink 52" xfId="328"/>
    <cellStyle name="Followed Hyperlink 53" xfId="329"/>
    <cellStyle name="Followed Hyperlink 54" xfId="330"/>
    <cellStyle name="Followed Hyperlink 55" xfId="331"/>
    <cellStyle name="Followed Hyperlink 56" xfId="332"/>
    <cellStyle name="Followed Hyperlink 57" xfId="333"/>
    <cellStyle name="Followed Hyperlink 58" xfId="334"/>
    <cellStyle name="Followed Hyperlink 59" xfId="335"/>
    <cellStyle name="Followed Hyperlink 60" xfId="336"/>
    <cellStyle name="Followed Hyperlink 61" xfId="337"/>
    <cellStyle name="Followed Hyperlink 62" xfId="338"/>
    <cellStyle name="Followed Hyperlink 63" xfId="339"/>
    <cellStyle name="Followed Hyperlink 64" xfId="340"/>
    <cellStyle name="Followed Hyperlink 65" xfId="341"/>
    <cellStyle name="Followed Hyperlink 66" xfId="342"/>
    <cellStyle name="Followed Hyperlink 67" xfId="343"/>
    <cellStyle name="Followed Hyperlink 68" xfId="344"/>
    <cellStyle name="Followed Hyperlink 69" xfId="345"/>
    <cellStyle name="Followed Hyperlink 70" xfId="346"/>
    <cellStyle name="Followed Hyperlink 71" xfId="347"/>
    <cellStyle name="Followed Hyperlink 72" xfId="348"/>
    <cellStyle name="Followed Hyperlink 73" xfId="349"/>
    <cellStyle name="Followed Hyperlink 74" xfId="350"/>
    <cellStyle name="Followed Hyperlink 75" xfId="351"/>
    <cellStyle name="Followed Hyperlink 76" xfId="352"/>
    <cellStyle name="Followed Hyperlink 77" xfId="353"/>
    <cellStyle name="Followed Hyperlink 78" xfId="354"/>
    <cellStyle name="Followed Hyperlink 79" xfId="355"/>
    <cellStyle name="Followed Hyperlink 80" xfId="356"/>
    <cellStyle name="Followed Hyperlink 81" xfId="357"/>
    <cellStyle name="Followed Hyperlink 82" xfId="358"/>
    <cellStyle name="Followed Hyperlink 83" xfId="359"/>
    <cellStyle name="Followed Hyperlink 84" xfId="360"/>
    <cellStyle name="Followed Hyperlink 85" xfId="361"/>
    <cellStyle name="Followed Hyperlink 86" xfId="362"/>
    <cellStyle name="Followed Hyperlink 87" xfId="363"/>
    <cellStyle name="Followed Hyperlink 88" xfId="364"/>
    <cellStyle name="Followed Hyperlink 89" xfId="365"/>
    <cellStyle name="Followed Hyperlink 90" xfId="366"/>
    <cellStyle name="Followed Hyperlink 91" xfId="367"/>
    <cellStyle name="Followed Hyperlink 92" xfId="368"/>
    <cellStyle name="Followed Hyperlink 93" xfId="369"/>
    <cellStyle name="Followed Hyperlink 94" xfId="370"/>
    <cellStyle name="Followed Hyperlink 95" xfId="371"/>
    <cellStyle name="Followed Hyperlink 96" xfId="372"/>
    <cellStyle name="Followed Hyperlink 97" xfId="373"/>
    <cellStyle name="Followed Hyperlink 98" xfId="374"/>
    <cellStyle name="Followed Hyperlink 99" xfId="375"/>
    <cellStyle name="Hyperlink 100" xfId="376"/>
    <cellStyle name="Hyperlink 101" xfId="377"/>
    <cellStyle name="Hyperlink 102" xfId="378"/>
    <cellStyle name="Hyperlink 103" xfId="379"/>
    <cellStyle name="Hyperlink 104" xfId="380"/>
    <cellStyle name="Hyperlink 105" xfId="381"/>
    <cellStyle name="Hyperlink 106" xfId="382"/>
    <cellStyle name="Hyperlink 107" xfId="383"/>
    <cellStyle name="Hyperlink 108" xfId="384"/>
    <cellStyle name="Hyperlink 109" xfId="385"/>
    <cellStyle name="Hyperlink 110" xfId="386"/>
    <cellStyle name="Hyperlink 111" xfId="387"/>
    <cellStyle name="Hyperlink 112" xfId="388"/>
    <cellStyle name="Hyperlink 113" xfId="389"/>
    <cellStyle name="Hyperlink 114" xfId="390"/>
    <cellStyle name="Hyperlink 115" xfId="391"/>
    <cellStyle name="Hyperlink 116" xfId="392"/>
    <cellStyle name="Hyperlink 117" xfId="393"/>
    <cellStyle name="Hyperlink 118" xfId="394"/>
    <cellStyle name="Hyperlink 119" xfId="395"/>
    <cellStyle name="Hyperlink 120" xfId="396"/>
    <cellStyle name="Hyperlink 121" xfId="397"/>
    <cellStyle name="Hyperlink 122" xfId="398"/>
    <cellStyle name="Hyperlink 123" xfId="399"/>
    <cellStyle name="Hyperlink 124" xfId="400"/>
    <cellStyle name="Hyperlink 125" xfId="401"/>
    <cellStyle name="Hyperlink 126" xfId="402"/>
    <cellStyle name="Hyperlink 127" xfId="403"/>
    <cellStyle name="Hyperlink 128" xfId="404"/>
    <cellStyle name="Hyperlink 129" xfId="405"/>
    <cellStyle name="Hyperlink 130" xfId="406"/>
    <cellStyle name="Hyperlink 131" xfId="407"/>
    <cellStyle name="Hyperlink 132" xfId="408"/>
    <cellStyle name="Hyperlink 133" xfId="409"/>
    <cellStyle name="Hyperlink 134" xfId="410"/>
    <cellStyle name="Hyperlink 135" xfId="411"/>
    <cellStyle name="Hyperlink 136" xfId="412"/>
    <cellStyle name="Hyperlink 137" xfId="413"/>
    <cellStyle name="Hyperlink 138" xfId="414"/>
    <cellStyle name="Hyperlink 139" xfId="415"/>
    <cellStyle name="Hyperlink 140" xfId="416"/>
    <cellStyle name="Hyperlink 141" xfId="417"/>
    <cellStyle name="Hyperlink 142" xfId="418"/>
    <cellStyle name="Hyperlink 143" xfId="419"/>
    <cellStyle name="Hyperlink 144" xfId="420"/>
    <cellStyle name="Hyperlink 145" xfId="421"/>
    <cellStyle name="Hyperlink 146" xfId="422"/>
    <cellStyle name="Hyperlink 147" xfId="423"/>
    <cellStyle name="Hyperlink 148" xfId="424"/>
    <cellStyle name="Hyperlink 149" xfId="425"/>
    <cellStyle name="Hyperlink 150" xfId="426"/>
    <cellStyle name="Hyperlink 151" xfId="427"/>
    <cellStyle name="Hyperlink 152" xfId="428"/>
    <cellStyle name="Hyperlink 153" xfId="429"/>
    <cellStyle name="Hyperlink 154" xfId="430"/>
    <cellStyle name="Hyperlink 155" xfId="431"/>
    <cellStyle name="Hyperlink 156" xfId="432"/>
    <cellStyle name="Hyperlink 157" xfId="433"/>
    <cellStyle name="Hyperlink 158" xfId="434"/>
    <cellStyle name="Hyperlink 159" xfId="435"/>
    <cellStyle name="Hyperlink 160" xfId="436"/>
    <cellStyle name="Hyperlink 161" xfId="437"/>
    <cellStyle name="Hyperlink 162" xfId="438"/>
    <cellStyle name="Hyperlink 163" xfId="439"/>
    <cellStyle name="Hyperlink 164" xfId="440"/>
    <cellStyle name="Hyperlink 165" xfId="441"/>
    <cellStyle name="Hyperlink 166" xfId="442"/>
    <cellStyle name="Hyperlink 167" xfId="443"/>
    <cellStyle name="Hyperlink 168" xfId="444"/>
    <cellStyle name="Hyperlink 169" xfId="445"/>
    <cellStyle name="Hyperlink 170" xfId="446"/>
    <cellStyle name="Hyperlink 171" xfId="447"/>
    <cellStyle name="Hyperlink 172" xfId="448"/>
    <cellStyle name="Hyperlink 173" xfId="449"/>
    <cellStyle name="Hyperlink 174" xfId="450"/>
    <cellStyle name="Hyperlink 175" xfId="451"/>
    <cellStyle name="Hyperlink 176" xfId="452"/>
    <cellStyle name="Hyperlink 177" xfId="453"/>
    <cellStyle name="Hyperlink 178" xfId="454"/>
    <cellStyle name="Hyperlink 179" xfId="455"/>
    <cellStyle name="Hyperlink 180" xfId="456"/>
    <cellStyle name="Hyperlink 181" xfId="457"/>
    <cellStyle name="Hyperlink 182" xfId="458"/>
    <cellStyle name="Hyperlink 183" xfId="459"/>
    <cellStyle name="Hyperlink 184" xfId="460"/>
    <cellStyle name="Hyperlink 185" xfId="461"/>
    <cellStyle name="Hyperlink 186" xfId="462"/>
    <cellStyle name="Hyperlink 187" xfId="463"/>
    <cellStyle name="Hyperlink 188" xfId="464"/>
    <cellStyle name="Hyperlink 189" xfId="465"/>
    <cellStyle name="Hyperlink 190" xfId="466"/>
    <cellStyle name="Hyperlink 191" xfId="467"/>
    <cellStyle name="Hyperlink 192" xfId="468"/>
    <cellStyle name="Hyperlink 193" xfId="469"/>
    <cellStyle name="Hyperlink 194" xfId="470"/>
    <cellStyle name="Hyperlink 195" xfId="471"/>
    <cellStyle name="Hyperlink 196" xfId="472"/>
    <cellStyle name="Hyperlink 197" xfId="473"/>
    <cellStyle name="Hyperlink 198" xfId="474"/>
    <cellStyle name="Hyperlink 199" xfId="475"/>
    <cellStyle name="Hyperlink 200" xfId="476"/>
    <cellStyle name="Hyperlink 201" xfId="477"/>
    <cellStyle name="Hyperlink 202" xfId="478"/>
    <cellStyle name="Hyperlink 203" xfId="479"/>
    <cellStyle name="Hyperlink 204" xfId="480"/>
    <cellStyle name="Hyperlink 205" xfId="481"/>
    <cellStyle name="Hyperlink 206" xfId="482"/>
    <cellStyle name="Hyperlink 207" xfId="483"/>
    <cellStyle name="Hyperlink 208" xfId="484"/>
    <cellStyle name="Hyperlink 209" xfId="485"/>
    <cellStyle name="Hyperlink 210" xfId="486"/>
    <cellStyle name="Hyperlink 211" xfId="487"/>
    <cellStyle name="Hyperlink 212" xfId="488"/>
    <cellStyle name="Hyperlink 213" xfId="489"/>
    <cellStyle name="Hyperlink 214" xfId="490"/>
    <cellStyle name="Hyperlink 215" xfId="491"/>
    <cellStyle name="Hyperlink 216" xfId="492"/>
    <cellStyle name="Hyperlink 217" xfId="493"/>
    <cellStyle name="Hyperlink 218" xfId="494"/>
    <cellStyle name="Hyperlink 219" xfId="495"/>
    <cellStyle name="Hyperlink 22" xfId="496"/>
    <cellStyle name="Hyperlink 220" xfId="497"/>
    <cellStyle name="Hyperlink 221" xfId="498"/>
    <cellStyle name="Hyperlink 222" xfId="499"/>
    <cellStyle name="Hyperlink 223" xfId="500"/>
    <cellStyle name="Hyperlink 224" xfId="501"/>
    <cellStyle name="Hyperlink 225" xfId="502"/>
    <cellStyle name="Hyperlink 226" xfId="503"/>
    <cellStyle name="Hyperlink 227" xfId="504"/>
    <cellStyle name="Hyperlink 228" xfId="505"/>
    <cellStyle name="Hyperlink 229" xfId="506"/>
    <cellStyle name="Hyperlink 23" xfId="507"/>
    <cellStyle name="Hyperlink 230" xfId="508"/>
    <cellStyle name="Hyperlink 231" xfId="509"/>
    <cellStyle name="Hyperlink 232" xfId="510"/>
    <cellStyle name="Hyperlink 233" xfId="511"/>
    <cellStyle name="Hyperlink 234" xfId="512"/>
    <cellStyle name="Hyperlink 235" xfId="513"/>
    <cellStyle name="Hyperlink 236" xfId="514"/>
    <cellStyle name="Hyperlink 237" xfId="515"/>
    <cellStyle name="Hyperlink 238" xfId="516"/>
    <cellStyle name="Hyperlink 239" xfId="517"/>
    <cellStyle name="Hyperlink 24" xfId="518"/>
    <cellStyle name="Hyperlink 240" xfId="519"/>
    <cellStyle name="Hyperlink 241" xfId="520"/>
    <cellStyle name="Hyperlink 242" xfId="521"/>
    <cellStyle name="Hyperlink 243" xfId="522"/>
    <cellStyle name="Hyperlink 244" xfId="523"/>
    <cellStyle name="Hyperlink 245" xfId="524"/>
    <cellStyle name="Hyperlink 246" xfId="525"/>
    <cellStyle name="Hyperlink 247" xfId="526"/>
    <cellStyle name="Hyperlink 248" xfId="527"/>
    <cellStyle name="Hyperlink 249" xfId="528"/>
    <cellStyle name="Hyperlink 25" xfId="529"/>
    <cellStyle name="Hyperlink 250" xfId="530"/>
    <cellStyle name="Hyperlink 251" xfId="531"/>
    <cellStyle name="Hyperlink 252" xfId="532"/>
    <cellStyle name="Hyperlink 253" xfId="533"/>
    <cellStyle name="Hyperlink 254" xfId="534"/>
    <cellStyle name="Hyperlink 255" xfId="535"/>
    <cellStyle name="Hyperlink 256" xfId="536"/>
    <cellStyle name="Hyperlink 257" xfId="537"/>
    <cellStyle name="Hyperlink 258" xfId="538"/>
    <cellStyle name="Hyperlink 259" xfId="539"/>
    <cellStyle name="Hyperlink 26" xfId="540"/>
    <cellStyle name="Hyperlink 260" xfId="541"/>
    <cellStyle name="Hyperlink 261" xfId="542"/>
    <cellStyle name="Hyperlink 262" xfId="543"/>
    <cellStyle name="Hyperlink 263" xfId="544"/>
    <cellStyle name="Hyperlink 264" xfId="545"/>
    <cellStyle name="Hyperlink 265" xfId="546"/>
    <cellStyle name="Hyperlink 266" xfId="547"/>
    <cellStyle name="Hyperlink 267" xfId="548"/>
    <cellStyle name="Hyperlink 268" xfId="549"/>
    <cellStyle name="Hyperlink 269" xfId="550"/>
    <cellStyle name="Hyperlink 27" xfId="551"/>
    <cellStyle name="Hyperlink 270" xfId="552"/>
    <cellStyle name="Hyperlink 271" xfId="553"/>
    <cellStyle name="Hyperlink 272" xfId="554"/>
    <cellStyle name="Hyperlink 273" xfId="555"/>
    <cellStyle name="Hyperlink 274" xfId="556"/>
    <cellStyle name="Hyperlink 275" xfId="557"/>
    <cellStyle name="Hyperlink 276" xfId="558"/>
    <cellStyle name="Hyperlink 277" xfId="559"/>
    <cellStyle name="Hyperlink 278" xfId="560"/>
    <cellStyle name="Hyperlink 279" xfId="561"/>
    <cellStyle name="Hyperlink 28" xfId="562"/>
    <cellStyle name="Hyperlink 280" xfId="563"/>
    <cellStyle name="Hyperlink 281" xfId="564"/>
    <cellStyle name="Hyperlink 282" xfId="565"/>
    <cellStyle name="Hyperlink 283" xfId="566"/>
    <cellStyle name="Hyperlink 284" xfId="567"/>
    <cellStyle name="Hyperlink 285" xfId="568"/>
    <cellStyle name="Hyperlink 286" xfId="569"/>
    <cellStyle name="Hyperlink 287" xfId="570"/>
    <cellStyle name="Hyperlink 288" xfId="571"/>
    <cellStyle name="Hyperlink 289" xfId="572"/>
    <cellStyle name="Hyperlink 29" xfId="573"/>
    <cellStyle name="Hyperlink 290" xfId="574"/>
    <cellStyle name="Hyperlink 291" xfId="575"/>
    <cellStyle name="Hyperlink 292" xfId="576"/>
    <cellStyle name="Hyperlink 293" xfId="577"/>
    <cellStyle name="Hyperlink 294" xfId="578"/>
    <cellStyle name="Hyperlink 295" xfId="579"/>
    <cellStyle name="Hyperlink 296" xfId="580"/>
    <cellStyle name="Hyperlink 297" xfId="581"/>
    <cellStyle name="Hyperlink 298" xfId="582"/>
    <cellStyle name="Hyperlink 299" xfId="583"/>
    <cellStyle name="Hyperlink 30" xfId="584"/>
    <cellStyle name="Hyperlink 300" xfId="585"/>
    <cellStyle name="Hyperlink 301" xfId="586"/>
    <cellStyle name="Hyperlink 302" xfId="587"/>
    <cellStyle name="Hyperlink 303" xfId="588"/>
    <cellStyle name="Hyperlink 304" xfId="589"/>
    <cellStyle name="Hyperlink 305" xfId="590"/>
    <cellStyle name="Hyperlink 306" xfId="591"/>
    <cellStyle name="Hyperlink 307" xfId="592"/>
    <cellStyle name="Hyperlink 308" xfId="593"/>
    <cellStyle name="Hyperlink 309" xfId="594"/>
    <cellStyle name="Hyperlink 31" xfId="595"/>
    <cellStyle name="Hyperlink 310" xfId="596"/>
    <cellStyle name="Hyperlink 311" xfId="597"/>
    <cellStyle name="Hyperlink 312" xfId="598"/>
    <cellStyle name="Hyperlink 313" xfId="599"/>
    <cellStyle name="Hyperlink 314" xfId="600"/>
    <cellStyle name="Hyperlink 315" xfId="601"/>
    <cellStyle name="Hyperlink 316" xfId="602"/>
    <cellStyle name="Hyperlink 317" xfId="603"/>
    <cellStyle name="Hyperlink 318" xfId="604"/>
    <cellStyle name="Hyperlink 319" xfId="605"/>
    <cellStyle name="Hyperlink 32" xfId="606"/>
    <cellStyle name="Hyperlink 320" xfId="607"/>
    <cellStyle name="Hyperlink 321" xfId="608"/>
    <cellStyle name="Hyperlink 322" xfId="609"/>
    <cellStyle name="Hyperlink 323" xfId="610"/>
    <cellStyle name="Hyperlink 324" xfId="611"/>
    <cellStyle name="Hyperlink 325" xfId="612"/>
    <cellStyle name="Hyperlink 326" xfId="613"/>
    <cellStyle name="Hyperlink 327" xfId="614"/>
    <cellStyle name="Hyperlink 328" xfId="615"/>
    <cellStyle name="Hyperlink 329" xfId="616"/>
    <cellStyle name="Hyperlink 33" xfId="617"/>
    <cellStyle name="Hyperlink 330" xfId="618"/>
    <cellStyle name="Hyperlink 331" xfId="619"/>
    <cellStyle name="Hyperlink 332" xfId="620"/>
    <cellStyle name="Hyperlink 333" xfId="621"/>
    <cellStyle name="Hyperlink 334" xfId="622"/>
    <cellStyle name="Hyperlink 335" xfId="623"/>
    <cellStyle name="Hyperlink 336" xfId="624"/>
    <cellStyle name="Hyperlink 337" xfId="625"/>
    <cellStyle name="Hyperlink 338" xfId="626"/>
    <cellStyle name="Hyperlink 339" xfId="627"/>
    <cellStyle name="Hyperlink 34" xfId="628"/>
    <cellStyle name="Hyperlink 340" xfId="629"/>
    <cellStyle name="Hyperlink 341" xfId="630"/>
    <cellStyle name="Hyperlink 342" xfId="631"/>
    <cellStyle name="Hyperlink 343" xfId="632"/>
    <cellStyle name="Hyperlink 344" xfId="633"/>
    <cellStyle name="Hyperlink 345" xfId="634"/>
    <cellStyle name="Hyperlink 346" xfId="635"/>
    <cellStyle name="Hyperlink 347" xfId="636"/>
    <cellStyle name="Hyperlink 348" xfId="637"/>
    <cellStyle name="Hyperlink 349" xfId="638"/>
    <cellStyle name="Hyperlink 35" xfId="639"/>
    <cellStyle name="Hyperlink 350" xfId="640"/>
    <cellStyle name="Hyperlink 351" xfId="641"/>
    <cellStyle name="Hyperlink 352" xfId="642"/>
    <cellStyle name="Hyperlink 353" xfId="643"/>
    <cellStyle name="Hyperlink 354" xfId="644"/>
    <cellStyle name="Hyperlink 355" xfId="645"/>
    <cellStyle name="Hyperlink 356" xfId="646"/>
    <cellStyle name="Hyperlink 357" xfId="647"/>
    <cellStyle name="Hyperlink 358" xfId="648"/>
    <cellStyle name="Hyperlink 359" xfId="649"/>
    <cellStyle name="Hyperlink 36" xfId="650"/>
    <cellStyle name="Hyperlink 37" xfId="651"/>
    <cellStyle name="Hyperlink 38" xfId="652"/>
    <cellStyle name="Hyperlink 39" xfId="653"/>
    <cellStyle name="Hyperlink 40" xfId="654"/>
    <cellStyle name="Hyperlink 41" xfId="655"/>
    <cellStyle name="Hyperlink 42" xfId="656"/>
    <cellStyle name="Hyperlink 43" xfId="657"/>
    <cellStyle name="Hyperlink 44" xfId="658"/>
    <cellStyle name="Hyperlink 45" xfId="659"/>
    <cellStyle name="Hyperlink 46" xfId="660"/>
    <cellStyle name="Hyperlink 47" xfId="661"/>
    <cellStyle name="Hyperlink 48" xfId="662"/>
    <cellStyle name="Hyperlink 49" xfId="663"/>
    <cellStyle name="Hyperlink 50" xfId="664"/>
    <cellStyle name="Hyperlink 51" xfId="665"/>
    <cellStyle name="Hyperlink 52" xfId="666"/>
    <cellStyle name="Hyperlink 53" xfId="667"/>
    <cellStyle name="Hyperlink 54" xfId="668"/>
    <cellStyle name="Hyperlink 55" xfId="669"/>
    <cellStyle name="Hyperlink 56" xfId="670"/>
    <cellStyle name="Hyperlink 57" xfId="671"/>
    <cellStyle name="Hyperlink 58" xfId="672"/>
    <cellStyle name="Hyperlink 59" xfId="673"/>
    <cellStyle name="Hyperlink 60" xfId="674"/>
    <cellStyle name="Hyperlink 61" xfId="675"/>
    <cellStyle name="Hyperlink 62" xfId="676"/>
    <cellStyle name="Hyperlink 63" xfId="677"/>
    <cellStyle name="Hyperlink 64" xfId="678"/>
    <cellStyle name="Hyperlink 65" xfId="679"/>
    <cellStyle name="Hyperlink 66" xfId="680"/>
    <cellStyle name="Hyperlink 67" xfId="681"/>
    <cellStyle name="Hyperlink 68" xfId="682"/>
    <cellStyle name="Hyperlink 69" xfId="683"/>
    <cellStyle name="Hyperlink 70" xfId="684"/>
    <cellStyle name="Hyperlink 71" xfId="685"/>
    <cellStyle name="Hyperlink 72" xfId="686"/>
    <cellStyle name="Hyperlink 73" xfId="687"/>
    <cellStyle name="Hyperlink 74" xfId="688"/>
    <cellStyle name="Hyperlink 75" xfId="689"/>
    <cellStyle name="Hyperlink 76" xfId="690"/>
    <cellStyle name="Hyperlink 77" xfId="691"/>
    <cellStyle name="Hyperlink 78" xfId="692"/>
    <cellStyle name="Hyperlink 79" xfId="693"/>
    <cellStyle name="Hyperlink 80" xfId="694"/>
    <cellStyle name="Hyperlink 81" xfId="695"/>
    <cellStyle name="Hyperlink 82" xfId="696"/>
    <cellStyle name="Hyperlink 83" xfId="697"/>
    <cellStyle name="Hyperlink 84" xfId="698"/>
    <cellStyle name="Hyperlink 85" xfId="699"/>
    <cellStyle name="Hyperlink 86" xfId="700"/>
    <cellStyle name="Hyperlink 87" xfId="701"/>
    <cellStyle name="Hyperlink 88" xfId="702"/>
    <cellStyle name="Hyperlink 89" xfId="703"/>
    <cellStyle name="Hyperlink 90" xfId="704"/>
    <cellStyle name="Hyperlink 91" xfId="705"/>
    <cellStyle name="Hyperlink 92" xfId="706"/>
    <cellStyle name="Hyperlink 93" xfId="707"/>
    <cellStyle name="Hyperlink 94" xfId="708"/>
    <cellStyle name="Hyperlink 95" xfId="709"/>
    <cellStyle name="Hyperlink 96" xfId="710"/>
    <cellStyle name="Hyperlink 97" xfId="711"/>
    <cellStyle name="Hyperlink 98" xfId="712"/>
    <cellStyle name="Hyperlink 99" xfId="713"/>
    <cellStyle name="Millares 2" xfId="714"/>
    <cellStyle name="Milliers 2" xfId="715"/>
    <cellStyle name="Normal 2" xfId="716"/>
    <cellStyle name="Normal 2 2" xfId="717"/>
    <cellStyle name="Normal 2 3" xfId="718"/>
    <cellStyle name="Normal 2 4" xfId="719"/>
    <cellStyle name="Normal 2 5" xfId="720"/>
    <cellStyle name="Normal 3" xfId="721"/>
    <cellStyle name="Normal 3 2" xfId="722"/>
    <cellStyle name="Normal 3 3" xfId="723"/>
    <cellStyle name="Normal 3 4" xfId="724"/>
    <cellStyle name="Normal 4" xfId="725"/>
    <cellStyle name="Normal 5" xfId="726"/>
    <cellStyle name="Normal 5 2" xfId="727"/>
    <cellStyle name="Normal 6" xfId="728"/>
    <cellStyle name="Normal 7" xfId="729"/>
    <cellStyle name="Normal 8" xfId="730"/>
    <cellStyle name="Normale 2" xfId="731"/>
    <cellStyle name="Normale 3" xfId="732"/>
    <cellStyle name="Normale 4" xfId="733"/>
    <cellStyle name="Normalny 2" xfId="734"/>
    <cellStyle name="Note 2" xfId="735"/>
    <cellStyle name="Note 2 2" xfId="736"/>
    <cellStyle name="Note 3" xfId="737"/>
    <cellStyle name="Percent 2" xfId="738"/>
    <cellStyle name="Percent 3" xfId="739"/>
    <cellStyle name="Percent 4" xfId="740"/>
    <cellStyle name="Standard_Domestic Burglary NUTS" xfId="741"/>
    <cellStyle name="Normal 10" xfId="7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3"/>
  <sheetViews>
    <sheetView showGridLines="0" tabSelected="1" zoomScale="90" zoomScaleNormal="90" workbookViewId="0" topLeftCell="A1"/>
  </sheetViews>
  <sheetFormatPr defaultColWidth="9.140625" defaultRowHeight="15"/>
  <cols>
    <col min="1" max="1" width="9.140625" style="1" customWidth="1"/>
    <col min="2" max="2" width="21.7109375" style="1" customWidth="1"/>
    <col min="3" max="17" width="8.7109375" style="1" customWidth="1"/>
    <col min="18" max="16384" width="9.140625" style="1" customWidth="1"/>
  </cols>
  <sheetData>
    <row r="2" spans="2:17" ht="13.8">
      <c r="B2" s="3" t="s">
        <v>52</v>
      </c>
      <c r="P2" s="4"/>
      <c r="Q2" s="4"/>
    </row>
    <row r="3" spans="2:17" ht="12">
      <c r="B3" s="5"/>
      <c r="P3" s="4"/>
      <c r="Q3" s="4"/>
    </row>
    <row r="4" spans="2:17" ht="15" customHeight="1">
      <c r="B4" s="98"/>
      <c r="C4" s="100" t="s">
        <v>0</v>
      </c>
      <c r="D4" s="101"/>
      <c r="E4" s="101"/>
      <c r="F4" s="101"/>
      <c r="G4" s="101"/>
      <c r="H4" s="101"/>
      <c r="I4" s="101"/>
      <c r="J4" s="102"/>
      <c r="K4" s="100" t="s">
        <v>1</v>
      </c>
      <c r="L4" s="101"/>
      <c r="M4" s="101"/>
      <c r="N4" s="101"/>
      <c r="O4" s="101"/>
      <c r="P4" s="101"/>
      <c r="Q4" s="101"/>
    </row>
    <row r="5" spans="2:17" ht="12">
      <c r="B5" s="99"/>
      <c r="C5" s="25">
        <v>2008</v>
      </c>
      <c r="D5" s="26">
        <v>2009</v>
      </c>
      <c r="E5" s="26">
        <v>2010</v>
      </c>
      <c r="F5" s="26">
        <v>2011</v>
      </c>
      <c r="G5" s="26">
        <v>2012</v>
      </c>
      <c r="H5" s="26">
        <v>2013</v>
      </c>
      <c r="I5" s="26">
        <v>2014</v>
      </c>
      <c r="J5" s="25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7">
        <v>2015</v>
      </c>
    </row>
    <row r="6" spans="2:17" ht="12">
      <c r="B6" s="9" t="s">
        <v>77</v>
      </c>
      <c r="C6" s="76">
        <f>SUM(C7:C24,C26:C33,C37)</f>
        <v>5634</v>
      </c>
      <c r="D6" s="76">
        <f aca="true" t="shared" si="0" ref="D6:H6">SUM(D7:D24,D26:D33,D37)</f>
        <v>5308</v>
      </c>
      <c r="E6" s="76">
        <f t="shared" si="0"/>
        <v>5092</v>
      </c>
      <c r="F6" s="76">
        <f t="shared" si="0"/>
        <v>5040</v>
      </c>
      <c r="G6" s="76">
        <f t="shared" si="0"/>
        <v>4793</v>
      </c>
      <c r="H6" s="76">
        <f t="shared" si="0"/>
        <v>4498</v>
      </c>
      <c r="I6" s="76">
        <f>SUM(I7:I24,I26:I33,I37)</f>
        <v>4340</v>
      </c>
      <c r="J6" s="76">
        <f>SUM(J7:J24,J26:J33,J37)</f>
        <v>4528</v>
      </c>
      <c r="K6" s="47">
        <f>(D6/$C6)*100</f>
        <v>94.21370252041179</v>
      </c>
      <c r="L6" s="47">
        <f aca="true" t="shared" si="1" ref="L6:P6">(E6/$C6)*100</f>
        <v>90.3798367057153</v>
      </c>
      <c r="M6" s="47">
        <f t="shared" si="1"/>
        <v>89.45686900958466</v>
      </c>
      <c r="N6" s="47">
        <f t="shared" si="1"/>
        <v>85.07277245296414</v>
      </c>
      <c r="O6" s="47">
        <f t="shared" si="1"/>
        <v>79.83670571529996</v>
      </c>
      <c r="P6" s="48">
        <f t="shared" si="1"/>
        <v>77.03230386936457</v>
      </c>
      <c r="Q6" s="48">
        <f>(J6/$C6)*100</f>
        <v>80.36918707845226</v>
      </c>
    </row>
    <row r="7" spans="2:17" ht="12">
      <c r="B7" s="10" t="s">
        <v>2</v>
      </c>
      <c r="C7" s="31">
        <v>203</v>
      </c>
      <c r="D7" s="32">
        <v>189</v>
      </c>
      <c r="E7" s="32">
        <v>189</v>
      </c>
      <c r="F7" s="32">
        <v>214</v>
      </c>
      <c r="G7" s="32">
        <v>205</v>
      </c>
      <c r="H7" s="32">
        <v>205</v>
      </c>
      <c r="I7" s="32">
        <v>208</v>
      </c>
      <c r="J7" s="32">
        <v>220</v>
      </c>
      <c r="K7" s="49">
        <f>(D7/$C$7)*100</f>
        <v>93.10344827586206</v>
      </c>
      <c r="L7" s="49">
        <f aca="true" t="shared" si="2" ref="L7:Q7">(E7/$C$7)*100</f>
        <v>93.10344827586206</v>
      </c>
      <c r="M7" s="49">
        <f t="shared" si="2"/>
        <v>105.41871921182266</v>
      </c>
      <c r="N7" s="49">
        <f t="shared" si="2"/>
        <v>100.98522167487684</v>
      </c>
      <c r="O7" s="49">
        <f t="shared" si="2"/>
        <v>100.98522167487684</v>
      </c>
      <c r="P7" s="49">
        <f t="shared" si="2"/>
        <v>102.46305418719213</v>
      </c>
      <c r="Q7" s="49">
        <f t="shared" si="2"/>
        <v>108.37438423645321</v>
      </c>
    </row>
    <row r="8" spans="2:17" ht="12">
      <c r="B8" s="11" t="s">
        <v>3</v>
      </c>
      <c r="C8" s="33">
        <v>172</v>
      </c>
      <c r="D8" s="34">
        <v>150</v>
      </c>
      <c r="E8" s="34">
        <v>148</v>
      </c>
      <c r="F8" s="34">
        <v>128</v>
      </c>
      <c r="G8" s="34">
        <v>141</v>
      </c>
      <c r="H8" s="34">
        <v>109</v>
      </c>
      <c r="I8" s="34">
        <v>116</v>
      </c>
      <c r="J8" s="34">
        <v>129</v>
      </c>
      <c r="K8" s="50">
        <f aca="true" t="shared" si="3" ref="K8:K28">(D8/C8)*100</f>
        <v>87.20930232558139</v>
      </c>
      <c r="L8" s="51">
        <f aca="true" t="shared" si="4" ref="L8:L23">(E8/C8)*100</f>
        <v>86.04651162790698</v>
      </c>
      <c r="M8" s="51">
        <f aca="true" t="shared" si="5" ref="M8:M24">(F8/C8)*100</f>
        <v>74.4186046511628</v>
      </c>
      <c r="N8" s="51">
        <f aca="true" t="shared" si="6" ref="N8:N24">(G8/C8)*100</f>
        <v>81.97674418604652</v>
      </c>
      <c r="O8" s="51">
        <f aca="true" t="shared" si="7" ref="O8:O24">(H8/C8)*100</f>
        <v>63.372093023255815</v>
      </c>
      <c r="P8" s="52">
        <f>(I8/C8)*100</f>
        <v>67.44186046511628</v>
      </c>
      <c r="Q8" s="51">
        <f aca="true" t="shared" si="8" ref="Q8:Q48">(J8/C8)*100</f>
        <v>75</v>
      </c>
    </row>
    <row r="9" spans="2:17" ht="12">
      <c r="B9" s="11" t="s">
        <v>4</v>
      </c>
      <c r="C9" s="33">
        <v>113</v>
      </c>
      <c r="D9" s="34">
        <v>105</v>
      </c>
      <c r="E9" s="34">
        <v>105</v>
      </c>
      <c r="F9" s="34">
        <v>83</v>
      </c>
      <c r="G9" s="34">
        <v>95</v>
      </c>
      <c r="H9" s="34">
        <v>91</v>
      </c>
      <c r="I9" s="34">
        <v>84</v>
      </c>
      <c r="J9" s="34">
        <v>84</v>
      </c>
      <c r="K9" s="50">
        <f t="shared" si="3"/>
        <v>92.92035398230088</v>
      </c>
      <c r="L9" s="51">
        <f t="shared" si="4"/>
        <v>92.92035398230088</v>
      </c>
      <c r="M9" s="51">
        <f t="shared" si="5"/>
        <v>73.45132743362832</v>
      </c>
      <c r="N9" s="51">
        <f t="shared" si="6"/>
        <v>84.070796460177</v>
      </c>
      <c r="O9" s="51">
        <f t="shared" si="7"/>
        <v>80.53097345132744</v>
      </c>
      <c r="P9" s="52">
        <f aca="true" t="shared" si="9" ref="P9:P36">(I9/C9)*100</f>
        <v>74.33628318584071</v>
      </c>
      <c r="Q9" s="51">
        <f t="shared" si="8"/>
        <v>74.33628318584071</v>
      </c>
    </row>
    <row r="10" spans="2:17" ht="12">
      <c r="B10" s="11" t="s">
        <v>5</v>
      </c>
      <c r="C10" s="33">
        <v>54</v>
      </c>
      <c r="D10" s="34">
        <v>47</v>
      </c>
      <c r="E10" s="34">
        <v>49</v>
      </c>
      <c r="F10" s="34">
        <v>49</v>
      </c>
      <c r="G10" s="34">
        <v>43</v>
      </c>
      <c r="H10" s="34">
        <v>41</v>
      </c>
      <c r="I10" s="34">
        <v>59</v>
      </c>
      <c r="J10" s="34">
        <v>46</v>
      </c>
      <c r="K10" s="50">
        <f>(D10/C10)*100</f>
        <v>87.03703703703704</v>
      </c>
      <c r="L10" s="51">
        <f aca="true" t="shared" si="10" ref="L10">(E10/C10)*100</f>
        <v>90.74074074074075</v>
      </c>
      <c r="M10" s="51">
        <f aca="true" t="shared" si="11" ref="M10">(F10/C10)*100</f>
        <v>90.74074074074075</v>
      </c>
      <c r="N10" s="51">
        <f aca="true" t="shared" si="12" ref="N10">(G10/C10)*100</f>
        <v>79.62962962962963</v>
      </c>
      <c r="O10" s="51">
        <f aca="true" t="shared" si="13" ref="O10">(H10/C10)*100</f>
        <v>75.92592592592592</v>
      </c>
      <c r="P10" s="52">
        <f aca="true" t="shared" si="14" ref="P10">(I10/C10)*100</f>
        <v>109.25925925925925</v>
      </c>
      <c r="Q10" s="51">
        <f t="shared" si="8"/>
        <v>85.18518518518519</v>
      </c>
    </row>
    <row r="11" spans="2:17" ht="12">
      <c r="B11" s="11" t="s">
        <v>6</v>
      </c>
      <c r="C11" s="33">
        <v>656</v>
      </c>
      <c r="D11" s="34">
        <v>721</v>
      </c>
      <c r="E11" s="34">
        <v>699</v>
      </c>
      <c r="F11" s="34">
        <v>689</v>
      </c>
      <c r="G11" s="34">
        <v>619</v>
      </c>
      <c r="H11" s="34">
        <v>623</v>
      </c>
      <c r="I11" s="34">
        <v>645</v>
      </c>
      <c r="J11" s="34">
        <v>655</v>
      </c>
      <c r="K11" s="50">
        <f t="shared" si="3"/>
        <v>109.90853658536585</v>
      </c>
      <c r="L11" s="51">
        <f t="shared" si="4"/>
        <v>106.55487804878048</v>
      </c>
      <c r="M11" s="51">
        <f t="shared" si="5"/>
        <v>105.03048780487805</v>
      </c>
      <c r="N11" s="51">
        <f t="shared" si="6"/>
        <v>94.35975609756098</v>
      </c>
      <c r="O11" s="51">
        <f t="shared" si="7"/>
        <v>94.96951219512195</v>
      </c>
      <c r="P11" s="52">
        <f t="shared" si="9"/>
        <v>98.32317073170732</v>
      </c>
      <c r="Q11" s="51">
        <f t="shared" si="8"/>
        <v>99.84756097560977</v>
      </c>
    </row>
    <row r="12" spans="2:17" ht="12">
      <c r="B12" s="11" t="s">
        <v>7</v>
      </c>
      <c r="C12" s="33">
        <v>84</v>
      </c>
      <c r="D12" s="34">
        <v>70</v>
      </c>
      <c r="E12" s="34">
        <v>70</v>
      </c>
      <c r="F12" s="34">
        <v>65</v>
      </c>
      <c r="G12" s="34">
        <v>63</v>
      </c>
      <c r="H12" s="34">
        <v>52</v>
      </c>
      <c r="I12" s="34">
        <v>41</v>
      </c>
      <c r="J12" s="34">
        <v>42</v>
      </c>
      <c r="K12" s="50">
        <f t="shared" si="3"/>
        <v>83.33333333333334</v>
      </c>
      <c r="L12" s="51">
        <f t="shared" si="4"/>
        <v>83.33333333333334</v>
      </c>
      <c r="M12" s="51">
        <f t="shared" si="5"/>
        <v>77.38095238095238</v>
      </c>
      <c r="N12" s="51">
        <f t="shared" si="6"/>
        <v>75</v>
      </c>
      <c r="O12" s="51">
        <f t="shared" si="7"/>
        <v>61.904761904761905</v>
      </c>
      <c r="P12" s="52">
        <f t="shared" si="9"/>
        <v>48.80952380952381</v>
      </c>
      <c r="Q12" s="51">
        <f t="shared" si="8"/>
        <v>50</v>
      </c>
    </row>
    <row r="13" spans="2:17" ht="12">
      <c r="B13" s="11" t="s">
        <v>8</v>
      </c>
      <c r="C13" s="33">
        <v>89</v>
      </c>
      <c r="D13" s="34">
        <v>88</v>
      </c>
      <c r="E13" s="34">
        <v>89</v>
      </c>
      <c r="F13" s="34">
        <v>66</v>
      </c>
      <c r="G13" s="34">
        <v>79</v>
      </c>
      <c r="H13" s="34">
        <v>83</v>
      </c>
      <c r="I13" s="34">
        <v>80</v>
      </c>
      <c r="J13" s="34">
        <v>61</v>
      </c>
      <c r="K13" s="50">
        <f t="shared" si="3"/>
        <v>98.87640449438202</v>
      </c>
      <c r="L13" s="51">
        <f t="shared" si="4"/>
        <v>100</v>
      </c>
      <c r="M13" s="51">
        <f t="shared" si="5"/>
        <v>74.15730337078652</v>
      </c>
      <c r="N13" s="51">
        <f t="shared" si="6"/>
        <v>88.76404494382022</v>
      </c>
      <c r="O13" s="51">
        <f t="shared" si="7"/>
        <v>93.25842696629213</v>
      </c>
      <c r="P13" s="52">
        <f t="shared" si="9"/>
        <v>89.8876404494382</v>
      </c>
      <c r="Q13" s="51">
        <f t="shared" si="8"/>
        <v>68.53932584269663</v>
      </c>
    </row>
    <row r="14" spans="2:17" ht="12">
      <c r="B14" s="11" t="s">
        <v>9</v>
      </c>
      <c r="C14" s="33">
        <v>139</v>
      </c>
      <c r="D14" s="34">
        <v>143</v>
      </c>
      <c r="E14" s="34">
        <v>176</v>
      </c>
      <c r="F14" s="34">
        <v>184</v>
      </c>
      <c r="G14" s="34">
        <v>165</v>
      </c>
      <c r="H14" s="34">
        <v>141</v>
      </c>
      <c r="I14" s="34">
        <v>105</v>
      </c>
      <c r="J14" s="34">
        <v>86</v>
      </c>
      <c r="K14" s="50">
        <f t="shared" si="3"/>
        <v>102.87769784172663</v>
      </c>
      <c r="L14" s="51">
        <f t="shared" si="4"/>
        <v>126.61870503597122</v>
      </c>
      <c r="M14" s="51">
        <f t="shared" si="5"/>
        <v>132.37410071942446</v>
      </c>
      <c r="N14" s="51">
        <f t="shared" si="6"/>
        <v>118.70503597122301</v>
      </c>
      <c r="O14" s="51">
        <f t="shared" si="7"/>
        <v>101.43884892086331</v>
      </c>
      <c r="P14" s="52">
        <f t="shared" si="9"/>
        <v>75.53956834532374</v>
      </c>
      <c r="Q14" s="51">
        <f t="shared" si="8"/>
        <v>61.87050359712231</v>
      </c>
    </row>
    <row r="15" spans="2:17" ht="12">
      <c r="B15" s="11" t="s">
        <v>10</v>
      </c>
      <c r="C15" s="33">
        <v>407</v>
      </c>
      <c r="D15" s="34">
        <v>412</v>
      </c>
      <c r="E15" s="34">
        <v>401</v>
      </c>
      <c r="F15" s="34">
        <v>385</v>
      </c>
      <c r="G15" s="34">
        <v>364</v>
      </c>
      <c r="H15" s="34">
        <v>302</v>
      </c>
      <c r="I15" s="34">
        <v>323</v>
      </c>
      <c r="J15" s="34">
        <v>303</v>
      </c>
      <c r="K15" s="50">
        <f t="shared" si="3"/>
        <v>101.22850122850122</v>
      </c>
      <c r="L15" s="51">
        <f t="shared" si="4"/>
        <v>98.52579852579852</v>
      </c>
      <c r="M15" s="51">
        <f t="shared" si="5"/>
        <v>94.5945945945946</v>
      </c>
      <c r="N15" s="51">
        <f t="shared" si="6"/>
        <v>89.43488943488943</v>
      </c>
      <c r="O15" s="51">
        <f t="shared" si="7"/>
        <v>74.2014742014742</v>
      </c>
      <c r="P15" s="52">
        <f t="shared" si="9"/>
        <v>79.36117936117935</v>
      </c>
      <c r="Q15" s="51">
        <f t="shared" si="8"/>
        <v>74.44717444717445</v>
      </c>
    </row>
    <row r="16" spans="2:17" ht="12">
      <c r="B16" s="11" t="s">
        <v>11</v>
      </c>
      <c r="C16" s="33">
        <v>1021</v>
      </c>
      <c r="D16" s="34">
        <v>819</v>
      </c>
      <c r="E16" s="34">
        <v>796</v>
      </c>
      <c r="F16" s="34">
        <v>856</v>
      </c>
      <c r="G16" s="34">
        <v>784</v>
      </c>
      <c r="H16" s="34">
        <v>777</v>
      </c>
      <c r="I16" s="34">
        <v>792</v>
      </c>
      <c r="J16" s="34">
        <v>1017</v>
      </c>
      <c r="K16" s="50">
        <f t="shared" si="3"/>
        <v>80.2154750244858</v>
      </c>
      <c r="L16" s="51">
        <f t="shared" si="4"/>
        <v>77.96278158667972</v>
      </c>
      <c r="M16" s="51">
        <f t="shared" si="5"/>
        <v>83.83937316356513</v>
      </c>
      <c r="N16" s="51">
        <f t="shared" si="6"/>
        <v>76.78746327130264</v>
      </c>
      <c r="O16" s="51">
        <f t="shared" si="7"/>
        <v>76.10186092066601</v>
      </c>
      <c r="P16" s="52">
        <f t="shared" si="9"/>
        <v>77.57100881488736</v>
      </c>
      <c r="Q16" s="51">
        <f t="shared" si="8"/>
        <v>99.60822722820764</v>
      </c>
    </row>
    <row r="17" spans="2:17" ht="12">
      <c r="B17" s="11" t="s">
        <v>12</v>
      </c>
      <c r="C17" s="33">
        <v>71</v>
      </c>
      <c r="D17" s="34">
        <v>49</v>
      </c>
      <c r="E17" s="34">
        <v>62</v>
      </c>
      <c r="F17" s="34">
        <v>49</v>
      </c>
      <c r="G17" s="34">
        <v>51</v>
      </c>
      <c r="H17" s="34">
        <v>46</v>
      </c>
      <c r="I17" s="34">
        <v>36</v>
      </c>
      <c r="J17" s="34">
        <v>37</v>
      </c>
      <c r="K17" s="50">
        <f t="shared" si="3"/>
        <v>69.01408450704226</v>
      </c>
      <c r="L17" s="51">
        <f t="shared" si="4"/>
        <v>87.32394366197182</v>
      </c>
      <c r="M17" s="51">
        <f t="shared" si="5"/>
        <v>69.01408450704226</v>
      </c>
      <c r="N17" s="51">
        <f t="shared" si="6"/>
        <v>71.83098591549296</v>
      </c>
      <c r="O17" s="51">
        <f t="shared" si="7"/>
        <v>64.7887323943662</v>
      </c>
      <c r="P17" s="52">
        <f t="shared" si="9"/>
        <v>50.70422535211267</v>
      </c>
      <c r="Q17" s="51">
        <f t="shared" si="8"/>
        <v>52.112676056338024</v>
      </c>
    </row>
    <row r="18" spans="2:17" ht="12">
      <c r="B18" s="11" t="s">
        <v>13</v>
      </c>
      <c r="C18" s="33">
        <v>615</v>
      </c>
      <c r="D18" s="34">
        <v>590</v>
      </c>
      <c r="E18" s="34">
        <v>529</v>
      </c>
      <c r="F18" s="34">
        <v>552</v>
      </c>
      <c r="G18" s="34">
        <v>530</v>
      </c>
      <c r="H18" s="34">
        <v>504</v>
      </c>
      <c r="I18" s="34">
        <v>475</v>
      </c>
      <c r="J18" s="34">
        <v>469</v>
      </c>
      <c r="K18" s="50">
        <f t="shared" si="3"/>
        <v>95.9349593495935</v>
      </c>
      <c r="L18" s="51">
        <f t="shared" si="4"/>
        <v>86.01626016260163</v>
      </c>
      <c r="M18" s="51">
        <f t="shared" si="5"/>
        <v>89.75609756097562</v>
      </c>
      <c r="N18" s="51">
        <f t="shared" si="6"/>
        <v>86.1788617886179</v>
      </c>
      <c r="O18" s="51">
        <f t="shared" si="7"/>
        <v>81.95121951219512</v>
      </c>
      <c r="P18" s="52">
        <f t="shared" si="9"/>
        <v>77.23577235772358</v>
      </c>
      <c r="Q18" s="51">
        <f t="shared" si="8"/>
        <v>76.260162601626</v>
      </c>
    </row>
    <row r="19" spans="2:17" ht="12">
      <c r="B19" s="11" t="s">
        <v>14</v>
      </c>
      <c r="C19" s="33">
        <v>9</v>
      </c>
      <c r="D19" s="34">
        <v>19</v>
      </c>
      <c r="E19" s="34">
        <v>7</v>
      </c>
      <c r="F19" s="34">
        <v>8</v>
      </c>
      <c r="G19" s="34">
        <v>19</v>
      </c>
      <c r="H19" s="34">
        <v>11</v>
      </c>
      <c r="I19" s="34">
        <v>10</v>
      </c>
      <c r="J19" s="34">
        <v>12</v>
      </c>
      <c r="K19" s="50">
        <f t="shared" si="3"/>
        <v>211.11111111111111</v>
      </c>
      <c r="L19" s="51">
        <f t="shared" si="4"/>
        <v>77.77777777777779</v>
      </c>
      <c r="M19" s="51">
        <f t="shared" si="5"/>
        <v>88.88888888888889</v>
      </c>
      <c r="N19" s="51">
        <f t="shared" si="6"/>
        <v>211.11111111111111</v>
      </c>
      <c r="O19" s="51">
        <f t="shared" si="7"/>
        <v>122.22222222222223</v>
      </c>
      <c r="P19" s="52">
        <f t="shared" si="9"/>
        <v>111.11111111111111</v>
      </c>
      <c r="Q19" s="51">
        <f t="shared" si="8"/>
        <v>133.33333333333331</v>
      </c>
    </row>
    <row r="20" spans="2:17" ht="12">
      <c r="B20" s="11" t="s">
        <v>15</v>
      </c>
      <c r="C20" s="33">
        <v>99</v>
      </c>
      <c r="D20" s="34">
        <v>108</v>
      </c>
      <c r="E20" s="34">
        <v>70</v>
      </c>
      <c r="F20" s="34">
        <v>69</v>
      </c>
      <c r="G20" s="34">
        <v>97</v>
      </c>
      <c r="H20" s="34">
        <v>69</v>
      </c>
      <c r="I20" s="34">
        <v>77</v>
      </c>
      <c r="J20" s="34">
        <v>81</v>
      </c>
      <c r="K20" s="50">
        <f t="shared" si="3"/>
        <v>109.09090909090908</v>
      </c>
      <c r="L20" s="51">
        <f t="shared" si="4"/>
        <v>70.70707070707071</v>
      </c>
      <c r="M20" s="51">
        <f t="shared" si="5"/>
        <v>69.6969696969697</v>
      </c>
      <c r="N20" s="51">
        <f t="shared" si="6"/>
        <v>97.97979797979798</v>
      </c>
      <c r="O20" s="51">
        <f t="shared" si="7"/>
        <v>69.6969696969697</v>
      </c>
      <c r="P20" s="52">
        <f t="shared" si="9"/>
        <v>77.77777777777779</v>
      </c>
      <c r="Q20" s="51">
        <f t="shared" si="8"/>
        <v>81.81818181818183</v>
      </c>
    </row>
    <row r="21" spans="2:17" ht="12">
      <c r="B21" s="11" t="s">
        <v>16</v>
      </c>
      <c r="C21" s="33">
        <v>286</v>
      </c>
      <c r="D21" s="34">
        <v>240</v>
      </c>
      <c r="E21" s="34">
        <v>199</v>
      </c>
      <c r="F21" s="34">
        <v>189</v>
      </c>
      <c r="G21" s="34">
        <v>181</v>
      </c>
      <c r="H21" s="34">
        <v>172</v>
      </c>
      <c r="I21" s="34">
        <v>155</v>
      </c>
      <c r="J21" s="34">
        <v>168</v>
      </c>
      <c r="K21" s="50">
        <f t="shared" si="3"/>
        <v>83.91608391608392</v>
      </c>
      <c r="L21" s="51">
        <f t="shared" si="4"/>
        <v>69.58041958041959</v>
      </c>
      <c r="M21" s="51">
        <f t="shared" si="5"/>
        <v>66.08391608391608</v>
      </c>
      <c r="N21" s="51">
        <f t="shared" si="6"/>
        <v>63.286713286713294</v>
      </c>
      <c r="O21" s="51">
        <f t="shared" si="7"/>
        <v>60.13986013986013</v>
      </c>
      <c r="P21" s="52">
        <f t="shared" si="9"/>
        <v>54.1958041958042</v>
      </c>
      <c r="Q21" s="51">
        <f t="shared" si="8"/>
        <v>58.74125874125874</v>
      </c>
    </row>
    <row r="22" spans="2:17" ht="12">
      <c r="B22" s="11" t="s">
        <v>17</v>
      </c>
      <c r="C22" s="33">
        <v>7</v>
      </c>
      <c r="D22" s="34">
        <v>5</v>
      </c>
      <c r="E22" s="34">
        <v>8</v>
      </c>
      <c r="F22" s="34">
        <v>4</v>
      </c>
      <c r="G22" s="34">
        <v>3</v>
      </c>
      <c r="H22" s="34">
        <v>1</v>
      </c>
      <c r="I22" s="34">
        <v>4</v>
      </c>
      <c r="J22" s="34">
        <v>5</v>
      </c>
      <c r="K22" s="50">
        <f t="shared" si="3"/>
        <v>71.42857142857143</v>
      </c>
      <c r="L22" s="51">
        <f t="shared" si="4"/>
        <v>114.28571428571428</v>
      </c>
      <c r="M22" s="51">
        <f t="shared" si="5"/>
        <v>57.14285714285714</v>
      </c>
      <c r="N22" s="51">
        <f t="shared" si="6"/>
        <v>42.857142857142854</v>
      </c>
      <c r="O22" s="51">
        <f>(H22/C22)*100</f>
        <v>14.285714285714285</v>
      </c>
      <c r="P22" s="52">
        <f t="shared" si="9"/>
        <v>57.14285714285714</v>
      </c>
      <c r="Q22" s="51">
        <f t="shared" si="8"/>
        <v>71.42857142857143</v>
      </c>
    </row>
    <row r="23" spans="2:17" ht="12">
      <c r="B23" s="11" t="s">
        <v>18</v>
      </c>
      <c r="C23" s="33">
        <v>147</v>
      </c>
      <c r="D23" s="34">
        <v>139</v>
      </c>
      <c r="E23" s="34">
        <v>133</v>
      </c>
      <c r="F23" s="34">
        <v>142</v>
      </c>
      <c r="G23" s="34">
        <v>113</v>
      </c>
      <c r="H23" s="34">
        <v>138</v>
      </c>
      <c r="I23" s="34">
        <v>129</v>
      </c>
      <c r="J23" s="34">
        <v>99</v>
      </c>
      <c r="K23" s="50">
        <f t="shared" si="3"/>
        <v>94.5578231292517</v>
      </c>
      <c r="L23" s="51">
        <f t="shared" si="4"/>
        <v>90.47619047619048</v>
      </c>
      <c r="M23" s="51">
        <f t="shared" si="5"/>
        <v>96.5986394557823</v>
      </c>
      <c r="N23" s="51">
        <f t="shared" si="6"/>
        <v>76.87074829931973</v>
      </c>
      <c r="O23" s="51">
        <f t="shared" si="7"/>
        <v>93.87755102040816</v>
      </c>
      <c r="P23" s="52">
        <f t="shared" si="9"/>
        <v>87.75510204081633</v>
      </c>
      <c r="Q23" s="51">
        <f t="shared" si="8"/>
        <v>67.3469387755102</v>
      </c>
    </row>
    <row r="24" spans="2:17" ht="12">
      <c r="B24" s="11" t="s">
        <v>19</v>
      </c>
      <c r="C24" s="33">
        <v>6</v>
      </c>
      <c r="D24" s="34">
        <v>4</v>
      </c>
      <c r="E24" s="34">
        <v>4</v>
      </c>
      <c r="F24" s="34">
        <v>3</v>
      </c>
      <c r="G24" s="34">
        <v>10</v>
      </c>
      <c r="H24" s="34">
        <v>6</v>
      </c>
      <c r="I24" s="34">
        <v>6</v>
      </c>
      <c r="J24" s="34">
        <v>4</v>
      </c>
      <c r="K24" s="50">
        <f>(D24/C24)*100</f>
        <v>66.66666666666666</v>
      </c>
      <c r="L24" s="51">
        <f>(E24/C24)*100</f>
        <v>66.66666666666666</v>
      </c>
      <c r="M24" s="51">
        <f t="shared" si="5"/>
        <v>50</v>
      </c>
      <c r="N24" s="51">
        <f t="shared" si="6"/>
        <v>166.66666666666669</v>
      </c>
      <c r="O24" s="51">
        <f t="shared" si="7"/>
        <v>100</v>
      </c>
      <c r="P24" s="52">
        <f>(I24/C24)*100</f>
        <v>100</v>
      </c>
      <c r="Q24" s="51">
        <f>(J24/C24)*100</f>
        <v>66.66666666666666</v>
      </c>
    </row>
    <row r="25" spans="2:17" ht="13.8">
      <c r="B25" s="11" t="s">
        <v>78</v>
      </c>
      <c r="C25" s="33">
        <v>150</v>
      </c>
      <c r="D25" s="34">
        <v>154</v>
      </c>
      <c r="E25" s="34">
        <v>144</v>
      </c>
      <c r="F25" s="34">
        <v>143</v>
      </c>
      <c r="G25" s="34">
        <v>145</v>
      </c>
      <c r="H25" s="34">
        <v>125</v>
      </c>
      <c r="I25" s="34" t="s">
        <v>50</v>
      </c>
      <c r="J25" s="34" t="s">
        <v>50</v>
      </c>
      <c r="K25" s="50">
        <f t="shared" si="3"/>
        <v>102.66666666666666</v>
      </c>
      <c r="L25" s="51">
        <f>(E25/C25)*100</f>
        <v>96</v>
      </c>
      <c r="M25" s="51">
        <f>(F25/C25)*100</f>
        <v>95.33333333333334</v>
      </c>
      <c r="N25" s="51">
        <f>(G25/C25)*100</f>
        <v>96.66666666666667</v>
      </c>
      <c r="O25" s="51">
        <f>(H25/C25)*100</f>
        <v>83.33333333333334</v>
      </c>
      <c r="P25" s="52" t="s">
        <v>50</v>
      </c>
      <c r="Q25" s="51" t="s">
        <v>50</v>
      </c>
    </row>
    <row r="26" spans="2:17" ht="12">
      <c r="B26" s="11" t="s">
        <v>20</v>
      </c>
      <c r="C26" s="33">
        <v>58</v>
      </c>
      <c r="D26" s="34">
        <v>51</v>
      </c>
      <c r="E26" s="34">
        <v>61</v>
      </c>
      <c r="F26" s="34">
        <v>80</v>
      </c>
      <c r="G26" s="34">
        <v>88</v>
      </c>
      <c r="H26" s="34">
        <v>62</v>
      </c>
      <c r="I26" s="34">
        <v>40</v>
      </c>
      <c r="J26" s="34">
        <v>42</v>
      </c>
      <c r="K26" s="50">
        <f t="shared" si="3"/>
        <v>87.93103448275862</v>
      </c>
      <c r="L26" s="51">
        <f aca="true" t="shared" si="15" ref="L26:L28">(E26/C26)*100</f>
        <v>105.17241379310344</v>
      </c>
      <c r="M26" s="51">
        <f aca="true" t="shared" si="16" ref="M26:M28">(F26/C26)*100</f>
        <v>137.93103448275863</v>
      </c>
      <c r="N26" s="51">
        <f aca="true" t="shared" si="17" ref="N26:N28">(G26/C26)*100</f>
        <v>151.72413793103448</v>
      </c>
      <c r="O26" s="51">
        <f aca="true" t="shared" si="18" ref="O26:O28">(H26/C26)*100</f>
        <v>106.89655172413792</v>
      </c>
      <c r="P26" s="52">
        <f t="shared" si="9"/>
        <v>68.96551724137932</v>
      </c>
      <c r="Q26" s="51">
        <f t="shared" si="8"/>
        <v>72.41379310344827</v>
      </c>
    </row>
    <row r="27" spans="2:17" ht="12">
      <c r="B27" s="11" t="s">
        <v>21</v>
      </c>
      <c r="C27" s="33">
        <v>460</v>
      </c>
      <c r="D27" s="34">
        <v>493</v>
      </c>
      <c r="E27" s="34">
        <v>436</v>
      </c>
      <c r="F27" s="34">
        <v>449</v>
      </c>
      <c r="G27" s="34">
        <v>377</v>
      </c>
      <c r="H27" s="34">
        <v>298</v>
      </c>
      <c r="I27" s="34">
        <v>283</v>
      </c>
      <c r="J27" s="34">
        <v>286</v>
      </c>
      <c r="K27" s="50">
        <f t="shared" si="3"/>
        <v>107.17391304347825</v>
      </c>
      <c r="L27" s="51">
        <f t="shared" si="15"/>
        <v>94.78260869565217</v>
      </c>
      <c r="M27" s="51">
        <f t="shared" si="16"/>
        <v>97.60869565217392</v>
      </c>
      <c r="N27" s="51">
        <f t="shared" si="17"/>
        <v>81.95652173913044</v>
      </c>
      <c r="O27" s="51">
        <f t="shared" si="18"/>
        <v>64.78260869565217</v>
      </c>
      <c r="P27" s="52">
        <f t="shared" si="9"/>
        <v>61.52173913043478</v>
      </c>
      <c r="Q27" s="51">
        <f t="shared" si="8"/>
        <v>62.17391304347826</v>
      </c>
    </row>
    <row r="28" spans="2:17" ht="12">
      <c r="B28" s="11" t="s">
        <v>22</v>
      </c>
      <c r="C28" s="33">
        <v>124</v>
      </c>
      <c r="D28" s="34">
        <v>130</v>
      </c>
      <c r="E28" s="34">
        <v>124</v>
      </c>
      <c r="F28" s="34">
        <v>114</v>
      </c>
      <c r="G28" s="34">
        <v>122</v>
      </c>
      <c r="H28" s="34">
        <v>144</v>
      </c>
      <c r="I28" s="34">
        <v>92</v>
      </c>
      <c r="J28" s="34">
        <v>100</v>
      </c>
      <c r="K28" s="50">
        <f t="shared" si="3"/>
        <v>104.83870967741935</v>
      </c>
      <c r="L28" s="51">
        <f t="shared" si="15"/>
        <v>100</v>
      </c>
      <c r="M28" s="51">
        <f t="shared" si="16"/>
        <v>91.93548387096774</v>
      </c>
      <c r="N28" s="51">
        <f t="shared" si="17"/>
        <v>98.38709677419355</v>
      </c>
      <c r="O28" s="51">
        <f t="shared" si="18"/>
        <v>116.12903225806453</v>
      </c>
      <c r="P28" s="52">
        <f t="shared" si="9"/>
        <v>74.19354838709677</v>
      </c>
      <c r="Q28" s="51">
        <f t="shared" si="8"/>
        <v>80.64516129032258</v>
      </c>
    </row>
    <row r="29" spans="2:17" ht="12">
      <c r="B29" s="11" t="s">
        <v>23</v>
      </c>
      <c r="C29" s="33">
        <v>470</v>
      </c>
      <c r="D29" s="34">
        <v>397</v>
      </c>
      <c r="E29" s="34">
        <v>404</v>
      </c>
      <c r="F29" s="34">
        <v>335</v>
      </c>
      <c r="G29" s="34">
        <v>378</v>
      </c>
      <c r="H29" s="34">
        <v>336</v>
      </c>
      <c r="I29" s="34">
        <v>298</v>
      </c>
      <c r="J29" s="34">
        <v>291</v>
      </c>
      <c r="K29" s="50">
        <f aca="true" t="shared" si="19" ref="K29:K33">(D29/C29)*100</f>
        <v>84.46808510638299</v>
      </c>
      <c r="L29" s="51">
        <f aca="true" t="shared" si="20" ref="L29:L33">(E29/C29)*100</f>
        <v>85.95744680851064</v>
      </c>
      <c r="M29" s="51">
        <f aca="true" t="shared" si="21" ref="M29:M33">(F29/C29)*100</f>
        <v>71.27659574468085</v>
      </c>
      <c r="N29" s="51">
        <f aca="true" t="shared" si="22" ref="N29:N33">(G29/C29)*100</f>
        <v>80.42553191489363</v>
      </c>
      <c r="O29" s="51">
        <f aca="true" t="shared" si="23" ref="O29:O33">(H29/C29)*100</f>
        <v>71.48936170212767</v>
      </c>
      <c r="P29" s="52">
        <f aca="true" t="shared" si="24" ref="P29:P33">(I29/C29)*100</f>
        <v>63.40425531914894</v>
      </c>
      <c r="Q29" s="51">
        <f t="shared" si="8"/>
        <v>61.91489361702127</v>
      </c>
    </row>
    <row r="30" spans="2:17" ht="12">
      <c r="B30" s="11" t="s">
        <v>24</v>
      </c>
      <c r="C30" s="33">
        <v>11</v>
      </c>
      <c r="D30" s="34">
        <v>13</v>
      </c>
      <c r="E30" s="34">
        <v>11</v>
      </c>
      <c r="F30" s="34">
        <v>17</v>
      </c>
      <c r="G30" s="34">
        <v>14</v>
      </c>
      <c r="H30" s="34">
        <v>12</v>
      </c>
      <c r="I30" s="34">
        <v>17</v>
      </c>
      <c r="J30" s="34">
        <v>20</v>
      </c>
      <c r="K30" s="50">
        <f t="shared" si="19"/>
        <v>118.18181818181819</v>
      </c>
      <c r="L30" s="51">
        <f t="shared" si="20"/>
        <v>100</v>
      </c>
      <c r="M30" s="51">
        <f t="shared" si="21"/>
        <v>154.54545454545453</v>
      </c>
      <c r="N30" s="51">
        <f t="shared" si="22"/>
        <v>127.27272727272727</v>
      </c>
      <c r="O30" s="51">
        <f t="shared" si="23"/>
        <v>109.09090909090908</v>
      </c>
      <c r="P30" s="52">
        <f t="shared" si="24"/>
        <v>154.54545454545453</v>
      </c>
      <c r="Q30" s="51">
        <f t="shared" si="8"/>
        <v>181.8181818181818</v>
      </c>
    </row>
    <row r="31" spans="2:17" ht="12">
      <c r="B31" s="11" t="s">
        <v>25</v>
      </c>
      <c r="C31" s="33">
        <v>94</v>
      </c>
      <c r="D31" s="34">
        <v>84</v>
      </c>
      <c r="E31" s="34">
        <v>89</v>
      </c>
      <c r="F31" s="34">
        <v>96</v>
      </c>
      <c r="G31" s="34">
        <v>75</v>
      </c>
      <c r="H31" s="34">
        <v>78</v>
      </c>
      <c r="I31" s="34">
        <v>72</v>
      </c>
      <c r="J31" s="34">
        <v>48</v>
      </c>
      <c r="K31" s="50">
        <f t="shared" si="19"/>
        <v>89.36170212765957</v>
      </c>
      <c r="L31" s="51">
        <f t="shared" si="20"/>
        <v>94.68085106382979</v>
      </c>
      <c r="M31" s="51">
        <f t="shared" si="21"/>
        <v>102.12765957446808</v>
      </c>
      <c r="N31" s="51">
        <f t="shared" si="22"/>
        <v>79.7872340425532</v>
      </c>
      <c r="O31" s="51">
        <f t="shared" si="23"/>
        <v>82.97872340425532</v>
      </c>
      <c r="P31" s="52">
        <f t="shared" si="24"/>
        <v>76.59574468085107</v>
      </c>
      <c r="Q31" s="51">
        <f t="shared" si="8"/>
        <v>51.06382978723404</v>
      </c>
    </row>
    <row r="32" spans="2:17" ht="12">
      <c r="B32" s="11" t="s">
        <v>26</v>
      </c>
      <c r="C32" s="33">
        <v>133</v>
      </c>
      <c r="D32" s="34">
        <v>120</v>
      </c>
      <c r="E32" s="34">
        <v>119</v>
      </c>
      <c r="F32" s="34">
        <v>110</v>
      </c>
      <c r="G32" s="34">
        <v>88</v>
      </c>
      <c r="H32" s="34">
        <v>90</v>
      </c>
      <c r="I32" s="34">
        <v>89</v>
      </c>
      <c r="J32" s="34">
        <v>88</v>
      </c>
      <c r="K32" s="50">
        <f t="shared" si="19"/>
        <v>90.22556390977444</v>
      </c>
      <c r="L32" s="51">
        <f t="shared" si="20"/>
        <v>89.47368421052632</v>
      </c>
      <c r="M32" s="51">
        <f t="shared" si="21"/>
        <v>82.70676691729322</v>
      </c>
      <c r="N32" s="51">
        <f t="shared" si="22"/>
        <v>66.16541353383458</v>
      </c>
      <c r="O32" s="51">
        <f t="shared" si="23"/>
        <v>67.66917293233082</v>
      </c>
      <c r="P32" s="52">
        <f t="shared" si="24"/>
        <v>66.9172932330827</v>
      </c>
      <c r="Q32" s="51">
        <f t="shared" si="8"/>
        <v>66.16541353383458</v>
      </c>
    </row>
    <row r="33" spans="2:17" ht="12">
      <c r="B33" s="11" t="s">
        <v>27</v>
      </c>
      <c r="C33" s="33">
        <v>82</v>
      </c>
      <c r="D33" s="34">
        <v>93</v>
      </c>
      <c r="E33" s="34">
        <v>91</v>
      </c>
      <c r="F33" s="34">
        <v>81</v>
      </c>
      <c r="G33" s="34">
        <v>68</v>
      </c>
      <c r="H33" s="34">
        <v>87</v>
      </c>
      <c r="I33" s="34">
        <v>87</v>
      </c>
      <c r="J33" s="34">
        <v>112</v>
      </c>
      <c r="K33" s="50">
        <f t="shared" si="19"/>
        <v>113.41463414634146</v>
      </c>
      <c r="L33" s="51">
        <f t="shared" si="20"/>
        <v>110.97560975609757</v>
      </c>
      <c r="M33" s="51">
        <f t="shared" si="21"/>
        <v>98.78048780487805</v>
      </c>
      <c r="N33" s="51">
        <f t="shared" si="22"/>
        <v>82.92682926829268</v>
      </c>
      <c r="O33" s="51">
        <f t="shared" si="23"/>
        <v>106.09756097560977</v>
      </c>
      <c r="P33" s="52">
        <f t="shared" si="24"/>
        <v>106.09756097560977</v>
      </c>
      <c r="Q33" s="51">
        <f t="shared" si="8"/>
        <v>136.58536585365854</v>
      </c>
    </row>
    <row r="34" spans="2:17" ht="12">
      <c r="B34" s="12" t="s">
        <v>28</v>
      </c>
      <c r="C34" s="35"/>
      <c r="D34" s="36"/>
      <c r="E34" s="36"/>
      <c r="F34" s="36"/>
      <c r="G34" s="36"/>
      <c r="H34" s="36"/>
      <c r="I34" s="36"/>
      <c r="J34" s="36"/>
      <c r="K34" s="53"/>
      <c r="L34" s="54"/>
      <c r="M34" s="54"/>
      <c r="N34" s="54"/>
      <c r="O34" s="54"/>
      <c r="P34" s="52"/>
      <c r="Q34" s="54"/>
    </row>
    <row r="35" spans="2:17" ht="12">
      <c r="B35" s="13" t="s">
        <v>29</v>
      </c>
      <c r="C35" s="33">
        <v>638</v>
      </c>
      <c r="D35" s="34">
        <v>595</v>
      </c>
      <c r="E35" s="34">
        <v>632</v>
      </c>
      <c r="F35" s="34">
        <v>526</v>
      </c>
      <c r="G35" s="34">
        <v>544</v>
      </c>
      <c r="H35" s="34">
        <v>523</v>
      </c>
      <c r="I35" s="34">
        <v>518</v>
      </c>
      <c r="J35" s="34" t="s">
        <v>50</v>
      </c>
      <c r="K35" s="50">
        <f>(D35/C35)*100</f>
        <v>93.2601880877743</v>
      </c>
      <c r="L35" s="51">
        <f>(E35/C35)*100</f>
        <v>99.05956112852664</v>
      </c>
      <c r="M35" s="51">
        <f>(F35/C35)*100</f>
        <v>82.44514106583071</v>
      </c>
      <c r="N35" s="51">
        <f>(G35/C35)*100</f>
        <v>85.26645768025078</v>
      </c>
      <c r="O35" s="51">
        <f aca="true" t="shared" si="25" ref="O35:O37">(H35/C35)*100</f>
        <v>81.97492163009404</v>
      </c>
      <c r="P35" s="52">
        <f>(I35/C35)*100</f>
        <v>81.19122257053291</v>
      </c>
      <c r="Q35" s="51" t="s">
        <v>50</v>
      </c>
    </row>
    <row r="36" spans="2:17" ht="12">
      <c r="B36" s="13" t="s">
        <v>30</v>
      </c>
      <c r="C36" s="33">
        <v>95</v>
      </c>
      <c r="D36" s="34">
        <v>84</v>
      </c>
      <c r="E36" s="34">
        <v>100</v>
      </c>
      <c r="F36" s="34">
        <v>93</v>
      </c>
      <c r="G36" s="34">
        <v>63</v>
      </c>
      <c r="H36" s="34">
        <v>61</v>
      </c>
      <c r="I36" s="34">
        <v>59</v>
      </c>
      <c r="J36" s="34" t="s">
        <v>50</v>
      </c>
      <c r="K36" s="50">
        <f>(D36/C36)*100</f>
        <v>88.42105263157895</v>
      </c>
      <c r="L36" s="51">
        <f>(E36/C36)*100</f>
        <v>105.26315789473684</v>
      </c>
      <c r="M36" s="51">
        <f>(F36/C36)*100</f>
        <v>97.89473684210527</v>
      </c>
      <c r="N36" s="51">
        <f>(G36/C36)*100</f>
        <v>66.3157894736842</v>
      </c>
      <c r="O36" s="51">
        <f t="shared" si="25"/>
        <v>64.21052631578948</v>
      </c>
      <c r="P36" s="52">
        <f t="shared" si="9"/>
        <v>62.10526315789474</v>
      </c>
      <c r="Q36" s="51" t="s">
        <v>50</v>
      </c>
    </row>
    <row r="37" spans="2:17" ht="15">
      <c r="B37" s="14" t="s">
        <v>31</v>
      </c>
      <c r="C37" s="37">
        <v>24</v>
      </c>
      <c r="D37" s="38">
        <v>29</v>
      </c>
      <c r="E37" s="38">
        <v>23</v>
      </c>
      <c r="F37" s="38">
        <v>23</v>
      </c>
      <c r="G37" s="38">
        <v>21</v>
      </c>
      <c r="H37" s="38">
        <v>20</v>
      </c>
      <c r="I37" s="38">
        <v>17</v>
      </c>
      <c r="J37" s="38">
        <v>23</v>
      </c>
      <c r="K37" s="55">
        <f>(D37/C37)*100</f>
        <v>120.83333333333333</v>
      </c>
      <c r="L37" s="56">
        <f>(E37/C37)*100</f>
        <v>95.83333333333334</v>
      </c>
      <c r="M37" s="56">
        <f>(F37/C37)*100</f>
        <v>95.83333333333334</v>
      </c>
      <c r="N37" s="56">
        <f>(G37/C37)*100</f>
        <v>87.5</v>
      </c>
      <c r="O37" s="56">
        <f t="shared" si="25"/>
        <v>83.33333333333334</v>
      </c>
      <c r="P37" s="57">
        <f>(I37/C37)*100</f>
        <v>70.83333333333334</v>
      </c>
      <c r="Q37" s="56">
        <f t="shared" si="8"/>
        <v>95.83333333333334</v>
      </c>
    </row>
    <row r="38" spans="2:17" ht="12">
      <c r="B38" s="15" t="s">
        <v>32</v>
      </c>
      <c r="C38" s="39">
        <v>0</v>
      </c>
      <c r="D38" s="40">
        <v>1</v>
      </c>
      <c r="E38" s="40">
        <v>2</v>
      </c>
      <c r="F38" s="40">
        <v>3</v>
      </c>
      <c r="G38" s="40">
        <v>1</v>
      </c>
      <c r="H38" s="40">
        <v>1</v>
      </c>
      <c r="I38" s="40">
        <v>1</v>
      </c>
      <c r="J38" s="40">
        <v>3</v>
      </c>
      <c r="K38" s="65" t="s">
        <v>81</v>
      </c>
      <c r="L38" s="65" t="s">
        <v>81</v>
      </c>
      <c r="M38" s="65" t="s">
        <v>81</v>
      </c>
      <c r="N38" s="65" t="s">
        <v>81</v>
      </c>
      <c r="O38" s="65" t="s">
        <v>81</v>
      </c>
      <c r="P38" s="65" t="s">
        <v>81</v>
      </c>
      <c r="Q38" s="65" t="s">
        <v>81</v>
      </c>
    </row>
    <row r="39" spans="2:17" ht="12">
      <c r="B39" s="11" t="s">
        <v>33</v>
      </c>
      <c r="C39" s="33">
        <v>1</v>
      </c>
      <c r="D39" s="34">
        <v>0</v>
      </c>
      <c r="E39" s="34">
        <v>1</v>
      </c>
      <c r="F39" s="34">
        <v>0</v>
      </c>
      <c r="G39" s="34">
        <v>0</v>
      </c>
      <c r="H39" s="34">
        <v>0</v>
      </c>
      <c r="I39" s="34">
        <v>1</v>
      </c>
      <c r="J39" s="34">
        <v>0</v>
      </c>
      <c r="K39" s="50">
        <f>(D39/C39)*100</f>
        <v>0</v>
      </c>
      <c r="L39" s="51">
        <f>(E39/C39)*100</f>
        <v>100</v>
      </c>
      <c r="M39" s="51">
        <v>0</v>
      </c>
      <c r="N39" s="51">
        <v>0</v>
      </c>
      <c r="O39" s="51">
        <v>0</v>
      </c>
      <c r="P39" s="51">
        <f aca="true" t="shared" si="26" ref="P39">(I39/C39)*100</f>
        <v>100</v>
      </c>
      <c r="Q39" s="51">
        <f t="shared" si="8"/>
        <v>0</v>
      </c>
    </row>
    <row r="40" spans="2:17" ht="12">
      <c r="B40" s="11" t="s">
        <v>34</v>
      </c>
      <c r="C40" s="33">
        <v>34</v>
      </c>
      <c r="D40" s="34">
        <v>29</v>
      </c>
      <c r="E40" s="34">
        <v>29</v>
      </c>
      <c r="F40" s="34">
        <v>111</v>
      </c>
      <c r="G40" s="34">
        <v>27</v>
      </c>
      <c r="H40" s="34">
        <v>46</v>
      </c>
      <c r="I40" s="34">
        <v>29</v>
      </c>
      <c r="J40" s="34" t="s">
        <v>50</v>
      </c>
      <c r="K40" s="50">
        <f>(D40/C40)*100</f>
        <v>85.29411764705883</v>
      </c>
      <c r="L40" s="51">
        <f>(E40/C40)*100</f>
        <v>85.29411764705883</v>
      </c>
      <c r="M40" s="51">
        <f>(F40/C40)*100</f>
        <v>326.4705882352941</v>
      </c>
      <c r="N40" s="51">
        <f>(G40/C40)*100</f>
        <v>79.41176470588235</v>
      </c>
      <c r="O40" s="51">
        <f>(H40/C40)*100</f>
        <v>135.29411764705884</v>
      </c>
      <c r="P40" s="60">
        <f>(I40/C40)*100</f>
        <v>85.29411764705883</v>
      </c>
      <c r="Q40" s="51" t="s">
        <v>50</v>
      </c>
    </row>
    <row r="41" spans="2:17" ht="12">
      <c r="B41" s="16" t="s">
        <v>35</v>
      </c>
      <c r="C41" s="37">
        <v>54</v>
      </c>
      <c r="D41" s="38">
        <v>51</v>
      </c>
      <c r="E41" s="38">
        <v>53</v>
      </c>
      <c r="F41" s="38">
        <v>46</v>
      </c>
      <c r="G41" s="38">
        <v>45</v>
      </c>
      <c r="H41" s="38">
        <v>57</v>
      </c>
      <c r="I41" s="38">
        <v>41</v>
      </c>
      <c r="J41" s="38">
        <v>57</v>
      </c>
      <c r="K41" s="55">
        <f aca="true" t="shared" si="27" ref="K41:K43">(D41/C41)*100</f>
        <v>94.44444444444444</v>
      </c>
      <c r="L41" s="56">
        <f aca="true" t="shared" si="28" ref="L41:L43">(E41/C41)*100</f>
        <v>98.14814814814815</v>
      </c>
      <c r="M41" s="56">
        <f aca="true" t="shared" si="29" ref="M41:M43">(F41/C41)*100</f>
        <v>85.18518518518519</v>
      </c>
      <c r="N41" s="56">
        <f aca="true" t="shared" si="30" ref="N41:N43">(G41/C41)*100</f>
        <v>83.33333333333334</v>
      </c>
      <c r="O41" s="56">
        <f aca="true" t="shared" si="31" ref="O41:O43">(H41/C41)*100</f>
        <v>105.55555555555556</v>
      </c>
      <c r="P41" s="61">
        <f aca="true" t="shared" si="32" ref="P41:P48">(I41/C41)*100</f>
        <v>75.92592592592592</v>
      </c>
      <c r="Q41" s="56">
        <f t="shared" si="8"/>
        <v>105.55555555555556</v>
      </c>
    </row>
    <row r="42" spans="2:17" ht="12">
      <c r="B42" s="15" t="s">
        <v>36</v>
      </c>
      <c r="C42" s="29">
        <v>22</v>
      </c>
      <c r="D42" s="30">
        <v>10</v>
      </c>
      <c r="E42" s="30">
        <v>13</v>
      </c>
      <c r="F42" s="30">
        <v>19</v>
      </c>
      <c r="G42" s="30">
        <v>15</v>
      </c>
      <c r="H42" s="30">
        <v>9</v>
      </c>
      <c r="I42" s="30">
        <v>19</v>
      </c>
      <c r="J42" s="30">
        <v>17</v>
      </c>
      <c r="K42" s="62">
        <f t="shared" si="27"/>
        <v>45.45454545454545</v>
      </c>
      <c r="L42" s="63">
        <f t="shared" si="28"/>
        <v>59.09090909090909</v>
      </c>
      <c r="M42" s="63">
        <f t="shared" si="29"/>
        <v>86.36363636363636</v>
      </c>
      <c r="N42" s="63">
        <f t="shared" si="30"/>
        <v>68.18181818181817</v>
      </c>
      <c r="O42" s="63">
        <f t="shared" si="31"/>
        <v>40.909090909090914</v>
      </c>
      <c r="P42" s="64">
        <f t="shared" si="32"/>
        <v>86.36363636363636</v>
      </c>
      <c r="Q42" s="63">
        <f t="shared" si="8"/>
        <v>77.27272727272727</v>
      </c>
    </row>
    <row r="43" spans="2:17" ht="12">
      <c r="B43" s="11" t="s">
        <v>37</v>
      </c>
      <c r="C43" s="33">
        <v>35</v>
      </c>
      <c r="D43" s="34">
        <v>35</v>
      </c>
      <c r="E43" s="34">
        <v>39</v>
      </c>
      <c r="F43" s="34">
        <v>27</v>
      </c>
      <c r="G43" s="34">
        <v>28</v>
      </c>
      <c r="H43" s="34">
        <v>20</v>
      </c>
      <c r="I43" s="34">
        <v>25</v>
      </c>
      <c r="J43" s="34" t="s">
        <v>50</v>
      </c>
      <c r="K43" s="50">
        <f t="shared" si="27"/>
        <v>100</v>
      </c>
      <c r="L43" s="51">
        <f t="shared" si="28"/>
        <v>111.42857142857143</v>
      </c>
      <c r="M43" s="51">
        <f t="shared" si="29"/>
        <v>77.14285714285715</v>
      </c>
      <c r="N43" s="51">
        <f t="shared" si="30"/>
        <v>80</v>
      </c>
      <c r="O43" s="51">
        <f t="shared" si="31"/>
        <v>57.14285714285714</v>
      </c>
      <c r="P43" s="52">
        <f t="shared" si="32"/>
        <v>71.42857142857143</v>
      </c>
      <c r="Q43" s="51" t="s">
        <v>50</v>
      </c>
    </row>
    <row r="44" spans="2:17" ht="12">
      <c r="B44" s="11" t="s">
        <v>38</v>
      </c>
      <c r="C44" s="33">
        <v>88</v>
      </c>
      <c r="D44" s="34">
        <v>82</v>
      </c>
      <c r="E44" s="34">
        <v>118</v>
      </c>
      <c r="F44" s="34">
        <v>124</v>
      </c>
      <c r="G44" s="34">
        <v>125</v>
      </c>
      <c r="H44" s="34">
        <v>107</v>
      </c>
      <c r="I44" s="34">
        <v>98</v>
      </c>
      <c r="J44" s="34">
        <v>54</v>
      </c>
      <c r="K44" s="50">
        <f>(D44/C44)*100</f>
        <v>93.18181818181817</v>
      </c>
      <c r="L44" s="51">
        <f>(E44/C44)*100</f>
        <v>134.0909090909091</v>
      </c>
      <c r="M44" s="51">
        <f>(F44/C44)*100</f>
        <v>140.9090909090909</v>
      </c>
      <c r="N44" s="51">
        <f>(G44/C44)*100</f>
        <v>142.04545454545453</v>
      </c>
      <c r="O44" s="51">
        <f>(H44/C44)*100</f>
        <v>121.59090909090908</v>
      </c>
      <c r="P44" s="52">
        <f t="shared" si="32"/>
        <v>111.36363636363636</v>
      </c>
      <c r="Q44" s="51">
        <f>(J44/C44)*100</f>
        <v>61.36363636363637</v>
      </c>
    </row>
    <row r="45" spans="2:17" ht="12">
      <c r="B45" s="11" t="s">
        <v>40</v>
      </c>
      <c r="C45" s="33">
        <v>128</v>
      </c>
      <c r="D45" s="34">
        <v>136</v>
      </c>
      <c r="E45" s="34">
        <v>114</v>
      </c>
      <c r="F45" s="34">
        <v>114</v>
      </c>
      <c r="G45" s="34">
        <v>104</v>
      </c>
      <c r="H45" s="34">
        <v>131</v>
      </c>
      <c r="I45" s="34">
        <v>113</v>
      </c>
      <c r="J45" s="34">
        <v>91</v>
      </c>
      <c r="K45" s="50">
        <f>(D45/C45)*100</f>
        <v>106.25</v>
      </c>
      <c r="L45" s="51">
        <f>(E45/C45)*100</f>
        <v>89.0625</v>
      </c>
      <c r="M45" s="51">
        <f>(F45/C45)*100</f>
        <v>89.0625</v>
      </c>
      <c r="N45" s="51">
        <f>(G45/C45)*100</f>
        <v>81.25</v>
      </c>
      <c r="O45" s="51">
        <f>(H45/C45)*100</f>
        <v>102.34375</v>
      </c>
      <c r="P45" s="52">
        <f aca="true" t="shared" si="33" ref="P45">(I45/C45)*100</f>
        <v>88.28125</v>
      </c>
      <c r="Q45" s="51">
        <f t="shared" si="8"/>
        <v>71.09375</v>
      </c>
    </row>
    <row r="46" spans="2:17" ht="12">
      <c r="B46" s="16" t="s">
        <v>39</v>
      </c>
      <c r="C46" s="37" t="s">
        <v>50</v>
      </c>
      <c r="D46" s="38">
        <v>2090</v>
      </c>
      <c r="E46" s="38">
        <v>1766</v>
      </c>
      <c r="F46" s="38">
        <v>1688</v>
      </c>
      <c r="G46" s="38">
        <v>1806</v>
      </c>
      <c r="H46" s="38" t="s">
        <v>50</v>
      </c>
      <c r="I46" s="38" t="s">
        <v>50</v>
      </c>
      <c r="J46" s="38" t="s">
        <v>50</v>
      </c>
      <c r="K46" s="55" t="s">
        <v>50</v>
      </c>
      <c r="L46" s="56" t="s">
        <v>50</v>
      </c>
      <c r="M46" s="56" t="s">
        <v>50</v>
      </c>
      <c r="N46" s="56" t="s">
        <v>50</v>
      </c>
      <c r="O46" s="56" t="s">
        <v>50</v>
      </c>
      <c r="P46" s="57" t="s">
        <v>50</v>
      </c>
      <c r="Q46" s="57" t="s">
        <v>50</v>
      </c>
    </row>
    <row r="47" spans="2:17" ht="12">
      <c r="B47" s="15" t="s">
        <v>41</v>
      </c>
      <c r="C47" s="29">
        <v>66</v>
      </c>
      <c r="D47" s="30">
        <v>67</v>
      </c>
      <c r="E47" s="30">
        <v>54</v>
      </c>
      <c r="F47" s="30">
        <v>49</v>
      </c>
      <c r="G47" s="30">
        <v>60</v>
      </c>
      <c r="H47" s="30">
        <v>46</v>
      </c>
      <c r="I47" s="30">
        <v>49</v>
      </c>
      <c r="J47" s="30">
        <v>56</v>
      </c>
      <c r="K47" s="62">
        <f>(D47/C47)*100</f>
        <v>101.51515151515152</v>
      </c>
      <c r="L47" s="63">
        <f>(E47/C47)*100</f>
        <v>81.81818181818183</v>
      </c>
      <c r="M47" s="63">
        <f>(F47/C47)*100</f>
        <v>74.24242424242425</v>
      </c>
      <c r="N47" s="63">
        <f>(G47/C47)*100</f>
        <v>90.9090909090909</v>
      </c>
      <c r="O47" s="63">
        <f>(H47/C47)*100</f>
        <v>69.6969696969697</v>
      </c>
      <c r="P47" s="64">
        <f t="shared" si="32"/>
        <v>74.24242424242425</v>
      </c>
      <c r="Q47" s="63">
        <f>(J47/C47)*100</f>
        <v>84.84848484848484</v>
      </c>
    </row>
    <row r="48" spans="2:17" ht="12">
      <c r="B48" s="16" t="s">
        <v>42</v>
      </c>
      <c r="C48" s="37">
        <v>113</v>
      </c>
      <c r="D48" s="38">
        <v>73</v>
      </c>
      <c r="E48" s="38">
        <v>106</v>
      </c>
      <c r="F48" s="38">
        <v>62</v>
      </c>
      <c r="G48" s="38">
        <v>90</v>
      </c>
      <c r="H48" s="38">
        <v>41</v>
      </c>
      <c r="I48" s="38">
        <v>39</v>
      </c>
      <c r="J48" s="38">
        <v>30</v>
      </c>
      <c r="K48" s="55">
        <f>(D48/C48)*100</f>
        <v>64.60176991150442</v>
      </c>
      <c r="L48" s="56">
        <f>(E48/C48)*100</f>
        <v>93.80530973451327</v>
      </c>
      <c r="M48" s="56">
        <f>(F48/C48)*100</f>
        <v>54.86725663716814</v>
      </c>
      <c r="N48" s="56">
        <f>(G48/C48)*100</f>
        <v>79.64601769911505</v>
      </c>
      <c r="O48" s="56">
        <f>(H48/C48)*100</f>
        <v>36.283185840707965</v>
      </c>
      <c r="P48" s="57">
        <f t="shared" si="32"/>
        <v>34.51327433628318</v>
      </c>
      <c r="Q48" s="56">
        <f t="shared" si="8"/>
        <v>26.548672566371685</v>
      </c>
    </row>
    <row r="49" spans="16:17" ht="12">
      <c r="P49" s="4"/>
      <c r="Q49" s="4"/>
    </row>
    <row r="50" spans="2:17" ht="15">
      <c r="B50" s="1" t="s">
        <v>102</v>
      </c>
      <c r="P50" s="4"/>
      <c r="Q50" s="4"/>
    </row>
    <row r="51" spans="2:17" ht="13.2">
      <c r="B51" s="1" t="s">
        <v>80</v>
      </c>
      <c r="P51" s="4"/>
      <c r="Q51" s="4"/>
    </row>
    <row r="52" spans="2:17" ht="15">
      <c r="B52" s="1" t="s">
        <v>79</v>
      </c>
      <c r="P52" s="4"/>
      <c r="Q52" s="4"/>
    </row>
    <row r="53" spans="2:17" ht="15">
      <c r="B53" s="1" t="s">
        <v>44</v>
      </c>
      <c r="P53" s="4"/>
      <c r="Q53" s="4"/>
    </row>
  </sheetData>
  <mergeCells count="3">
    <mergeCell ref="B4:B5"/>
    <mergeCell ref="C4:J4"/>
    <mergeCell ref="K4:Q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3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21.7109375" style="1" customWidth="1"/>
    <col min="3" max="9" width="9.28125" style="1" bestFit="1" customWidth="1"/>
    <col min="10" max="10" width="9.28125" style="1" customWidth="1"/>
    <col min="11" max="17" width="8.7109375" style="1" customWidth="1"/>
    <col min="18" max="16384" width="9.140625" style="1" customWidth="1"/>
  </cols>
  <sheetData>
    <row r="2" spans="2:17" ht="13.8">
      <c r="B2" s="3" t="s">
        <v>61</v>
      </c>
      <c r="P2" s="4"/>
      <c r="Q2" s="4"/>
    </row>
    <row r="3" spans="2:17" ht="12.6" customHeight="1">
      <c r="B3" s="5"/>
      <c r="P3" s="4"/>
      <c r="Q3" s="4"/>
    </row>
    <row r="4" spans="2:17" ht="15" customHeight="1">
      <c r="B4" s="98"/>
      <c r="C4" s="105" t="s">
        <v>0</v>
      </c>
      <c r="D4" s="106"/>
      <c r="E4" s="106"/>
      <c r="F4" s="106"/>
      <c r="G4" s="106"/>
      <c r="H4" s="106"/>
      <c r="I4" s="106"/>
      <c r="J4" s="107"/>
      <c r="K4" s="103" t="s">
        <v>1</v>
      </c>
      <c r="L4" s="104"/>
      <c r="M4" s="104"/>
      <c r="N4" s="104"/>
      <c r="O4" s="104"/>
      <c r="P4" s="104"/>
      <c r="Q4" s="104"/>
    </row>
    <row r="5" spans="2:17" ht="12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7">
        <v>2015</v>
      </c>
    </row>
    <row r="6" spans="2:17" ht="13.8">
      <c r="B6" s="9" t="s">
        <v>104</v>
      </c>
      <c r="C6" s="77">
        <f>SUM(C7:C19,C21,C23:C26,C28:C30,C32:C33,C36:C37)</f>
        <v>120136</v>
      </c>
      <c r="D6" s="77">
        <f aca="true" t="shared" si="0" ref="D6:J6">SUM(D7:D19,D21,D23:D26,D28:D30,D32:D33,D36:D37)</f>
        <v>111781</v>
      </c>
      <c r="E6" s="77">
        <f t="shared" si="0"/>
        <v>98631</v>
      </c>
      <c r="F6" s="77">
        <f t="shared" si="0"/>
        <v>99909</v>
      </c>
      <c r="G6" s="77">
        <f t="shared" si="0"/>
        <v>101615</v>
      </c>
      <c r="H6" s="77">
        <f t="shared" si="0"/>
        <v>103732</v>
      </c>
      <c r="I6" s="77">
        <f t="shared" si="0"/>
        <v>108311</v>
      </c>
      <c r="J6" s="77">
        <f t="shared" si="0"/>
        <v>107798</v>
      </c>
      <c r="K6" s="66">
        <f>(D6/$C6)*100</f>
        <v>93.04538190051275</v>
      </c>
      <c r="L6" s="47">
        <f aca="true" t="shared" si="1" ref="L6:P6">(E6/$C6)*100</f>
        <v>82.09945395218752</v>
      </c>
      <c r="M6" s="47">
        <f t="shared" si="1"/>
        <v>83.16324831857229</v>
      </c>
      <c r="N6" s="47">
        <f t="shared" si="1"/>
        <v>84.5833055870014</v>
      </c>
      <c r="O6" s="47">
        <f t="shared" si="1"/>
        <v>86.34547512818806</v>
      </c>
      <c r="P6" s="47">
        <f t="shared" si="1"/>
        <v>90.15698874608776</v>
      </c>
      <c r="Q6" s="47">
        <f>(J6/$C6)*100</f>
        <v>89.72997269760937</v>
      </c>
    </row>
    <row r="7" spans="2:17" ht="12">
      <c r="B7" s="10" t="s">
        <v>2</v>
      </c>
      <c r="C7" s="79">
        <v>7548</v>
      </c>
      <c r="D7" s="80">
        <v>7457</v>
      </c>
      <c r="E7" s="80">
        <v>7615</v>
      </c>
      <c r="F7" s="80">
        <v>7903</v>
      </c>
      <c r="G7" s="80">
        <v>7331</v>
      </c>
      <c r="H7" s="80">
        <v>8054</v>
      </c>
      <c r="I7" s="80">
        <v>8334</v>
      </c>
      <c r="J7" s="80">
        <v>7408</v>
      </c>
      <c r="K7" s="49">
        <f aca="true" t="shared" si="2" ref="K7:K33">(D7/C7)*100</f>
        <v>98.79438261791202</v>
      </c>
      <c r="L7" s="58">
        <f aca="true" t="shared" si="3" ref="L7:L24">(E7/C7)*100</f>
        <v>100.8876523582406</v>
      </c>
      <c r="M7" s="58">
        <f aca="true" t="shared" si="4" ref="M7:M24">(F7/C7)*100</f>
        <v>104.7032326444091</v>
      </c>
      <c r="N7" s="58">
        <f aca="true" t="shared" si="5" ref="N7:N24">(G7/C7)*100</f>
        <v>97.1250662427133</v>
      </c>
      <c r="O7" s="58">
        <f aca="true" t="shared" si="6" ref="O7:O24">(H7/C7)*100</f>
        <v>106.70376258611553</v>
      </c>
      <c r="P7" s="58">
        <f>(I7/C7)*100</f>
        <v>110.41335453100159</v>
      </c>
      <c r="Q7" s="58">
        <f>(J7/C7)*100</f>
        <v>98.14520402755697</v>
      </c>
    </row>
    <row r="8" spans="2:17" ht="12">
      <c r="B8" s="11" t="s">
        <v>3</v>
      </c>
      <c r="C8" s="82">
        <v>487</v>
      </c>
      <c r="D8" s="83">
        <v>480</v>
      </c>
      <c r="E8" s="83">
        <v>485</v>
      </c>
      <c r="F8" s="83">
        <v>492</v>
      </c>
      <c r="G8" s="83">
        <v>499</v>
      </c>
      <c r="H8" s="83">
        <v>468</v>
      </c>
      <c r="I8" s="83">
        <v>462</v>
      </c>
      <c r="J8" s="83">
        <v>484</v>
      </c>
      <c r="K8" s="50">
        <f t="shared" si="2"/>
        <v>98.56262833675564</v>
      </c>
      <c r="L8" s="51">
        <f t="shared" si="3"/>
        <v>99.58932238193019</v>
      </c>
      <c r="M8" s="51">
        <f t="shared" si="4"/>
        <v>101.02669404517455</v>
      </c>
      <c r="N8" s="51">
        <f t="shared" si="5"/>
        <v>102.46406570841889</v>
      </c>
      <c r="O8" s="51">
        <f t="shared" si="6"/>
        <v>96.09856262833677</v>
      </c>
      <c r="P8" s="51">
        <f aca="true" t="shared" si="7" ref="P8:P48">(I8/C8)*100</f>
        <v>94.8665297741273</v>
      </c>
      <c r="Q8" s="51">
        <f aca="true" t="shared" si="8" ref="Q8:Q48">(J8/C8)*100</f>
        <v>99.38398357289527</v>
      </c>
    </row>
    <row r="9" spans="2:17" ht="12">
      <c r="B9" s="11" t="s">
        <v>4</v>
      </c>
      <c r="C9" s="82">
        <v>1151</v>
      </c>
      <c r="D9" s="83">
        <v>1250</v>
      </c>
      <c r="E9" s="83">
        <v>751</v>
      </c>
      <c r="F9" s="83">
        <v>781</v>
      </c>
      <c r="G9" s="83">
        <v>741</v>
      </c>
      <c r="H9" s="83">
        <v>828</v>
      </c>
      <c r="I9" s="83">
        <v>760</v>
      </c>
      <c r="J9" s="83">
        <v>821</v>
      </c>
      <c r="K9" s="50">
        <f t="shared" si="2"/>
        <v>108.60121633362294</v>
      </c>
      <c r="L9" s="51">
        <f t="shared" si="3"/>
        <v>65.24761077324067</v>
      </c>
      <c r="M9" s="51">
        <f t="shared" si="4"/>
        <v>67.85403996524761</v>
      </c>
      <c r="N9" s="51">
        <f t="shared" si="5"/>
        <v>64.37880104257168</v>
      </c>
      <c r="O9" s="51">
        <f t="shared" si="6"/>
        <v>71.93744569939183</v>
      </c>
      <c r="P9" s="51">
        <f t="shared" si="7"/>
        <v>66.02953953084274</v>
      </c>
      <c r="Q9" s="51">
        <f t="shared" si="8"/>
        <v>71.32927888792354</v>
      </c>
    </row>
    <row r="10" spans="2:17" ht="12">
      <c r="B10" s="11" t="s">
        <v>5</v>
      </c>
      <c r="C10" s="82">
        <v>837</v>
      </c>
      <c r="D10" s="83">
        <v>793</v>
      </c>
      <c r="E10" s="83">
        <v>1056</v>
      </c>
      <c r="F10" s="83">
        <v>1013</v>
      </c>
      <c r="G10" s="83">
        <v>1035</v>
      </c>
      <c r="H10" s="83">
        <v>1004</v>
      </c>
      <c r="I10" s="83">
        <v>1071</v>
      </c>
      <c r="J10" s="83">
        <v>1125</v>
      </c>
      <c r="K10" s="50">
        <f t="shared" si="2"/>
        <v>94.74313022700119</v>
      </c>
      <c r="L10" s="51">
        <f t="shared" si="3"/>
        <v>126.16487455197132</v>
      </c>
      <c r="M10" s="51">
        <f t="shared" si="4"/>
        <v>121.02747909199523</v>
      </c>
      <c r="N10" s="51">
        <f t="shared" si="5"/>
        <v>123.65591397849462</v>
      </c>
      <c r="O10" s="51">
        <f t="shared" si="6"/>
        <v>119.95221027479093</v>
      </c>
      <c r="P10" s="51">
        <f t="shared" si="7"/>
        <v>127.95698924731182</v>
      </c>
      <c r="Q10" s="51">
        <f t="shared" si="8"/>
        <v>134.40860215053763</v>
      </c>
    </row>
    <row r="11" spans="2:17" ht="13.8">
      <c r="B11" s="11" t="s">
        <v>105</v>
      </c>
      <c r="C11" s="82">
        <v>49492</v>
      </c>
      <c r="D11" s="83">
        <v>41770</v>
      </c>
      <c r="E11" s="83">
        <v>28842</v>
      </c>
      <c r="F11" s="83">
        <v>28815</v>
      </c>
      <c r="G11" s="83">
        <v>28246</v>
      </c>
      <c r="H11" s="83">
        <v>27922</v>
      </c>
      <c r="I11" s="83">
        <v>27614</v>
      </c>
      <c r="J11" s="83">
        <v>27243</v>
      </c>
      <c r="K11" s="50">
        <f t="shared" si="2"/>
        <v>84.3974783803443</v>
      </c>
      <c r="L11" s="51">
        <f t="shared" si="3"/>
        <v>58.27608502384224</v>
      </c>
      <c r="M11" s="51">
        <f t="shared" si="4"/>
        <v>58.22153075244484</v>
      </c>
      <c r="N11" s="51">
        <f t="shared" si="5"/>
        <v>57.07184999595894</v>
      </c>
      <c r="O11" s="51">
        <f t="shared" si="6"/>
        <v>56.41719873919018</v>
      </c>
      <c r="P11" s="51">
        <f t="shared" si="7"/>
        <v>55.79487593954578</v>
      </c>
      <c r="Q11" s="51">
        <f t="shared" si="8"/>
        <v>55.045259839974136</v>
      </c>
    </row>
    <row r="12" spans="2:17" ht="12">
      <c r="B12" s="11" t="s">
        <v>7</v>
      </c>
      <c r="C12" s="82">
        <v>108</v>
      </c>
      <c r="D12" s="83">
        <v>130</v>
      </c>
      <c r="E12" s="83">
        <v>97</v>
      </c>
      <c r="F12" s="83">
        <v>89</v>
      </c>
      <c r="G12" s="83">
        <v>105</v>
      </c>
      <c r="H12" s="83">
        <v>105</v>
      </c>
      <c r="I12" s="83">
        <v>52</v>
      </c>
      <c r="J12" s="83">
        <v>123</v>
      </c>
      <c r="K12" s="50">
        <f t="shared" si="2"/>
        <v>120.37037037037037</v>
      </c>
      <c r="L12" s="51">
        <f t="shared" si="3"/>
        <v>89.81481481481481</v>
      </c>
      <c r="M12" s="51">
        <f t="shared" si="4"/>
        <v>82.4074074074074</v>
      </c>
      <c r="N12" s="51">
        <f t="shared" si="5"/>
        <v>97.22222222222221</v>
      </c>
      <c r="O12" s="51">
        <f t="shared" si="6"/>
        <v>97.22222222222221</v>
      </c>
      <c r="P12" s="51">
        <f t="shared" si="7"/>
        <v>48.148148148148145</v>
      </c>
      <c r="Q12" s="51">
        <f t="shared" si="8"/>
        <v>113.88888888888889</v>
      </c>
    </row>
    <row r="13" spans="2:17" ht="12">
      <c r="B13" s="11" t="s">
        <v>8</v>
      </c>
      <c r="C13" s="82">
        <v>903</v>
      </c>
      <c r="D13" s="83">
        <v>1014</v>
      </c>
      <c r="E13" s="83">
        <v>1711</v>
      </c>
      <c r="F13" s="83">
        <v>1376</v>
      </c>
      <c r="G13" s="83">
        <v>1458</v>
      </c>
      <c r="H13" s="83">
        <v>1433</v>
      </c>
      <c r="I13" s="83">
        <v>1425</v>
      </c>
      <c r="J13" s="83">
        <v>1608</v>
      </c>
      <c r="K13" s="50">
        <f t="shared" si="2"/>
        <v>112.29235880398672</v>
      </c>
      <c r="L13" s="51">
        <f t="shared" si="3"/>
        <v>189.4795127353267</v>
      </c>
      <c r="M13" s="51">
        <f t="shared" si="4"/>
        <v>152.38095238095238</v>
      </c>
      <c r="N13" s="51">
        <f t="shared" si="5"/>
        <v>161.46179401993354</v>
      </c>
      <c r="O13" s="51">
        <f t="shared" si="6"/>
        <v>158.69324473975638</v>
      </c>
      <c r="P13" s="51">
        <f t="shared" si="7"/>
        <v>157.80730897009965</v>
      </c>
      <c r="Q13" s="51">
        <f t="shared" si="8"/>
        <v>178.07308970099666</v>
      </c>
    </row>
    <row r="14" spans="2:17" ht="12">
      <c r="B14" s="11" t="s">
        <v>9</v>
      </c>
      <c r="C14" s="82">
        <v>450</v>
      </c>
      <c r="D14" s="83">
        <v>711</v>
      </c>
      <c r="E14" s="83">
        <v>686</v>
      </c>
      <c r="F14" s="83">
        <v>363</v>
      </c>
      <c r="G14" s="83">
        <v>654</v>
      </c>
      <c r="H14" s="83">
        <v>711</v>
      </c>
      <c r="I14" s="83">
        <v>455</v>
      </c>
      <c r="J14" s="83">
        <v>382</v>
      </c>
      <c r="K14" s="50">
        <f t="shared" si="2"/>
        <v>158</v>
      </c>
      <c r="L14" s="51">
        <f t="shared" si="3"/>
        <v>152.44444444444446</v>
      </c>
      <c r="M14" s="51">
        <f t="shared" si="4"/>
        <v>80.66666666666666</v>
      </c>
      <c r="N14" s="51">
        <f t="shared" si="5"/>
        <v>145.33333333333334</v>
      </c>
      <c r="O14" s="51">
        <f t="shared" si="6"/>
        <v>158</v>
      </c>
      <c r="P14" s="51">
        <f t="shared" si="7"/>
        <v>101.11111111111111</v>
      </c>
      <c r="Q14" s="51">
        <f t="shared" si="8"/>
        <v>84.88888888888889</v>
      </c>
    </row>
    <row r="15" spans="2:17" ht="12">
      <c r="B15" s="11" t="s">
        <v>10</v>
      </c>
      <c r="C15" s="82">
        <v>8451</v>
      </c>
      <c r="D15" s="83">
        <v>7672</v>
      </c>
      <c r="E15" s="83">
        <v>8376</v>
      </c>
      <c r="F15" s="83">
        <v>8379</v>
      </c>
      <c r="G15" s="83">
        <v>7728</v>
      </c>
      <c r="H15" s="83">
        <v>7625</v>
      </c>
      <c r="I15" s="83">
        <v>8229</v>
      </c>
      <c r="J15" s="83">
        <v>8640</v>
      </c>
      <c r="K15" s="50">
        <f t="shared" si="2"/>
        <v>90.7821559578748</v>
      </c>
      <c r="L15" s="51">
        <f t="shared" si="3"/>
        <v>99.11253106141285</v>
      </c>
      <c r="M15" s="51">
        <f t="shared" si="4"/>
        <v>99.14802981895635</v>
      </c>
      <c r="N15" s="51">
        <f t="shared" si="5"/>
        <v>91.44479943201988</v>
      </c>
      <c r="O15" s="51">
        <f t="shared" si="6"/>
        <v>90.2260087563602</v>
      </c>
      <c r="P15" s="51">
        <f t="shared" si="7"/>
        <v>97.37309194178204</v>
      </c>
      <c r="Q15" s="51">
        <f t="shared" si="8"/>
        <v>102.23642172523961</v>
      </c>
    </row>
    <row r="16" spans="2:17" ht="12">
      <c r="B16" s="11" t="s">
        <v>11</v>
      </c>
      <c r="C16" s="82">
        <v>13754</v>
      </c>
      <c r="D16" s="83">
        <v>13411</v>
      </c>
      <c r="E16" s="83">
        <v>12855</v>
      </c>
      <c r="F16" s="83">
        <v>13465</v>
      </c>
      <c r="G16" s="83">
        <v>15898</v>
      </c>
      <c r="H16" s="83">
        <v>16607</v>
      </c>
      <c r="I16" s="83">
        <v>18802</v>
      </c>
      <c r="J16" s="83">
        <v>19985</v>
      </c>
      <c r="K16" s="50">
        <f t="shared" si="2"/>
        <v>97.50618002035772</v>
      </c>
      <c r="L16" s="51">
        <f t="shared" si="3"/>
        <v>93.46371964519412</v>
      </c>
      <c r="M16" s="51">
        <f t="shared" si="4"/>
        <v>97.8987930783772</v>
      </c>
      <c r="N16" s="51">
        <f t="shared" si="5"/>
        <v>115.58819252581067</v>
      </c>
      <c r="O16" s="51">
        <f t="shared" si="6"/>
        <v>120.74305656536279</v>
      </c>
      <c r="P16" s="51">
        <f t="shared" si="7"/>
        <v>136.70205031263632</v>
      </c>
      <c r="Q16" s="51">
        <f t="shared" si="8"/>
        <v>145.30318452813725</v>
      </c>
    </row>
    <row r="17" spans="2:17" ht="12">
      <c r="B17" s="11" t="s">
        <v>12</v>
      </c>
      <c r="C17" s="82">
        <v>577</v>
      </c>
      <c r="D17" s="83">
        <v>535</v>
      </c>
      <c r="E17" s="83">
        <v>256</v>
      </c>
      <c r="F17" s="83">
        <v>256</v>
      </c>
      <c r="G17" s="83">
        <v>217</v>
      </c>
      <c r="H17" s="83">
        <v>302</v>
      </c>
      <c r="I17" s="83">
        <v>269</v>
      </c>
      <c r="J17" s="83">
        <v>347</v>
      </c>
      <c r="K17" s="50">
        <f t="shared" si="2"/>
        <v>92.72097053726169</v>
      </c>
      <c r="L17" s="51">
        <f t="shared" si="3"/>
        <v>44.367417677642976</v>
      </c>
      <c r="M17" s="51">
        <f t="shared" si="4"/>
        <v>44.367417677642976</v>
      </c>
      <c r="N17" s="51">
        <f t="shared" si="5"/>
        <v>37.60831889081456</v>
      </c>
      <c r="O17" s="51">
        <f t="shared" si="6"/>
        <v>52.33968804159446</v>
      </c>
      <c r="P17" s="51">
        <f t="shared" si="7"/>
        <v>46.62045060658579</v>
      </c>
      <c r="Q17" s="51">
        <f t="shared" si="8"/>
        <v>60.13864818024264</v>
      </c>
    </row>
    <row r="18" spans="2:17" ht="12">
      <c r="B18" s="11" t="s">
        <v>13</v>
      </c>
      <c r="C18" s="82">
        <v>4893</v>
      </c>
      <c r="D18" s="83">
        <v>4963</v>
      </c>
      <c r="E18" s="83">
        <v>4813</v>
      </c>
      <c r="F18" s="83">
        <v>4617</v>
      </c>
      <c r="G18" s="83">
        <v>4689</v>
      </c>
      <c r="H18" s="83">
        <v>4488</v>
      </c>
      <c r="I18" s="83">
        <v>4257</v>
      </c>
      <c r="J18" s="83">
        <v>4000</v>
      </c>
      <c r="K18" s="50">
        <f t="shared" si="2"/>
        <v>101.43061516452074</v>
      </c>
      <c r="L18" s="51">
        <f t="shared" si="3"/>
        <v>98.36501124054772</v>
      </c>
      <c r="M18" s="51">
        <f t="shared" si="4"/>
        <v>94.35928877988964</v>
      </c>
      <c r="N18" s="51">
        <f t="shared" si="5"/>
        <v>95.83077866339669</v>
      </c>
      <c r="O18" s="51">
        <f t="shared" si="6"/>
        <v>91.72286940527283</v>
      </c>
      <c r="P18" s="51">
        <f t="shared" si="7"/>
        <v>87.00183936235439</v>
      </c>
      <c r="Q18" s="51">
        <f t="shared" si="8"/>
        <v>81.74943797261393</v>
      </c>
    </row>
    <row r="19" spans="2:17" ht="12">
      <c r="B19" s="11" t="s">
        <v>14</v>
      </c>
      <c r="C19" s="82">
        <v>63</v>
      </c>
      <c r="D19" s="83">
        <v>51</v>
      </c>
      <c r="E19" s="83">
        <v>43</v>
      </c>
      <c r="F19" s="83">
        <v>39</v>
      </c>
      <c r="G19" s="83">
        <v>44</v>
      </c>
      <c r="H19" s="83">
        <v>29</v>
      </c>
      <c r="I19" s="83">
        <v>37</v>
      </c>
      <c r="J19" s="83">
        <v>80</v>
      </c>
      <c r="K19" s="50">
        <f t="shared" si="2"/>
        <v>80.95238095238095</v>
      </c>
      <c r="L19" s="51">
        <f t="shared" si="3"/>
        <v>68.25396825396825</v>
      </c>
      <c r="M19" s="51">
        <f t="shared" si="4"/>
        <v>61.904761904761905</v>
      </c>
      <c r="N19" s="51">
        <f t="shared" si="5"/>
        <v>69.84126984126983</v>
      </c>
      <c r="O19" s="51">
        <f t="shared" si="6"/>
        <v>46.03174603174603</v>
      </c>
      <c r="P19" s="51">
        <f t="shared" si="7"/>
        <v>58.730158730158735</v>
      </c>
      <c r="Q19" s="51">
        <f t="shared" si="8"/>
        <v>126.98412698412697</v>
      </c>
    </row>
    <row r="20" spans="2:17" ht="12">
      <c r="B20" s="11" t="s">
        <v>15</v>
      </c>
      <c r="C20" s="82" t="s">
        <v>50</v>
      </c>
      <c r="D20" s="83" t="s">
        <v>50</v>
      </c>
      <c r="E20" s="83" t="s">
        <v>50</v>
      </c>
      <c r="F20" s="83" t="s">
        <v>50</v>
      </c>
      <c r="G20" s="83" t="s">
        <v>50</v>
      </c>
      <c r="H20" s="83">
        <v>304</v>
      </c>
      <c r="I20" s="83">
        <v>369</v>
      </c>
      <c r="J20" s="83">
        <v>211</v>
      </c>
      <c r="K20" s="50" t="s">
        <v>50</v>
      </c>
      <c r="L20" s="51" t="s">
        <v>50</v>
      </c>
      <c r="M20" s="51" t="s">
        <v>50</v>
      </c>
      <c r="N20" s="51" t="s">
        <v>50</v>
      </c>
      <c r="O20" s="51" t="s">
        <v>50</v>
      </c>
      <c r="P20" s="51" t="s">
        <v>50</v>
      </c>
      <c r="Q20" s="51" t="s">
        <v>50</v>
      </c>
    </row>
    <row r="21" spans="2:17" ht="12">
      <c r="B21" s="11" t="s">
        <v>16</v>
      </c>
      <c r="C21" s="82">
        <v>204</v>
      </c>
      <c r="D21" s="83">
        <v>213</v>
      </c>
      <c r="E21" s="83">
        <v>306</v>
      </c>
      <c r="F21" s="83">
        <v>338</v>
      </c>
      <c r="G21" s="83">
        <v>263</v>
      </c>
      <c r="H21" s="83">
        <v>219</v>
      </c>
      <c r="I21" s="83">
        <v>243</v>
      </c>
      <c r="J21" s="83">
        <v>218</v>
      </c>
      <c r="K21" s="50">
        <f t="shared" si="2"/>
        <v>104.41176470588236</v>
      </c>
      <c r="L21" s="51">
        <f t="shared" si="3"/>
        <v>150</v>
      </c>
      <c r="M21" s="51">
        <f t="shared" si="4"/>
        <v>165.68627450980392</v>
      </c>
      <c r="N21" s="51">
        <f t="shared" si="5"/>
        <v>128.921568627451</v>
      </c>
      <c r="O21" s="51">
        <f t="shared" si="6"/>
        <v>107.35294117647058</v>
      </c>
      <c r="P21" s="51">
        <f t="shared" si="7"/>
        <v>119.11764705882352</v>
      </c>
      <c r="Q21" s="51">
        <f t="shared" si="8"/>
        <v>106.86274509803921</v>
      </c>
    </row>
    <row r="22" spans="2:17" ht="12">
      <c r="B22" s="11" t="s">
        <v>17</v>
      </c>
      <c r="C22" s="82" t="s">
        <v>50</v>
      </c>
      <c r="D22" s="83">
        <v>304</v>
      </c>
      <c r="E22" s="83">
        <v>260</v>
      </c>
      <c r="F22" s="83">
        <v>284</v>
      </c>
      <c r="G22" s="83">
        <v>322</v>
      </c>
      <c r="H22" s="83">
        <v>316</v>
      </c>
      <c r="I22" s="83">
        <v>362</v>
      </c>
      <c r="J22" s="83">
        <v>288</v>
      </c>
      <c r="K22" s="50" t="s">
        <v>50</v>
      </c>
      <c r="L22" s="51" t="s">
        <v>50</v>
      </c>
      <c r="M22" s="51" t="s">
        <v>50</v>
      </c>
      <c r="N22" s="51" t="s">
        <v>50</v>
      </c>
      <c r="O22" s="51" t="s">
        <v>50</v>
      </c>
      <c r="P22" s="51" t="s">
        <v>50</v>
      </c>
      <c r="Q22" s="51" t="s">
        <v>50</v>
      </c>
    </row>
    <row r="23" spans="2:17" ht="12">
      <c r="B23" s="11" t="s">
        <v>18</v>
      </c>
      <c r="C23" s="82">
        <v>250</v>
      </c>
      <c r="D23" s="83">
        <v>428</v>
      </c>
      <c r="E23" s="83">
        <v>431</v>
      </c>
      <c r="F23" s="83">
        <v>433</v>
      </c>
      <c r="G23" s="83">
        <v>502</v>
      </c>
      <c r="H23" s="83">
        <v>431</v>
      </c>
      <c r="I23" s="83">
        <v>227</v>
      </c>
      <c r="J23" s="83">
        <v>241</v>
      </c>
      <c r="K23" s="50">
        <f t="shared" si="2"/>
        <v>171.2</v>
      </c>
      <c r="L23" s="51">
        <f t="shared" si="3"/>
        <v>172.4</v>
      </c>
      <c r="M23" s="51">
        <f t="shared" si="4"/>
        <v>173.2</v>
      </c>
      <c r="N23" s="51">
        <f t="shared" si="5"/>
        <v>200.8</v>
      </c>
      <c r="O23" s="51">
        <f t="shared" si="6"/>
        <v>172.4</v>
      </c>
      <c r="P23" s="51">
        <f t="shared" si="7"/>
        <v>90.8</v>
      </c>
      <c r="Q23" s="51">
        <f t="shared" si="8"/>
        <v>96.39999999999999</v>
      </c>
    </row>
    <row r="24" spans="2:17" ht="12">
      <c r="B24" s="11" t="s">
        <v>19</v>
      </c>
      <c r="C24" s="82">
        <v>61</v>
      </c>
      <c r="D24" s="83">
        <v>70</v>
      </c>
      <c r="E24" s="83">
        <v>80</v>
      </c>
      <c r="F24" s="83">
        <v>51</v>
      </c>
      <c r="G24" s="83">
        <v>69</v>
      </c>
      <c r="H24" s="83">
        <v>79</v>
      </c>
      <c r="I24" s="83">
        <v>66</v>
      </c>
      <c r="J24" s="83">
        <v>81</v>
      </c>
      <c r="K24" s="50">
        <f t="shared" si="2"/>
        <v>114.75409836065573</v>
      </c>
      <c r="L24" s="51">
        <f t="shared" si="3"/>
        <v>131.14754098360655</v>
      </c>
      <c r="M24" s="51">
        <f t="shared" si="4"/>
        <v>83.60655737704919</v>
      </c>
      <c r="N24" s="51">
        <f t="shared" si="5"/>
        <v>113.11475409836065</v>
      </c>
      <c r="O24" s="51">
        <f t="shared" si="6"/>
        <v>129.5081967213115</v>
      </c>
      <c r="P24" s="51">
        <f t="shared" si="7"/>
        <v>108.19672131147541</v>
      </c>
      <c r="Q24" s="51">
        <f t="shared" si="8"/>
        <v>132.78688524590163</v>
      </c>
    </row>
    <row r="25" spans="2:17" ht="12">
      <c r="B25" s="11" t="s">
        <v>45</v>
      </c>
      <c r="C25" s="82">
        <v>8550</v>
      </c>
      <c r="D25" s="83">
        <v>8325</v>
      </c>
      <c r="E25" s="83">
        <v>7950</v>
      </c>
      <c r="F25" s="83">
        <v>7590</v>
      </c>
      <c r="G25" s="83">
        <v>7470</v>
      </c>
      <c r="H25" s="83">
        <v>7120</v>
      </c>
      <c r="I25" s="83">
        <v>6770</v>
      </c>
      <c r="J25" s="83">
        <v>6160</v>
      </c>
      <c r="K25" s="50">
        <f t="shared" si="2"/>
        <v>97.36842105263158</v>
      </c>
      <c r="L25" s="51">
        <f>(E25/C25)*100</f>
        <v>92.98245614035088</v>
      </c>
      <c r="M25" s="51">
        <f>(F25/C25)*100</f>
        <v>88.7719298245614</v>
      </c>
      <c r="N25" s="51">
        <f>(G25/C25)*100</f>
        <v>87.36842105263159</v>
      </c>
      <c r="O25" s="51">
        <f>(H25/C25)*100</f>
        <v>83.27485380116958</v>
      </c>
      <c r="P25" s="51">
        <f t="shared" si="7"/>
        <v>79.1812865497076</v>
      </c>
      <c r="Q25" s="51">
        <f t="shared" si="8"/>
        <v>72.046783625731</v>
      </c>
    </row>
    <row r="26" spans="2:17" ht="12">
      <c r="B26" s="11" t="s">
        <v>20</v>
      </c>
      <c r="C26" s="82">
        <v>3492</v>
      </c>
      <c r="D26" s="83">
        <v>3057</v>
      </c>
      <c r="E26" s="83">
        <v>2275</v>
      </c>
      <c r="F26" s="83">
        <v>2643</v>
      </c>
      <c r="G26" s="83">
        <v>2784</v>
      </c>
      <c r="H26" s="83">
        <v>2485</v>
      </c>
      <c r="I26" s="83">
        <v>2400</v>
      </c>
      <c r="J26" s="83">
        <v>2349</v>
      </c>
      <c r="K26" s="50">
        <f t="shared" si="2"/>
        <v>87.54295532646049</v>
      </c>
      <c r="L26" s="51">
        <f aca="true" t="shared" si="9" ref="L26:L33">(E26/C26)*100</f>
        <v>65.14891179839634</v>
      </c>
      <c r="M26" s="51">
        <f aca="true" t="shared" si="10" ref="M26:M33">(F26/C26)*100</f>
        <v>75.6872852233677</v>
      </c>
      <c r="N26" s="51">
        <f aca="true" t="shared" si="11" ref="N26:N33">(G26/C26)*100</f>
        <v>79.72508591065292</v>
      </c>
      <c r="O26" s="51">
        <f aca="true" t="shared" si="12" ref="O26:O33">(H26/C26)*100</f>
        <v>71.1626575028637</v>
      </c>
      <c r="P26" s="51">
        <f t="shared" si="7"/>
        <v>68.72852233676976</v>
      </c>
      <c r="Q26" s="51">
        <f t="shared" si="8"/>
        <v>67.26804123711341</v>
      </c>
    </row>
    <row r="27" spans="2:17" ht="12">
      <c r="B27" s="11" t="s">
        <v>21</v>
      </c>
      <c r="C27" s="82" t="s">
        <v>50</v>
      </c>
      <c r="D27" s="83" t="s">
        <v>50</v>
      </c>
      <c r="E27" s="83" t="s">
        <v>50</v>
      </c>
      <c r="F27" s="83" t="s">
        <v>50</v>
      </c>
      <c r="G27" s="83" t="s">
        <v>50</v>
      </c>
      <c r="H27" s="83">
        <v>541</v>
      </c>
      <c r="I27" s="83">
        <v>513</v>
      </c>
      <c r="J27" s="83">
        <v>531</v>
      </c>
      <c r="K27" s="50" t="s">
        <v>50</v>
      </c>
      <c r="L27" s="51" t="s">
        <v>50</v>
      </c>
      <c r="M27" s="51" t="s">
        <v>50</v>
      </c>
      <c r="N27" s="51" t="s">
        <v>50</v>
      </c>
      <c r="O27" s="51" t="s">
        <v>50</v>
      </c>
      <c r="P27" s="51" t="s">
        <v>50</v>
      </c>
      <c r="Q27" s="51" t="s">
        <v>50</v>
      </c>
    </row>
    <row r="28" spans="2:17" ht="12">
      <c r="B28" s="11" t="s">
        <v>22</v>
      </c>
      <c r="C28" s="82">
        <v>1937</v>
      </c>
      <c r="D28" s="83">
        <v>2179</v>
      </c>
      <c r="E28" s="83">
        <v>1782</v>
      </c>
      <c r="F28" s="83">
        <v>1808</v>
      </c>
      <c r="G28" s="83">
        <v>1759</v>
      </c>
      <c r="H28" s="83">
        <v>1893</v>
      </c>
      <c r="I28" s="83">
        <v>2101</v>
      </c>
      <c r="J28" s="83">
        <v>2204</v>
      </c>
      <c r="K28" s="50">
        <f t="shared" si="2"/>
        <v>112.49354672173465</v>
      </c>
      <c r="L28" s="51">
        <f t="shared" si="9"/>
        <v>91.99793495095508</v>
      </c>
      <c r="M28" s="51">
        <f t="shared" si="10"/>
        <v>93.34021683014971</v>
      </c>
      <c r="N28" s="51">
        <f t="shared" si="11"/>
        <v>90.81053175012906</v>
      </c>
      <c r="O28" s="51">
        <f t="shared" si="12"/>
        <v>97.7284460505937</v>
      </c>
      <c r="P28" s="51">
        <f t="shared" si="7"/>
        <v>108.46670108415076</v>
      </c>
      <c r="Q28" s="51">
        <f t="shared" si="8"/>
        <v>113.7842023748064</v>
      </c>
    </row>
    <row r="29" spans="2:17" ht="12">
      <c r="B29" s="11" t="s">
        <v>23</v>
      </c>
      <c r="C29" s="82">
        <v>550</v>
      </c>
      <c r="D29" s="83">
        <v>598</v>
      </c>
      <c r="E29" s="83">
        <v>589</v>
      </c>
      <c r="F29" s="83">
        <v>545</v>
      </c>
      <c r="G29" s="83">
        <v>646</v>
      </c>
      <c r="H29" s="83">
        <v>745</v>
      </c>
      <c r="I29" s="83">
        <v>641</v>
      </c>
      <c r="J29" s="83">
        <v>644</v>
      </c>
      <c r="K29" s="50">
        <f t="shared" si="2"/>
        <v>108.72727272727272</v>
      </c>
      <c r="L29" s="51">
        <f t="shared" si="9"/>
        <v>107.09090909090908</v>
      </c>
      <c r="M29" s="51">
        <f t="shared" si="10"/>
        <v>99.0909090909091</v>
      </c>
      <c r="N29" s="51">
        <f t="shared" si="11"/>
        <v>117.45454545454545</v>
      </c>
      <c r="O29" s="51">
        <f t="shared" si="12"/>
        <v>135.45454545454544</v>
      </c>
      <c r="P29" s="51">
        <f t="shared" si="7"/>
        <v>116.54545454545455</v>
      </c>
      <c r="Q29" s="51">
        <f t="shared" si="8"/>
        <v>117.0909090909091</v>
      </c>
    </row>
    <row r="30" spans="2:17" ht="12">
      <c r="B30" s="11" t="s">
        <v>24</v>
      </c>
      <c r="C30" s="82">
        <v>326</v>
      </c>
      <c r="D30" s="83">
        <v>377</v>
      </c>
      <c r="E30" s="83">
        <v>403</v>
      </c>
      <c r="F30" s="83">
        <v>416</v>
      </c>
      <c r="G30" s="83">
        <v>309</v>
      </c>
      <c r="H30" s="83">
        <v>325</v>
      </c>
      <c r="I30" s="83">
        <v>252</v>
      </c>
      <c r="J30" s="83">
        <v>216</v>
      </c>
      <c r="K30" s="50">
        <f t="shared" si="2"/>
        <v>115.6441717791411</v>
      </c>
      <c r="L30" s="51">
        <f t="shared" si="9"/>
        <v>123.61963190184049</v>
      </c>
      <c r="M30" s="51">
        <f t="shared" si="10"/>
        <v>127.60736196319019</v>
      </c>
      <c r="N30" s="51">
        <f t="shared" si="11"/>
        <v>94.78527607361963</v>
      </c>
      <c r="O30" s="51">
        <f t="shared" si="12"/>
        <v>99.69325153374233</v>
      </c>
      <c r="P30" s="51">
        <f t="shared" si="7"/>
        <v>77.30061349693251</v>
      </c>
      <c r="Q30" s="51">
        <f t="shared" si="8"/>
        <v>66.25766871165644</v>
      </c>
    </row>
    <row r="31" spans="2:17" ht="12">
      <c r="B31" s="11" t="s">
        <v>25</v>
      </c>
      <c r="C31" s="82" t="s">
        <v>50</v>
      </c>
      <c r="D31" s="83" t="s">
        <v>50</v>
      </c>
      <c r="E31" s="83" t="s">
        <v>50</v>
      </c>
      <c r="F31" s="83" t="s">
        <v>50</v>
      </c>
      <c r="G31" s="83" t="s">
        <v>50</v>
      </c>
      <c r="H31" s="83" t="s">
        <v>50</v>
      </c>
      <c r="I31" s="83">
        <v>679</v>
      </c>
      <c r="J31" s="83">
        <v>558</v>
      </c>
      <c r="K31" s="50" t="s">
        <v>50</v>
      </c>
      <c r="L31" s="51" t="s">
        <v>50</v>
      </c>
      <c r="M31" s="51" t="s">
        <v>50</v>
      </c>
      <c r="N31" s="51" t="s">
        <v>50</v>
      </c>
      <c r="O31" s="51" t="s">
        <v>50</v>
      </c>
      <c r="P31" s="51" t="s">
        <v>50</v>
      </c>
      <c r="Q31" s="51" t="s">
        <v>50</v>
      </c>
    </row>
    <row r="32" spans="2:17" ht="12">
      <c r="B32" s="11" t="s">
        <v>26</v>
      </c>
      <c r="C32" s="82">
        <v>1796</v>
      </c>
      <c r="D32" s="83">
        <v>1439</v>
      </c>
      <c r="E32" s="83">
        <v>1566</v>
      </c>
      <c r="F32" s="83">
        <v>2120</v>
      </c>
      <c r="G32" s="83">
        <v>2225</v>
      </c>
      <c r="H32" s="83">
        <v>2013</v>
      </c>
      <c r="I32" s="83">
        <v>1816</v>
      </c>
      <c r="J32" s="83">
        <v>1737</v>
      </c>
      <c r="K32" s="50">
        <f t="shared" si="2"/>
        <v>80.12249443207126</v>
      </c>
      <c r="L32" s="51">
        <f t="shared" si="9"/>
        <v>87.19376391982183</v>
      </c>
      <c r="M32" s="51">
        <f t="shared" si="10"/>
        <v>118.04008908685968</v>
      </c>
      <c r="N32" s="51">
        <f t="shared" si="11"/>
        <v>123.88641425389754</v>
      </c>
      <c r="O32" s="51">
        <f t="shared" si="12"/>
        <v>112.08240534521158</v>
      </c>
      <c r="P32" s="51">
        <f t="shared" si="7"/>
        <v>101.11358574610246</v>
      </c>
      <c r="Q32" s="51">
        <f t="shared" si="8"/>
        <v>96.71492204899778</v>
      </c>
    </row>
    <row r="33" spans="2:17" ht="12">
      <c r="B33" s="11" t="s">
        <v>27</v>
      </c>
      <c r="C33" s="82">
        <v>9157</v>
      </c>
      <c r="D33" s="83">
        <v>9545</v>
      </c>
      <c r="E33" s="83">
        <v>10058</v>
      </c>
      <c r="F33" s="83">
        <v>10036</v>
      </c>
      <c r="G33" s="83">
        <v>10225</v>
      </c>
      <c r="H33" s="83">
        <v>11268</v>
      </c>
      <c r="I33" s="83">
        <v>13218</v>
      </c>
      <c r="J33" s="83">
        <v>11774</v>
      </c>
      <c r="K33" s="50">
        <f t="shared" si="2"/>
        <v>104.2371955880747</v>
      </c>
      <c r="L33" s="51">
        <f t="shared" si="9"/>
        <v>109.83946707436934</v>
      </c>
      <c r="M33" s="51">
        <f t="shared" si="10"/>
        <v>109.59921371628263</v>
      </c>
      <c r="N33" s="51">
        <f t="shared" si="11"/>
        <v>111.66320847439117</v>
      </c>
      <c r="O33" s="51">
        <f t="shared" si="12"/>
        <v>123.05340176913838</v>
      </c>
      <c r="P33" s="51">
        <f t="shared" si="7"/>
        <v>144.34858578136945</v>
      </c>
      <c r="Q33" s="51">
        <f t="shared" si="8"/>
        <v>128.57922900513267</v>
      </c>
    </row>
    <row r="34" spans="2:17" ht="12">
      <c r="B34" s="12" t="s">
        <v>28</v>
      </c>
      <c r="C34" s="85"/>
      <c r="D34" s="86"/>
      <c r="E34" s="86"/>
      <c r="F34" s="86"/>
      <c r="G34" s="86"/>
      <c r="H34" s="86"/>
      <c r="I34" s="86"/>
      <c r="J34" s="86"/>
      <c r="K34" s="53"/>
      <c r="L34" s="54"/>
      <c r="M34" s="54"/>
      <c r="N34" s="54"/>
      <c r="O34" s="54"/>
      <c r="P34" s="54"/>
      <c r="Q34" s="51"/>
    </row>
    <row r="35" spans="2:17" ht="12">
      <c r="B35" s="13" t="s">
        <v>29</v>
      </c>
      <c r="C35" s="82">
        <v>22214</v>
      </c>
      <c r="D35" s="83">
        <v>22233</v>
      </c>
      <c r="E35" s="83">
        <v>23222</v>
      </c>
      <c r="F35" s="83">
        <v>22260</v>
      </c>
      <c r="G35" s="83">
        <v>22556</v>
      </c>
      <c r="H35" s="83">
        <v>26389</v>
      </c>
      <c r="I35" s="83">
        <v>35244</v>
      </c>
      <c r="J35" s="83" t="s">
        <v>50</v>
      </c>
      <c r="K35" s="50">
        <f>(D35/C35)*100</f>
        <v>100.08553164670928</v>
      </c>
      <c r="L35" s="51">
        <f>(E35/C35)*100</f>
        <v>104.53767894120824</v>
      </c>
      <c r="M35" s="51">
        <f>(F35/C35)*100</f>
        <v>100.20707661834878</v>
      </c>
      <c r="N35" s="51">
        <f>(G35/C35)*100</f>
        <v>101.5395696407671</v>
      </c>
      <c r="O35" s="51">
        <f aca="true" t="shared" si="13" ref="O35:O37">(H35/C35)*100</f>
        <v>118.79445394796076</v>
      </c>
      <c r="P35" s="51">
        <f t="shared" si="7"/>
        <v>158.65670298010264</v>
      </c>
      <c r="Q35" s="51" t="s">
        <v>50</v>
      </c>
    </row>
    <row r="36" spans="2:17" ht="12">
      <c r="B36" s="13" t="s">
        <v>30</v>
      </c>
      <c r="C36" s="82">
        <v>3690</v>
      </c>
      <c r="D36" s="83">
        <v>3966</v>
      </c>
      <c r="E36" s="83">
        <v>4235</v>
      </c>
      <c r="F36" s="83">
        <v>5049</v>
      </c>
      <c r="G36" s="83">
        <v>5362</v>
      </c>
      <c r="H36" s="83">
        <v>5968</v>
      </c>
      <c r="I36" s="83">
        <v>6915</v>
      </c>
      <c r="J36" s="83">
        <v>7769</v>
      </c>
      <c r="K36" s="50">
        <f>(D36/C36)*100</f>
        <v>107.47967479674796</v>
      </c>
      <c r="L36" s="51">
        <f>(E36/C36)*100</f>
        <v>114.76964769647697</v>
      </c>
      <c r="M36" s="51">
        <f>(F36/C36)*100</f>
        <v>136.82926829268294</v>
      </c>
      <c r="N36" s="51">
        <f>(G36/C36)*100</f>
        <v>145.31165311653115</v>
      </c>
      <c r="O36" s="51">
        <f t="shared" si="13"/>
        <v>161.73441734417344</v>
      </c>
      <c r="P36" s="51">
        <f t="shared" si="7"/>
        <v>187.39837398373984</v>
      </c>
      <c r="Q36" s="51">
        <f t="shared" si="8"/>
        <v>210.54200542005418</v>
      </c>
    </row>
    <row r="37" spans="2:17" ht="12">
      <c r="B37" s="14" t="s">
        <v>31</v>
      </c>
      <c r="C37" s="88">
        <v>1409</v>
      </c>
      <c r="D37" s="89">
        <v>1347</v>
      </c>
      <c r="E37" s="89">
        <v>1370</v>
      </c>
      <c r="F37" s="89">
        <v>1292</v>
      </c>
      <c r="G37" s="89">
        <v>1356</v>
      </c>
      <c r="H37" s="89">
        <v>1610</v>
      </c>
      <c r="I37" s="89">
        <v>1895</v>
      </c>
      <c r="J37" s="89">
        <v>2159</v>
      </c>
      <c r="K37" s="55">
        <f>(D37/C37)*100</f>
        <v>95.59971611071683</v>
      </c>
      <c r="L37" s="56">
        <f>(E37/C37)*100</f>
        <v>97.23207948899929</v>
      </c>
      <c r="M37" s="56">
        <f>(F37/C37)*100</f>
        <v>91.69623846699787</v>
      </c>
      <c r="N37" s="56">
        <f>(G37/C37)*100</f>
        <v>96.23846699787083</v>
      </c>
      <c r="O37" s="56">
        <f t="shared" si="13"/>
        <v>114.2654364797729</v>
      </c>
      <c r="P37" s="56">
        <f t="shared" si="7"/>
        <v>134.49254790631653</v>
      </c>
      <c r="Q37" s="72">
        <f t="shared" si="8"/>
        <v>153.2292405961675</v>
      </c>
    </row>
    <row r="38" spans="2:17" ht="12">
      <c r="B38" s="15" t="s">
        <v>32</v>
      </c>
      <c r="C38" s="91" t="s">
        <v>50</v>
      </c>
      <c r="D38" s="92" t="s">
        <v>50</v>
      </c>
      <c r="E38" s="92" t="s">
        <v>50</v>
      </c>
      <c r="F38" s="92" t="s">
        <v>50</v>
      </c>
      <c r="G38" s="92" t="s">
        <v>50</v>
      </c>
      <c r="H38" s="92" t="s">
        <v>50</v>
      </c>
      <c r="I38" s="92" t="s">
        <v>50</v>
      </c>
      <c r="J38" s="92" t="s">
        <v>50</v>
      </c>
      <c r="K38" s="71" t="s">
        <v>50</v>
      </c>
      <c r="L38" s="59" t="s">
        <v>50</v>
      </c>
      <c r="M38" s="59" t="s">
        <v>50</v>
      </c>
      <c r="N38" s="59" t="s">
        <v>50</v>
      </c>
      <c r="O38" s="59" t="s">
        <v>50</v>
      </c>
      <c r="P38" s="59" t="s">
        <v>50</v>
      </c>
      <c r="Q38" s="51" t="s">
        <v>50</v>
      </c>
    </row>
    <row r="39" spans="2:17" ht="12">
      <c r="B39" s="11" t="s">
        <v>33</v>
      </c>
      <c r="C39" s="82" t="s">
        <v>50</v>
      </c>
      <c r="D39" s="83" t="s">
        <v>50</v>
      </c>
      <c r="E39" s="83" t="s">
        <v>50</v>
      </c>
      <c r="F39" s="83" t="s">
        <v>50</v>
      </c>
      <c r="G39" s="83" t="s">
        <v>50</v>
      </c>
      <c r="H39" s="83">
        <v>39</v>
      </c>
      <c r="I39" s="83">
        <v>14</v>
      </c>
      <c r="J39" s="83">
        <v>16</v>
      </c>
      <c r="K39" s="50" t="s">
        <v>50</v>
      </c>
      <c r="L39" s="51" t="s">
        <v>50</v>
      </c>
      <c r="M39" s="51" t="s">
        <v>50</v>
      </c>
      <c r="N39" s="51" t="s">
        <v>50</v>
      </c>
      <c r="O39" s="51" t="s">
        <v>50</v>
      </c>
      <c r="P39" s="51" t="s">
        <v>50</v>
      </c>
      <c r="Q39" s="51" t="s">
        <v>50</v>
      </c>
    </row>
    <row r="40" spans="2:17" ht="12">
      <c r="B40" s="11" t="s">
        <v>34</v>
      </c>
      <c r="C40" s="82">
        <v>1352</v>
      </c>
      <c r="D40" s="83">
        <v>1412</v>
      </c>
      <c r="E40" s="83">
        <v>1513</v>
      </c>
      <c r="F40" s="83">
        <v>1586</v>
      </c>
      <c r="G40" s="83">
        <v>1510</v>
      </c>
      <c r="H40" s="83">
        <v>1365</v>
      </c>
      <c r="I40" s="83">
        <v>1985</v>
      </c>
      <c r="J40" s="83" t="s">
        <v>50</v>
      </c>
      <c r="K40" s="50">
        <f aca="true" t="shared" si="14" ref="K40:K48">(D40/C40)*100</f>
        <v>104.4378698224852</v>
      </c>
      <c r="L40" s="51">
        <f aca="true" t="shared" si="15" ref="L40:L48">(E40/C40)*100</f>
        <v>111.90828402366864</v>
      </c>
      <c r="M40" s="51">
        <f aca="true" t="shared" si="16" ref="M40:M48">(F40/C40)*100</f>
        <v>117.3076923076923</v>
      </c>
      <c r="N40" s="51">
        <f aca="true" t="shared" si="17" ref="N40:N48">(G40/C40)*100</f>
        <v>111.6863905325444</v>
      </c>
      <c r="O40" s="51">
        <f aca="true" t="shared" si="18" ref="O40:O48">(H40/C40)*100</f>
        <v>100.96153846153845</v>
      </c>
      <c r="P40" s="51">
        <f t="shared" si="7"/>
        <v>146.81952662721892</v>
      </c>
      <c r="Q40" s="51" t="s">
        <v>50</v>
      </c>
    </row>
    <row r="41" spans="2:17" ht="12">
      <c r="B41" s="16" t="s">
        <v>35</v>
      </c>
      <c r="C41" s="88" t="s">
        <v>50</v>
      </c>
      <c r="D41" s="89">
        <v>5982</v>
      </c>
      <c r="E41" s="89">
        <v>1949</v>
      </c>
      <c r="F41" s="89">
        <v>2264</v>
      </c>
      <c r="G41" s="89">
        <v>2012</v>
      </c>
      <c r="H41" s="89">
        <v>2125</v>
      </c>
      <c r="I41" s="89">
        <v>2191</v>
      </c>
      <c r="J41" s="89">
        <v>2178</v>
      </c>
      <c r="K41" s="55" t="s">
        <v>50</v>
      </c>
      <c r="L41" s="56" t="s">
        <v>50</v>
      </c>
      <c r="M41" s="56" t="s">
        <v>50</v>
      </c>
      <c r="N41" s="56" t="s">
        <v>50</v>
      </c>
      <c r="O41" s="56" t="s">
        <v>50</v>
      </c>
      <c r="P41" s="56" t="s">
        <v>50</v>
      </c>
      <c r="Q41" s="70" t="s">
        <v>50</v>
      </c>
    </row>
    <row r="42" spans="2:17" ht="12">
      <c r="B42" s="15" t="s">
        <v>36</v>
      </c>
      <c r="C42" s="94">
        <v>23</v>
      </c>
      <c r="D42" s="95">
        <v>38</v>
      </c>
      <c r="E42" s="95">
        <v>39</v>
      </c>
      <c r="F42" s="95">
        <v>21</v>
      </c>
      <c r="G42" s="95">
        <v>21</v>
      </c>
      <c r="H42" s="95">
        <v>19</v>
      </c>
      <c r="I42" s="95">
        <v>26</v>
      </c>
      <c r="J42" s="95">
        <v>21</v>
      </c>
      <c r="K42" s="62">
        <f t="shared" si="14"/>
        <v>165.2173913043478</v>
      </c>
      <c r="L42" s="63">
        <f t="shared" si="15"/>
        <v>169.56521739130434</v>
      </c>
      <c r="M42" s="63">
        <f t="shared" si="16"/>
        <v>91.30434782608695</v>
      </c>
      <c r="N42" s="63">
        <f t="shared" si="17"/>
        <v>91.30434782608695</v>
      </c>
      <c r="O42" s="63">
        <f t="shared" si="18"/>
        <v>82.6086956521739</v>
      </c>
      <c r="P42" s="63">
        <f t="shared" si="7"/>
        <v>113.04347826086956</v>
      </c>
      <c r="Q42" s="69">
        <f t="shared" si="8"/>
        <v>91.30434782608695</v>
      </c>
    </row>
    <row r="43" spans="2:17" ht="12">
      <c r="B43" s="11" t="s">
        <v>37</v>
      </c>
      <c r="C43" s="82" t="s">
        <v>50</v>
      </c>
      <c r="D43" s="83" t="s">
        <v>50</v>
      </c>
      <c r="E43" s="83" t="s">
        <v>50</v>
      </c>
      <c r="F43" s="83" t="s">
        <v>50</v>
      </c>
      <c r="G43" s="83" t="s">
        <v>50</v>
      </c>
      <c r="H43" s="83">
        <v>113</v>
      </c>
      <c r="I43" s="83" t="s">
        <v>50</v>
      </c>
      <c r="J43" s="83" t="s">
        <v>50</v>
      </c>
      <c r="K43" s="50" t="s">
        <v>50</v>
      </c>
      <c r="L43" s="51" t="s">
        <v>50</v>
      </c>
      <c r="M43" s="51" t="s">
        <v>50</v>
      </c>
      <c r="N43" s="51" t="s">
        <v>50</v>
      </c>
      <c r="O43" s="51" t="s">
        <v>50</v>
      </c>
      <c r="P43" s="51" t="s">
        <v>50</v>
      </c>
      <c r="Q43" s="51" t="s">
        <v>50</v>
      </c>
    </row>
    <row r="44" spans="2:17" ht="12">
      <c r="B44" s="11" t="s">
        <v>38</v>
      </c>
      <c r="C44" s="82">
        <v>18</v>
      </c>
      <c r="D44" s="83">
        <v>29</v>
      </c>
      <c r="E44" s="83">
        <v>36</v>
      </c>
      <c r="F44" s="83">
        <v>22</v>
      </c>
      <c r="G44" s="83">
        <v>23</v>
      </c>
      <c r="H44" s="83">
        <v>50</v>
      </c>
      <c r="I44" s="83">
        <v>56</v>
      </c>
      <c r="J44" s="83">
        <v>93</v>
      </c>
      <c r="K44" s="50">
        <f>(D44/C44)*100</f>
        <v>161.11111111111111</v>
      </c>
      <c r="L44" s="51">
        <f>(E44/C44)*100</f>
        <v>200</v>
      </c>
      <c r="M44" s="51">
        <f>(F44/C44)*100</f>
        <v>122.22222222222223</v>
      </c>
      <c r="N44" s="51">
        <f>(G44/C44)*100</f>
        <v>127.77777777777777</v>
      </c>
      <c r="O44" s="51">
        <f>(H44/C44)*100</f>
        <v>277.77777777777777</v>
      </c>
      <c r="P44" s="51">
        <f t="shared" si="7"/>
        <v>311.11111111111114</v>
      </c>
      <c r="Q44" s="51">
        <f t="shared" si="8"/>
        <v>516.6666666666667</v>
      </c>
    </row>
    <row r="45" spans="2:17" ht="12">
      <c r="B45" s="11" t="s">
        <v>40</v>
      </c>
      <c r="C45" s="82">
        <v>277</v>
      </c>
      <c r="D45" s="83">
        <v>301</v>
      </c>
      <c r="E45" s="83">
        <v>381</v>
      </c>
      <c r="F45" s="83">
        <v>378</v>
      </c>
      <c r="G45" s="83">
        <v>310</v>
      </c>
      <c r="H45" s="83">
        <v>251</v>
      </c>
      <c r="I45" s="83">
        <v>306</v>
      </c>
      <c r="J45" s="83">
        <v>278</v>
      </c>
      <c r="K45" s="50">
        <v>108.66425992779783</v>
      </c>
      <c r="L45" s="51">
        <v>137.5451263537906</v>
      </c>
      <c r="M45" s="51">
        <v>136.4620938628159</v>
      </c>
      <c r="N45" s="51">
        <v>111.91335740072202</v>
      </c>
      <c r="O45" s="51">
        <v>90.61371841155234</v>
      </c>
      <c r="P45" s="51">
        <v>110.46931407942238</v>
      </c>
      <c r="Q45" s="51">
        <f t="shared" si="8"/>
        <v>100.36101083032491</v>
      </c>
    </row>
    <row r="46" spans="2:17" ht="12">
      <c r="B46" s="16" t="s">
        <v>39</v>
      </c>
      <c r="C46" s="88" t="s">
        <v>50</v>
      </c>
      <c r="D46" s="89" t="s">
        <v>50</v>
      </c>
      <c r="E46" s="89" t="s">
        <v>50</v>
      </c>
      <c r="F46" s="89" t="s">
        <v>50</v>
      </c>
      <c r="G46" s="89" t="s">
        <v>50</v>
      </c>
      <c r="H46" s="89" t="s">
        <v>50</v>
      </c>
      <c r="I46" s="89" t="s">
        <v>50</v>
      </c>
      <c r="J46" s="89" t="s">
        <v>50</v>
      </c>
      <c r="K46" s="55" t="s">
        <v>50</v>
      </c>
      <c r="L46" s="56" t="s">
        <v>50</v>
      </c>
      <c r="M46" s="56" t="s">
        <v>50</v>
      </c>
      <c r="N46" s="56" t="s">
        <v>50</v>
      </c>
      <c r="O46" s="56" t="s">
        <v>50</v>
      </c>
      <c r="P46" s="56" t="s">
        <v>50</v>
      </c>
      <c r="Q46" s="70" t="s">
        <v>50</v>
      </c>
    </row>
    <row r="47" spans="2:17" ht="12">
      <c r="B47" s="15" t="s">
        <v>41</v>
      </c>
      <c r="C47" s="94" t="s">
        <v>50</v>
      </c>
      <c r="D47" s="95" t="s">
        <v>50</v>
      </c>
      <c r="E47" s="95" t="s">
        <v>50</v>
      </c>
      <c r="F47" s="95" t="s">
        <v>50</v>
      </c>
      <c r="G47" s="95" t="s">
        <v>50</v>
      </c>
      <c r="H47" s="95" t="s">
        <v>50</v>
      </c>
      <c r="I47" s="95">
        <v>107</v>
      </c>
      <c r="J47" s="95">
        <v>129</v>
      </c>
      <c r="K47" s="62" t="s">
        <v>50</v>
      </c>
      <c r="L47" s="63" t="s">
        <v>50</v>
      </c>
      <c r="M47" s="63" t="s">
        <v>50</v>
      </c>
      <c r="N47" s="63" t="s">
        <v>50</v>
      </c>
      <c r="O47" s="63" t="s">
        <v>50</v>
      </c>
      <c r="P47" s="63" t="s">
        <v>50</v>
      </c>
      <c r="Q47" s="63" t="s">
        <v>50</v>
      </c>
    </row>
    <row r="48" spans="2:17" ht="12">
      <c r="B48" s="16" t="s">
        <v>42</v>
      </c>
      <c r="C48" s="88">
        <v>111</v>
      </c>
      <c r="D48" s="89">
        <v>93</v>
      </c>
      <c r="E48" s="89">
        <v>89</v>
      </c>
      <c r="F48" s="89">
        <v>101</v>
      </c>
      <c r="G48" s="89">
        <v>109</v>
      </c>
      <c r="H48" s="89">
        <v>115</v>
      </c>
      <c r="I48" s="89">
        <v>174</v>
      </c>
      <c r="J48" s="89">
        <v>159</v>
      </c>
      <c r="K48" s="55">
        <f t="shared" si="14"/>
        <v>83.78378378378379</v>
      </c>
      <c r="L48" s="56">
        <f t="shared" si="15"/>
        <v>80.18018018018019</v>
      </c>
      <c r="M48" s="56">
        <f t="shared" si="16"/>
        <v>90.990990990991</v>
      </c>
      <c r="N48" s="56">
        <f t="shared" si="17"/>
        <v>98.1981981981982</v>
      </c>
      <c r="O48" s="56">
        <f t="shared" si="18"/>
        <v>103.60360360360362</v>
      </c>
      <c r="P48" s="56">
        <f t="shared" si="7"/>
        <v>156.75675675675674</v>
      </c>
      <c r="Q48" s="70">
        <f t="shared" si="8"/>
        <v>143.24324324324326</v>
      </c>
    </row>
    <row r="49" spans="16:17" ht="12">
      <c r="P49" s="4"/>
      <c r="Q49" s="4"/>
    </row>
    <row r="50" spans="2:17" ht="15">
      <c r="B50" s="20" t="s">
        <v>94</v>
      </c>
      <c r="P50" s="4"/>
      <c r="Q50" s="4"/>
    </row>
    <row r="51" ht="15">
      <c r="B51" s="17" t="s">
        <v>103</v>
      </c>
    </row>
    <row r="52" spans="2:17" ht="12">
      <c r="B52" s="17" t="s">
        <v>79</v>
      </c>
      <c r="P52" s="4"/>
      <c r="Q52" s="4"/>
    </row>
    <row r="53" spans="2:17" ht="12">
      <c r="B53" s="18" t="s">
        <v>44</v>
      </c>
      <c r="P53" s="4"/>
      <c r="Q53" s="4"/>
    </row>
  </sheetData>
  <mergeCells count="3">
    <mergeCell ref="B4:B5"/>
    <mergeCell ref="C4:J4"/>
    <mergeCell ref="K4:Q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4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1.7109375" style="2" customWidth="1"/>
    <col min="3" max="9" width="10.7109375" style="2" bestFit="1" customWidth="1"/>
    <col min="10" max="10" width="10.7109375" style="2" customWidth="1"/>
    <col min="11" max="14" width="8.8515625" style="2" customWidth="1"/>
    <col min="15" max="15" width="8.8515625" style="4" customWidth="1"/>
    <col min="16" max="16384" width="8.8515625" style="2" customWidth="1"/>
  </cols>
  <sheetData>
    <row r="2" ht="12" customHeight="1">
      <c r="B2" s="21" t="s">
        <v>70</v>
      </c>
    </row>
    <row r="3" ht="12.6" customHeight="1">
      <c r="B3" s="27"/>
    </row>
    <row r="4" spans="2:17" ht="12" customHeight="1">
      <c r="B4" s="98"/>
      <c r="C4" s="105" t="s">
        <v>0</v>
      </c>
      <c r="D4" s="106"/>
      <c r="E4" s="106"/>
      <c r="F4" s="106"/>
      <c r="G4" s="106"/>
      <c r="H4" s="106"/>
      <c r="I4" s="106"/>
      <c r="J4" s="107"/>
      <c r="K4" s="103" t="s">
        <v>1</v>
      </c>
      <c r="L4" s="104"/>
      <c r="M4" s="104"/>
      <c r="N4" s="104"/>
      <c r="O4" s="104"/>
      <c r="P4" s="104"/>
      <c r="Q4" s="104"/>
    </row>
    <row r="5" spans="2:17" ht="12" customHeight="1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7">
        <v>2015</v>
      </c>
    </row>
    <row r="6" spans="2:17" ht="12" customHeight="1">
      <c r="B6" s="9" t="s">
        <v>77</v>
      </c>
      <c r="C6" s="77">
        <f>SUM(C7:C10,C12,C14:C16,C17,C19,C21:C25,C26:C33,C35:C37)</f>
        <v>1061367</v>
      </c>
      <c r="D6" s="77">
        <f aca="true" t="shared" si="0" ref="D6:J6">SUM(D7:D10,D12,D14:D16,D17,D19,D21:D25,D26:D33,D35:D37)</f>
        <v>1100466</v>
      </c>
      <c r="E6" s="77">
        <f t="shared" si="0"/>
        <v>1091852.6099999999</v>
      </c>
      <c r="F6" s="77">
        <f t="shared" si="0"/>
        <v>1081035.02</v>
      </c>
      <c r="G6" s="77">
        <f t="shared" si="0"/>
        <v>1075170.79</v>
      </c>
      <c r="H6" s="77">
        <f t="shared" si="0"/>
        <v>1067031.3</v>
      </c>
      <c r="I6" s="77">
        <f t="shared" si="0"/>
        <v>1093352.46</v>
      </c>
      <c r="J6" s="77">
        <f t="shared" si="0"/>
        <v>1080207.25</v>
      </c>
      <c r="K6" s="66">
        <f>(D6/$C6)*100</f>
        <v>103.68383414973333</v>
      </c>
      <c r="L6" s="47">
        <f aca="true" t="shared" si="1" ref="L6:P6">(E6/$C6)*100</f>
        <v>102.87229676445564</v>
      </c>
      <c r="M6" s="47">
        <f t="shared" si="1"/>
        <v>101.85308380607275</v>
      </c>
      <c r="N6" s="47">
        <f t="shared" si="1"/>
        <v>101.30056709884516</v>
      </c>
      <c r="O6" s="47">
        <f t="shared" si="1"/>
        <v>100.53367967913078</v>
      </c>
      <c r="P6" s="47">
        <f t="shared" si="1"/>
        <v>103.01360980697534</v>
      </c>
      <c r="Q6" s="48">
        <f>(J6/$C6)*100</f>
        <v>101.77509287550865</v>
      </c>
    </row>
    <row r="7" spans="2:17" ht="12" customHeight="1">
      <c r="B7" s="10" t="s">
        <v>2</v>
      </c>
      <c r="C7" s="79">
        <v>38581</v>
      </c>
      <c r="D7" s="80">
        <v>39925</v>
      </c>
      <c r="E7" s="80">
        <v>39924</v>
      </c>
      <c r="F7" s="80">
        <v>37846</v>
      </c>
      <c r="G7" s="80">
        <v>38344</v>
      </c>
      <c r="H7" s="80">
        <v>38532</v>
      </c>
      <c r="I7" s="80">
        <v>38584</v>
      </c>
      <c r="J7" s="80">
        <v>38437</v>
      </c>
      <c r="K7" s="49">
        <f aca="true" t="shared" si="2" ref="K7:K33">(D7/C7)*100</f>
        <v>103.48358000051839</v>
      </c>
      <c r="L7" s="58">
        <f aca="true" t="shared" si="3" ref="L7:L24">(E7/C7)*100</f>
        <v>103.48098805111323</v>
      </c>
      <c r="M7" s="58">
        <f aca="true" t="shared" si="4" ref="M7:M24">(F7/C7)*100</f>
        <v>98.0949171872165</v>
      </c>
      <c r="N7" s="58">
        <f aca="true" t="shared" si="5" ref="N7:N24">(G7/C7)*100</f>
        <v>99.38570799098002</v>
      </c>
      <c r="O7" s="58">
        <f aca="true" t="shared" si="6" ref="O7:O24">(H7/C7)*100</f>
        <v>99.87299447914776</v>
      </c>
      <c r="P7" s="58">
        <f>(I7/C7)*100</f>
        <v>100.00777584821546</v>
      </c>
      <c r="Q7" s="58">
        <f>(J7/C7)*100</f>
        <v>99.62675928565874</v>
      </c>
    </row>
    <row r="8" spans="2:17" ht="12" customHeight="1">
      <c r="B8" s="11" t="s">
        <v>3</v>
      </c>
      <c r="C8" s="82">
        <v>33800</v>
      </c>
      <c r="D8" s="83">
        <v>30707</v>
      </c>
      <c r="E8" s="83">
        <v>29439</v>
      </c>
      <c r="F8" s="83">
        <v>29358</v>
      </c>
      <c r="G8" s="83">
        <v>28167</v>
      </c>
      <c r="H8" s="83">
        <v>26772</v>
      </c>
      <c r="I8" s="83">
        <v>28171</v>
      </c>
      <c r="J8" s="83">
        <v>22465</v>
      </c>
      <c r="K8" s="50">
        <f t="shared" si="2"/>
        <v>90.8491124260355</v>
      </c>
      <c r="L8" s="51">
        <f t="shared" si="3"/>
        <v>87.09763313609467</v>
      </c>
      <c r="M8" s="51">
        <f t="shared" si="4"/>
        <v>86.85798816568048</v>
      </c>
      <c r="N8" s="51">
        <f t="shared" si="5"/>
        <v>83.33431952662723</v>
      </c>
      <c r="O8" s="51">
        <f t="shared" si="6"/>
        <v>79.20710059171597</v>
      </c>
      <c r="P8" s="51">
        <f aca="true" t="shared" si="7" ref="P8:P48">(I8/C8)*100</f>
        <v>83.34615384615385</v>
      </c>
      <c r="Q8" s="51">
        <f aca="true" t="shared" si="8" ref="Q8:Q48">(J8/C8)*100</f>
        <v>66.46449704142012</v>
      </c>
    </row>
    <row r="9" spans="2:17" ht="12" customHeight="1">
      <c r="B9" s="11" t="s">
        <v>4</v>
      </c>
      <c r="C9" s="82">
        <v>42747</v>
      </c>
      <c r="D9" s="83">
        <v>43645</v>
      </c>
      <c r="E9" s="83">
        <v>41224</v>
      </c>
      <c r="F9" s="83">
        <v>39037</v>
      </c>
      <c r="G9" s="83">
        <v>38363</v>
      </c>
      <c r="H9" s="83">
        <v>38754</v>
      </c>
      <c r="I9" s="83">
        <v>39384</v>
      </c>
      <c r="J9" s="83">
        <v>39768</v>
      </c>
      <c r="K9" s="50">
        <f t="shared" si="2"/>
        <v>102.10073221512621</v>
      </c>
      <c r="L9" s="51">
        <f t="shared" si="3"/>
        <v>96.43717687790956</v>
      </c>
      <c r="M9" s="51">
        <f t="shared" si="4"/>
        <v>91.32102837626033</v>
      </c>
      <c r="N9" s="51">
        <f t="shared" si="5"/>
        <v>89.7443095421901</v>
      </c>
      <c r="O9" s="51">
        <f t="shared" si="6"/>
        <v>90.65899361358692</v>
      </c>
      <c r="P9" s="51">
        <f t="shared" si="7"/>
        <v>92.13278124780686</v>
      </c>
      <c r="Q9" s="51">
        <f>(J9/C9)*100</f>
        <v>93.03108990104569</v>
      </c>
    </row>
    <row r="10" spans="2:17" ht="12" customHeight="1">
      <c r="B10" s="11" t="s">
        <v>5</v>
      </c>
      <c r="C10" s="82">
        <v>10740</v>
      </c>
      <c r="D10" s="83">
        <v>10845</v>
      </c>
      <c r="E10" s="83">
        <v>11084</v>
      </c>
      <c r="F10" s="83">
        <v>10868</v>
      </c>
      <c r="G10" s="83">
        <v>10797</v>
      </c>
      <c r="H10" s="83">
        <v>10748</v>
      </c>
      <c r="I10" s="83">
        <v>10593</v>
      </c>
      <c r="J10" s="83">
        <v>10533</v>
      </c>
      <c r="K10" s="50">
        <f t="shared" si="2"/>
        <v>100.97765363128492</v>
      </c>
      <c r="L10" s="51">
        <f t="shared" si="3"/>
        <v>103.20297951582869</v>
      </c>
      <c r="M10" s="51">
        <f t="shared" si="4"/>
        <v>101.19180633147113</v>
      </c>
      <c r="N10" s="51">
        <f t="shared" si="5"/>
        <v>100.53072625698324</v>
      </c>
      <c r="O10" s="51">
        <f t="shared" si="6"/>
        <v>100.07448789571696</v>
      </c>
      <c r="P10" s="51">
        <f t="shared" si="7"/>
        <v>98.63128491620111</v>
      </c>
      <c r="Q10" s="51">
        <f t="shared" si="8"/>
        <v>98.07262569832402</v>
      </c>
    </row>
    <row r="11" spans="2:17" ht="12" customHeight="1">
      <c r="B11" s="11" t="s">
        <v>6</v>
      </c>
      <c r="C11" s="82">
        <v>247619</v>
      </c>
      <c r="D11" s="83">
        <v>245752</v>
      </c>
      <c r="E11" s="83">
        <v>243625</v>
      </c>
      <c r="F11" s="83">
        <v>243201</v>
      </c>
      <c r="G11" s="83">
        <v>243982</v>
      </c>
      <c r="H11" s="83">
        <v>245072</v>
      </c>
      <c r="I11" s="83" t="s">
        <v>50</v>
      </c>
      <c r="J11" s="83" t="s">
        <v>50</v>
      </c>
      <c r="K11" s="50">
        <f t="shared" si="2"/>
        <v>99.2460190857729</v>
      </c>
      <c r="L11" s="51">
        <f t="shared" si="3"/>
        <v>98.3870381513535</v>
      </c>
      <c r="M11" s="51">
        <f t="shared" si="4"/>
        <v>98.21580734919372</v>
      </c>
      <c r="N11" s="51">
        <f t="shared" si="5"/>
        <v>98.53121125600217</v>
      </c>
      <c r="O11" s="51">
        <f t="shared" si="6"/>
        <v>98.97140364834685</v>
      </c>
      <c r="P11" s="51" t="s">
        <v>50</v>
      </c>
      <c r="Q11" s="51" t="s">
        <v>50</v>
      </c>
    </row>
    <row r="12" spans="2:17" ht="12" customHeight="1">
      <c r="B12" s="11" t="s">
        <v>85</v>
      </c>
      <c r="C12" s="82">
        <v>3218</v>
      </c>
      <c r="D12" s="83">
        <v>3183</v>
      </c>
      <c r="E12" s="83">
        <v>4552</v>
      </c>
      <c r="F12" s="83">
        <v>4484</v>
      </c>
      <c r="G12" s="83">
        <v>4424</v>
      </c>
      <c r="H12" s="83">
        <v>4220</v>
      </c>
      <c r="I12" s="83">
        <v>4089</v>
      </c>
      <c r="J12" s="83">
        <v>3916</v>
      </c>
      <c r="K12" s="50">
        <f t="shared" si="2"/>
        <v>98.91236793039154</v>
      </c>
      <c r="L12" s="51">
        <f t="shared" si="3"/>
        <v>141.45431945307644</v>
      </c>
      <c r="M12" s="51">
        <f t="shared" si="4"/>
        <v>139.34120571783717</v>
      </c>
      <c r="N12" s="51">
        <f t="shared" si="5"/>
        <v>137.47669359850838</v>
      </c>
      <c r="O12" s="51">
        <f t="shared" si="6"/>
        <v>131.13735239279058</v>
      </c>
      <c r="P12" s="51">
        <f t="shared" si="7"/>
        <v>127.06650093225606</v>
      </c>
      <c r="Q12" s="51">
        <f t="shared" si="8"/>
        <v>121.69049098819143</v>
      </c>
    </row>
    <row r="13" spans="2:17" ht="12" customHeight="1">
      <c r="B13" s="11" t="s">
        <v>8</v>
      </c>
      <c r="C13" s="82">
        <v>14411</v>
      </c>
      <c r="D13" s="83">
        <v>14547</v>
      </c>
      <c r="E13" s="83">
        <v>14377</v>
      </c>
      <c r="F13" s="83">
        <v>13894</v>
      </c>
      <c r="G13" s="83">
        <v>13424</v>
      </c>
      <c r="H13" s="83">
        <v>13093</v>
      </c>
      <c r="I13" s="83">
        <v>12799</v>
      </c>
      <c r="J13" s="83" t="s">
        <v>50</v>
      </c>
      <c r="K13" s="50">
        <f t="shared" si="2"/>
        <v>100.9437235445146</v>
      </c>
      <c r="L13" s="51">
        <f t="shared" si="3"/>
        <v>99.76406911387134</v>
      </c>
      <c r="M13" s="51">
        <f t="shared" si="4"/>
        <v>96.41246270210256</v>
      </c>
      <c r="N13" s="51">
        <f t="shared" si="5"/>
        <v>93.15106515855943</v>
      </c>
      <c r="O13" s="51">
        <f t="shared" si="6"/>
        <v>90.85420859065991</v>
      </c>
      <c r="P13" s="51">
        <f t="shared" si="7"/>
        <v>88.81410034001804</v>
      </c>
      <c r="Q13" s="51" t="s">
        <v>50</v>
      </c>
    </row>
    <row r="14" spans="2:17" ht="12" customHeight="1">
      <c r="B14" s="11" t="s">
        <v>84</v>
      </c>
      <c r="C14" s="82">
        <v>39641</v>
      </c>
      <c r="D14" s="83">
        <v>56332</v>
      </c>
      <c r="E14" s="83">
        <v>53497</v>
      </c>
      <c r="F14" s="83">
        <v>55218</v>
      </c>
      <c r="G14" s="83">
        <v>54657</v>
      </c>
      <c r="H14" s="83">
        <v>53441</v>
      </c>
      <c r="I14" s="83">
        <v>51872</v>
      </c>
      <c r="J14" s="83">
        <v>51887</v>
      </c>
      <c r="K14" s="50">
        <f t="shared" si="2"/>
        <v>142.1053959284579</v>
      </c>
      <c r="L14" s="51">
        <f t="shared" si="3"/>
        <v>134.95370954314978</v>
      </c>
      <c r="M14" s="51">
        <f t="shared" si="4"/>
        <v>139.29517418834035</v>
      </c>
      <c r="N14" s="51">
        <f t="shared" si="5"/>
        <v>137.87997275548042</v>
      </c>
      <c r="O14" s="51">
        <f t="shared" si="6"/>
        <v>134.8124416639338</v>
      </c>
      <c r="P14" s="51">
        <f t="shared" si="7"/>
        <v>130.85441840518655</v>
      </c>
      <c r="Q14" s="51">
        <f t="shared" si="8"/>
        <v>130.89225801569083</v>
      </c>
    </row>
    <row r="15" spans="2:17" ht="12" customHeight="1">
      <c r="B15" s="11" t="s">
        <v>10</v>
      </c>
      <c r="C15" s="82">
        <v>165012</v>
      </c>
      <c r="D15" s="83">
        <v>172731</v>
      </c>
      <c r="E15" s="83">
        <v>178511</v>
      </c>
      <c r="F15" s="83">
        <v>181110</v>
      </c>
      <c r="G15" s="83">
        <v>179317</v>
      </c>
      <c r="H15" s="83">
        <v>175917</v>
      </c>
      <c r="I15" s="83">
        <v>172811</v>
      </c>
      <c r="J15" s="83">
        <v>169821</v>
      </c>
      <c r="K15" s="50">
        <f t="shared" si="2"/>
        <v>104.67784161151916</v>
      </c>
      <c r="L15" s="51">
        <f t="shared" si="3"/>
        <v>108.18061716723632</v>
      </c>
      <c r="M15" s="51">
        <f t="shared" si="4"/>
        <v>109.75565413424478</v>
      </c>
      <c r="N15" s="51">
        <f t="shared" si="5"/>
        <v>108.66906649213391</v>
      </c>
      <c r="O15" s="51">
        <f t="shared" si="6"/>
        <v>106.60861028288852</v>
      </c>
      <c r="P15" s="51">
        <f t="shared" si="7"/>
        <v>104.72632293408964</v>
      </c>
      <c r="Q15" s="51">
        <f t="shared" si="8"/>
        <v>102.91433350301796</v>
      </c>
    </row>
    <row r="16" spans="2:17" ht="12" customHeight="1">
      <c r="B16" s="11" t="s">
        <v>11</v>
      </c>
      <c r="C16" s="82">
        <v>194139</v>
      </c>
      <c r="D16" s="83">
        <v>191177</v>
      </c>
      <c r="E16" s="83">
        <v>187825</v>
      </c>
      <c r="F16" s="83">
        <v>184576</v>
      </c>
      <c r="G16" s="83">
        <v>185482</v>
      </c>
      <c r="H16" s="83">
        <v>185060</v>
      </c>
      <c r="I16" s="83">
        <v>214016</v>
      </c>
      <c r="J16" s="83">
        <v>214095</v>
      </c>
      <c r="K16" s="50">
        <f t="shared" si="2"/>
        <v>98.47428904032678</v>
      </c>
      <c r="L16" s="51">
        <f t="shared" si="3"/>
        <v>96.74769108731373</v>
      </c>
      <c r="M16" s="51">
        <f t="shared" si="4"/>
        <v>95.07414790433658</v>
      </c>
      <c r="N16" s="51">
        <f t="shared" si="5"/>
        <v>95.54082384271064</v>
      </c>
      <c r="O16" s="51">
        <f t="shared" si="6"/>
        <v>95.32345381401986</v>
      </c>
      <c r="P16" s="51">
        <f t="shared" si="7"/>
        <v>110.23854042721968</v>
      </c>
      <c r="Q16" s="51">
        <f t="shared" si="8"/>
        <v>110.27923292074236</v>
      </c>
    </row>
    <row r="17" spans="2:17" s="4" customFormat="1" ht="12" customHeight="1">
      <c r="B17" s="11" t="s">
        <v>12</v>
      </c>
      <c r="C17" s="82">
        <v>19823</v>
      </c>
      <c r="D17" s="83">
        <v>20204</v>
      </c>
      <c r="E17" s="83">
        <v>20846</v>
      </c>
      <c r="F17" s="83">
        <v>21134</v>
      </c>
      <c r="G17" s="83">
        <v>21339</v>
      </c>
      <c r="H17" s="83">
        <v>20747</v>
      </c>
      <c r="I17" s="83">
        <v>20562</v>
      </c>
      <c r="J17" s="83">
        <v>20687</v>
      </c>
      <c r="K17" s="50">
        <f t="shared" si="2"/>
        <v>101.92200978661153</v>
      </c>
      <c r="L17" s="51">
        <f t="shared" si="3"/>
        <v>105.16067194672856</v>
      </c>
      <c r="M17" s="51">
        <f t="shared" si="4"/>
        <v>106.61352973818292</v>
      </c>
      <c r="N17" s="51">
        <f t="shared" si="5"/>
        <v>107.6476819855723</v>
      </c>
      <c r="O17" s="51">
        <f t="shared" si="6"/>
        <v>104.6612520809161</v>
      </c>
      <c r="P17" s="51">
        <f t="shared" si="7"/>
        <v>103.72799273571106</v>
      </c>
      <c r="Q17" s="51">
        <f t="shared" si="8"/>
        <v>104.35857337436312</v>
      </c>
    </row>
    <row r="18" spans="2:17" s="4" customFormat="1" ht="12" customHeight="1">
      <c r="B18" s="11" t="s">
        <v>13</v>
      </c>
      <c r="C18" s="82">
        <v>225077</v>
      </c>
      <c r="D18" s="83">
        <v>293591</v>
      </c>
      <c r="E18" s="83">
        <v>276256</v>
      </c>
      <c r="F18" s="83">
        <v>278461</v>
      </c>
      <c r="G18" s="83">
        <v>276750</v>
      </c>
      <c r="H18" s="83">
        <v>276515</v>
      </c>
      <c r="I18" s="83" t="s">
        <v>50</v>
      </c>
      <c r="J18" s="83">
        <v>273341</v>
      </c>
      <c r="K18" s="50">
        <f t="shared" si="2"/>
        <v>130.4402493368936</v>
      </c>
      <c r="L18" s="51">
        <f t="shared" si="3"/>
        <v>122.73844062254251</v>
      </c>
      <c r="M18" s="51">
        <f t="shared" si="4"/>
        <v>123.71810535949919</v>
      </c>
      <c r="N18" s="51">
        <f t="shared" si="5"/>
        <v>122.95792106701262</v>
      </c>
      <c r="O18" s="51">
        <f t="shared" si="6"/>
        <v>122.85351235355012</v>
      </c>
      <c r="P18" s="51" t="s">
        <v>50</v>
      </c>
      <c r="Q18" s="51">
        <f t="shared" si="8"/>
        <v>121.44332828320974</v>
      </c>
    </row>
    <row r="19" spans="2:17" s="4" customFormat="1" ht="12" customHeight="1">
      <c r="B19" s="11" t="s">
        <v>14</v>
      </c>
      <c r="C19" s="82">
        <v>5360</v>
      </c>
      <c r="D19" s="83">
        <v>5353</v>
      </c>
      <c r="E19" s="83">
        <v>5328</v>
      </c>
      <c r="F19" s="83">
        <v>5311</v>
      </c>
      <c r="G19" s="83">
        <v>5263</v>
      </c>
      <c r="H19" s="83">
        <v>5019</v>
      </c>
      <c r="I19" s="83">
        <v>4967</v>
      </c>
      <c r="J19" s="83">
        <v>4922</v>
      </c>
      <c r="K19" s="50">
        <f t="shared" si="2"/>
        <v>99.86940298507463</v>
      </c>
      <c r="L19" s="51">
        <f t="shared" si="3"/>
        <v>99.40298507462687</v>
      </c>
      <c r="M19" s="51">
        <f t="shared" si="4"/>
        <v>99.08582089552239</v>
      </c>
      <c r="N19" s="51">
        <f t="shared" si="5"/>
        <v>98.19029850746269</v>
      </c>
      <c r="O19" s="51">
        <f t="shared" si="6"/>
        <v>93.63805970149254</v>
      </c>
      <c r="P19" s="51">
        <f t="shared" si="7"/>
        <v>92.66791044776119</v>
      </c>
      <c r="Q19" s="51">
        <f t="shared" si="8"/>
        <v>91.82835820895522</v>
      </c>
    </row>
    <row r="20" spans="2:17" s="4" customFormat="1" ht="12" customHeight="1">
      <c r="B20" s="11" t="s">
        <v>15</v>
      </c>
      <c r="C20" s="82">
        <v>8959</v>
      </c>
      <c r="D20" s="83">
        <v>9694</v>
      </c>
      <c r="E20" s="83">
        <v>9725</v>
      </c>
      <c r="F20" s="83" t="s">
        <v>50</v>
      </c>
      <c r="G20" s="83">
        <v>8595</v>
      </c>
      <c r="H20" s="83">
        <v>8199</v>
      </c>
      <c r="I20" s="83">
        <v>8813</v>
      </c>
      <c r="J20" s="83">
        <v>8758</v>
      </c>
      <c r="K20" s="50">
        <f t="shared" si="2"/>
        <v>108.20404062953455</v>
      </c>
      <c r="L20" s="51">
        <f t="shared" si="3"/>
        <v>108.55006139078023</v>
      </c>
      <c r="M20" s="51" t="s">
        <v>50</v>
      </c>
      <c r="N20" s="51">
        <f t="shared" si="5"/>
        <v>95.93704654537338</v>
      </c>
      <c r="O20" s="51">
        <f t="shared" si="6"/>
        <v>91.51691036946087</v>
      </c>
      <c r="P20" s="51">
        <f t="shared" si="7"/>
        <v>98.37035383413327</v>
      </c>
      <c r="Q20" s="51">
        <f t="shared" si="8"/>
        <v>97.7564460319232</v>
      </c>
    </row>
    <row r="21" spans="2:17" s="4" customFormat="1" ht="12" customHeight="1">
      <c r="B21" s="11" t="s">
        <v>16</v>
      </c>
      <c r="C21" s="82">
        <v>11018</v>
      </c>
      <c r="D21" s="83">
        <v>10957</v>
      </c>
      <c r="E21" s="83">
        <v>10738</v>
      </c>
      <c r="F21" s="83">
        <v>9926</v>
      </c>
      <c r="G21" s="83">
        <v>9530</v>
      </c>
      <c r="H21" s="83">
        <v>9416</v>
      </c>
      <c r="I21" s="83">
        <v>9484</v>
      </c>
      <c r="J21" s="83">
        <v>8915</v>
      </c>
      <c r="K21" s="50">
        <f t="shared" si="2"/>
        <v>99.44636050099837</v>
      </c>
      <c r="L21" s="51">
        <f t="shared" si="3"/>
        <v>97.4587039390089</v>
      </c>
      <c r="M21" s="51">
        <f t="shared" si="4"/>
        <v>90.08894536213468</v>
      </c>
      <c r="N21" s="51">
        <f t="shared" si="5"/>
        <v>86.49482664730441</v>
      </c>
      <c r="O21" s="51">
        <f t="shared" si="6"/>
        <v>85.4601561081866</v>
      </c>
      <c r="P21" s="51">
        <f t="shared" si="7"/>
        <v>86.07732800871301</v>
      </c>
      <c r="Q21" s="51">
        <f t="shared" si="8"/>
        <v>80.91305137048465</v>
      </c>
    </row>
    <row r="22" spans="2:17" s="4" customFormat="1" ht="12" customHeight="1">
      <c r="B22" s="11" t="s">
        <v>17</v>
      </c>
      <c r="C22" s="82">
        <v>1555</v>
      </c>
      <c r="D22" s="83">
        <v>1603</v>
      </c>
      <c r="E22" s="83">
        <v>1655</v>
      </c>
      <c r="F22" s="83">
        <v>1704</v>
      </c>
      <c r="G22" s="83">
        <v>1736</v>
      </c>
      <c r="H22" s="83">
        <v>1762</v>
      </c>
      <c r="I22" s="83">
        <v>1783</v>
      </c>
      <c r="J22" s="83">
        <v>1804</v>
      </c>
      <c r="K22" s="50">
        <f t="shared" si="2"/>
        <v>103.08681672025723</v>
      </c>
      <c r="L22" s="51">
        <f t="shared" si="3"/>
        <v>106.43086816720258</v>
      </c>
      <c r="M22" s="51">
        <f t="shared" si="4"/>
        <v>109.58199356913182</v>
      </c>
      <c r="N22" s="51">
        <f t="shared" si="5"/>
        <v>111.63987138263664</v>
      </c>
      <c r="O22" s="51">
        <f>(H22/C22)*100</f>
        <v>113.31189710610931</v>
      </c>
      <c r="P22" s="51">
        <f t="shared" si="7"/>
        <v>114.66237942122186</v>
      </c>
      <c r="Q22" s="51">
        <f t="shared" si="8"/>
        <v>116.0128617363344</v>
      </c>
    </row>
    <row r="23" spans="2:17" s="4" customFormat="1" ht="12" customHeight="1">
      <c r="B23" s="11" t="s">
        <v>18</v>
      </c>
      <c r="C23" s="82">
        <v>8969</v>
      </c>
      <c r="D23" s="83">
        <v>9161</v>
      </c>
      <c r="E23" s="83">
        <v>8724</v>
      </c>
      <c r="F23" s="83">
        <v>8661</v>
      </c>
      <c r="G23" s="83">
        <v>8598</v>
      </c>
      <c r="H23" s="83">
        <v>8387</v>
      </c>
      <c r="I23" s="83">
        <v>8644</v>
      </c>
      <c r="J23" s="83">
        <v>8897</v>
      </c>
      <c r="K23" s="50">
        <f t="shared" si="2"/>
        <v>102.14070687925074</v>
      </c>
      <c r="L23" s="51">
        <f t="shared" si="3"/>
        <v>97.26836882595607</v>
      </c>
      <c r="M23" s="51">
        <f t="shared" si="4"/>
        <v>96.56594938120192</v>
      </c>
      <c r="N23" s="51">
        <f t="shared" si="5"/>
        <v>95.86352993644776</v>
      </c>
      <c r="O23" s="51">
        <f t="shared" si="6"/>
        <v>93.51098227227116</v>
      </c>
      <c r="P23" s="51">
        <f t="shared" si="7"/>
        <v>96.37640762626826</v>
      </c>
      <c r="Q23" s="51">
        <f t="shared" si="8"/>
        <v>99.19723492028096</v>
      </c>
    </row>
    <row r="24" spans="2:17" s="4" customFormat="1" ht="12" customHeight="1">
      <c r="B24" s="11" t="s">
        <v>19</v>
      </c>
      <c r="C24" s="82">
        <v>1884</v>
      </c>
      <c r="D24" s="83">
        <v>1847</v>
      </c>
      <c r="E24" s="83">
        <v>1918</v>
      </c>
      <c r="F24" s="83">
        <v>1923</v>
      </c>
      <c r="G24" s="83">
        <v>1902</v>
      </c>
      <c r="H24" s="83">
        <v>1942</v>
      </c>
      <c r="I24" s="83">
        <v>2155</v>
      </c>
      <c r="J24" s="83">
        <v>2162</v>
      </c>
      <c r="K24" s="50">
        <f t="shared" si="2"/>
        <v>98.03609341825901</v>
      </c>
      <c r="L24" s="51">
        <f t="shared" si="3"/>
        <v>101.80467091295118</v>
      </c>
      <c r="M24" s="51">
        <f t="shared" si="4"/>
        <v>102.07006369426752</v>
      </c>
      <c r="N24" s="51">
        <f t="shared" si="5"/>
        <v>100.95541401273887</v>
      </c>
      <c r="O24" s="51">
        <f t="shared" si="6"/>
        <v>103.07855626326965</v>
      </c>
      <c r="P24" s="51">
        <f t="shared" si="7"/>
        <v>114.38428874734608</v>
      </c>
      <c r="Q24" s="51">
        <f t="shared" si="8"/>
        <v>114.75583864118897</v>
      </c>
    </row>
    <row r="25" spans="2:17" s="4" customFormat="1" ht="12" customHeight="1">
      <c r="B25" s="11" t="s">
        <v>78</v>
      </c>
      <c r="C25" s="82">
        <v>35463</v>
      </c>
      <c r="D25" s="83">
        <v>49597</v>
      </c>
      <c r="E25" s="83">
        <v>49745</v>
      </c>
      <c r="F25" s="83">
        <v>50587</v>
      </c>
      <c r="G25" s="83">
        <v>51552</v>
      </c>
      <c r="H25" s="83">
        <v>51598</v>
      </c>
      <c r="I25" s="83">
        <v>51442</v>
      </c>
      <c r="J25" s="83">
        <v>50509</v>
      </c>
      <c r="K25" s="50">
        <f t="shared" si="2"/>
        <v>139.85562417167188</v>
      </c>
      <c r="L25" s="51">
        <f>(E25/C25)*100</f>
        <v>140.27296055043283</v>
      </c>
      <c r="M25" s="51">
        <f>(F25/C25)*100</f>
        <v>142.6472661647351</v>
      </c>
      <c r="N25" s="51">
        <f>(G25/C25)*100</f>
        <v>145.36841214787245</v>
      </c>
      <c r="O25" s="51">
        <f>(H25/C25)*100</f>
        <v>145.49812480613596</v>
      </c>
      <c r="P25" s="51">
        <f t="shared" si="7"/>
        <v>145.05822970419874</v>
      </c>
      <c r="Q25" s="51">
        <f t="shared" si="8"/>
        <v>142.42731861376646</v>
      </c>
    </row>
    <row r="26" spans="2:17" s="4" customFormat="1" ht="12" customHeight="1">
      <c r="B26" s="11" t="s">
        <v>20</v>
      </c>
      <c r="C26" s="82">
        <v>26623</v>
      </c>
      <c r="D26" s="83">
        <v>26623</v>
      </c>
      <c r="E26" s="83">
        <v>27538</v>
      </c>
      <c r="F26" s="83">
        <v>27614</v>
      </c>
      <c r="G26" s="83">
        <v>27767</v>
      </c>
      <c r="H26" s="83">
        <v>27783</v>
      </c>
      <c r="I26" s="83">
        <v>27901</v>
      </c>
      <c r="J26" s="83">
        <v>27957</v>
      </c>
      <c r="K26" s="50">
        <f t="shared" si="2"/>
        <v>100</v>
      </c>
      <c r="L26" s="51">
        <f aca="true" t="shared" si="9" ref="L26:L33">(E26/C26)*100</f>
        <v>103.43687788754086</v>
      </c>
      <c r="M26" s="51">
        <f aca="true" t="shared" si="10" ref="M26:M33">(F26/C26)*100</f>
        <v>103.72234534049507</v>
      </c>
      <c r="N26" s="51">
        <f aca="true" t="shared" si="11" ref="N26:N33">(G26/C26)*100</f>
        <v>104.29703639710026</v>
      </c>
      <c r="O26" s="51">
        <f aca="true" t="shared" si="12" ref="O26:O33">(H26/C26)*100</f>
        <v>104.3571348082485</v>
      </c>
      <c r="P26" s="51">
        <f t="shared" si="7"/>
        <v>104.8003605904669</v>
      </c>
      <c r="Q26" s="51">
        <f t="shared" si="8"/>
        <v>105.01070502948578</v>
      </c>
    </row>
    <row r="27" spans="2:17" s="4" customFormat="1" ht="12" customHeight="1">
      <c r="B27" s="11" t="s">
        <v>21</v>
      </c>
      <c r="C27" s="82">
        <v>100640</v>
      </c>
      <c r="D27" s="83">
        <v>98955</v>
      </c>
      <c r="E27" s="83">
        <v>97535</v>
      </c>
      <c r="F27" s="83">
        <v>97474</v>
      </c>
      <c r="G27" s="83">
        <v>96322</v>
      </c>
      <c r="H27" s="83">
        <v>97762</v>
      </c>
      <c r="I27" s="83">
        <v>98829</v>
      </c>
      <c r="J27" s="83">
        <v>98892</v>
      </c>
      <c r="K27" s="50">
        <f t="shared" si="2"/>
        <v>98.32571542130366</v>
      </c>
      <c r="L27" s="51">
        <f t="shared" si="9"/>
        <v>96.91474562798092</v>
      </c>
      <c r="M27" s="51">
        <f t="shared" si="10"/>
        <v>96.85413354531002</v>
      </c>
      <c r="N27" s="51">
        <f t="shared" si="11"/>
        <v>95.70945945945945</v>
      </c>
      <c r="O27" s="51">
        <f t="shared" si="12"/>
        <v>97.14030206677265</v>
      </c>
      <c r="P27" s="51">
        <f t="shared" si="7"/>
        <v>98.20051669316375</v>
      </c>
      <c r="Q27" s="51">
        <f t="shared" si="8"/>
        <v>98.2631160572337</v>
      </c>
    </row>
    <row r="28" spans="2:17" s="4" customFormat="1" ht="12" customHeight="1">
      <c r="B28" s="11" t="s">
        <v>22</v>
      </c>
      <c r="C28" s="82">
        <v>48282</v>
      </c>
      <c r="D28" s="83">
        <v>50082</v>
      </c>
      <c r="E28" s="83">
        <v>47409</v>
      </c>
      <c r="F28" s="83">
        <v>47934</v>
      </c>
      <c r="G28" s="83">
        <v>46930</v>
      </c>
      <c r="H28" s="83">
        <v>45840</v>
      </c>
      <c r="I28" s="83">
        <v>46203</v>
      </c>
      <c r="J28" s="83">
        <v>46852</v>
      </c>
      <c r="K28" s="50">
        <f t="shared" si="2"/>
        <v>103.72809742761278</v>
      </c>
      <c r="L28" s="51">
        <f t="shared" si="9"/>
        <v>98.1918727476078</v>
      </c>
      <c r="M28" s="51">
        <f t="shared" si="10"/>
        <v>99.27923449732819</v>
      </c>
      <c r="N28" s="51">
        <f t="shared" si="11"/>
        <v>97.1997845988153</v>
      </c>
      <c r="O28" s="51">
        <f t="shared" si="12"/>
        <v>94.942214489872</v>
      </c>
      <c r="P28" s="51">
        <f t="shared" si="7"/>
        <v>95.69404747110724</v>
      </c>
      <c r="Q28" s="51">
        <f t="shared" si="8"/>
        <v>97.03823371028541</v>
      </c>
    </row>
    <row r="29" spans="2:17" s="4" customFormat="1" ht="12" customHeight="1">
      <c r="B29" s="11" t="s">
        <v>23</v>
      </c>
      <c r="C29" s="82">
        <v>50339</v>
      </c>
      <c r="D29" s="83">
        <v>51076</v>
      </c>
      <c r="E29" s="83">
        <v>52146</v>
      </c>
      <c r="F29" s="83">
        <v>49642</v>
      </c>
      <c r="G29" s="83">
        <v>53132</v>
      </c>
      <c r="H29" s="83">
        <v>53626</v>
      </c>
      <c r="I29" s="83">
        <v>52907</v>
      </c>
      <c r="J29" s="83">
        <v>52302</v>
      </c>
      <c r="K29" s="50">
        <f t="shared" si="2"/>
        <v>101.46407358111999</v>
      </c>
      <c r="L29" s="51">
        <f t="shared" si="9"/>
        <v>103.58966209102287</v>
      </c>
      <c r="M29" s="51">
        <f t="shared" si="10"/>
        <v>98.61538767158665</v>
      </c>
      <c r="N29" s="51">
        <f t="shared" si="11"/>
        <v>105.54838197024176</v>
      </c>
      <c r="O29" s="51">
        <f t="shared" si="12"/>
        <v>106.52972844116888</v>
      </c>
      <c r="P29" s="51">
        <f t="shared" si="7"/>
        <v>105.10141242376687</v>
      </c>
      <c r="Q29" s="51">
        <f t="shared" si="8"/>
        <v>103.8995609765788</v>
      </c>
    </row>
    <row r="30" spans="2:17" s="4" customFormat="1" ht="12" customHeight="1">
      <c r="B30" s="11" t="s">
        <v>24</v>
      </c>
      <c r="C30" s="82">
        <v>7779</v>
      </c>
      <c r="D30" s="83">
        <v>7842</v>
      </c>
      <c r="E30" s="83">
        <v>7776</v>
      </c>
      <c r="F30" s="83">
        <v>7631</v>
      </c>
      <c r="G30" s="83">
        <v>7371</v>
      </c>
      <c r="H30" s="83">
        <v>7212</v>
      </c>
      <c r="I30" s="83">
        <v>7014</v>
      </c>
      <c r="J30" s="83">
        <v>6827</v>
      </c>
      <c r="K30" s="50">
        <f t="shared" si="2"/>
        <v>100.80987273428461</v>
      </c>
      <c r="L30" s="51">
        <f t="shared" si="9"/>
        <v>99.96143463170073</v>
      </c>
      <c r="M30" s="51">
        <f t="shared" si="10"/>
        <v>98.0974418305695</v>
      </c>
      <c r="N30" s="51">
        <f t="shared" si="11"/>
        <v>94.75510991129966</v>
      </c>
      <c r="O30" s="51">
        <f t="shared" si="12"/>
        <v>92.71114539143849</v>
      </c>
      <c r="P30" s="51">
        <f t="shared" si="7"/>
        <v>90.16583108368685</v>
      </c>
      <c r="Q30" s="51">
        <f t="shared" si="8"/>
        <v>87.76192312636586</v>
      </c>
    </row>
    <row r="31" spans="2:17" s="4" customFormat="1" ht="12" customHeight="1">
      <c r="B31" s="11" t="s">
        <v>25</v>
      </c>
      <c r="C31" s="82">
        <v>20116</v>
      </c>
      <c r="D31" s="83">
        <v>21826</v>
      </c>
      <c r="E31" s="83">
        <v>21559</v>
      </c>
      <c r="F31" s="83">
        <v>21180</v>
      </c>
      <c r="G31" s="83">
        <v>21733</v>
      </c>
      <c r="H31" s="83">
        <v>22404</v>
      </c>
      <c r="I31" s="83">
        <v>22454</v>
      </c>
      <c r="J31" s="83">
        <v>22401</v>
      </c>
      <c r="K31" s="50">
        <f t="shared" si="2"/>
        <v>108.50069596341221</v>
      </c>
      <c r="L31" s="51">
        <f t="shared" si="9"/>
        <v>107.1733943129847</v>
      </c>
      <c r="M31" s="51">
        <f t="shared" si="10"/>
        <v>105.28932193278982</v>
      </c>
      <c r="N31" s="51">
        <f t="shared" si="11"/>
        <v>108.0383774110161</v>
      </c>
      <c r="O31" s="51">
        <f t="shared" si="12"/>
        <v>111.37403062239014</v>
      </c>
      <c r="P31" s="51">
        <f t="shared" si="7"/>
        <v>111.62258898389341</v>
      </c>
      <c r="Q31" s="51">
        <f t="shared" si="8"/>
        <v>111.35911712069995</v>
      </c>
    </row>
    <row r="32" spans="2:17" s="4" customFormat="1" ht="12" customHeight="1">
      <c r="B32" s="11" t="s">
        <v>26</v>
      </c>
      <c r="C32" s="82">
        <v>8149</v>
      </c>
      <c r="D32" s="83">
        <v>8248</v>
      </c>
      <c r="E32" s="83">
        <v>8102</v>
      </c>
      <c r="F32" s="83">
        <v>8121</v>
      </c>
      <c r="G32" s="83">
        <v>7977</v>
      </c>
      <c r="H32" s="83">
        <v>7680</v>
      </c>
      <c r="I32" s="83">
        <v>7666</v>
      </c>
      <c r="J32" s="83">
        <v>7691</v>
      </c>
      <c r="K32" s="50">
        <f t="shared" si="2"/>
        <v>101.21487299055099</v>
      </c>
      <c r="L32" s="51">
        <f t="shared" si="9"/>
        <v>99.423242115597</v>
      </c>
      <c r="M32" s="51">
        <f t="shared" si="10"/>
        <v>99.656399558228</v>
      </c>
      <c r="N32" s="51">
        <f t="shared" si="11"/>
        <v>97.88931157197203</v>
      </c>
      <c r="O32" s="51">
        <f t="shared" si="12"/>
        <v>94.24469260031906</v>
      </c>
      <c r="P32" s="51">
        <f t="shared" si="7"/>
        <v>94.07289237943306</v>
      </c>
      <c r="Q32" s="51">
        <f t="shared" si="8"/>
        <v>94.37967848815806</v>
      </c>
    </row>
    <row r="33" spans="2:17" s="4" customFormat="1" ht="12" customHeight="1">
      <c r="B33" s="11" t="s">
        <v>27</v>
      </c>
      <c r="C33" s="82">
        <v>18321</v>
      </c>
      <c r="D33" s="83">
        <v>19144</v>
      </c>
      <c r="E33" s="83">
        <v>20292</v>
      </c>
      <c r="F33" s="83">
        <v>20398</v>
      </c>
      <c r="G33" s="83">
        <v>19890</v>
      </c>
      <c r="H33" s="83">
        <v>19911</v>
      </c>
      <c r="I33" s="83">
        <v>20051</v>
      </c>
      <c r="J33" s="83">
        <v>19903</v>
      </c>
      <c r="K33" s="50">
        <f t="shared" si="2"/>
        <v>104.49211287593472</v>
      </c>
      <c r="L33" s="51">
        <f t="shared" si="9"/>
        <v>110.75814638938924</v>
      </c>
      <c r="M33" s="51">
        <f t="shared" si="10"/>
        <v>111.336717428088</v>
      </c>
      <c r="N33" s="51">
        <f t="shared" si="11"/>
        <v>108.56394301621091</v>
      </c>
      <c r="O33" s="51">
        <f t="shared" si="12"/>
        <v>108.67856558048142</v>
      </c>
      <c r="P33" s="51">
        <f t="shared" si="7"/>
        <v>109.44271600895148</v>
      </c>
      <c r="Q33" s="51">
        <f t="shared" si="8"/>
        <v>108.6348998417117</v>
      </c>
    </row>
    <row r="34" spans="2:17" s="4" customFormat="1" ht="12" customHeight="1">
      <c r="B34" s="12" t="s">
        <v>28</v>
      </c>
      <c r="C34" s="85"/>
      <c r="D34" s="86"/>
      <c r="E34" s="86"/>
      <c r="F34" s="86"/>
      <c r="G34" s="86"/>
      <c r="H34" s="86"/>
      <c r="I34" s="86"/>
      <c r="J34" s="86"/>
      <c r="K34" s="53"/>
      <c r="L34" s="54"/>
      <c r="M34" s="54"/>
      <c r="N34" s="54"/>
      <c r="O34" s="54"/>
      <c r="P34" s="54"/>
      <c r="Q34" s="51"/>
    </row>
    <row r="35" spans="2:17" s="4" customFormat="1" ht="12" customHeight="1">
      <c r="B35" s="13" t="s">
        <v>29</v>
      </c>
      <c r="C35" s="82">
        <v>143770</v>
      </c>
      <c r="D35" s="83">
        <v>143734</v>
      </c>
      <c r="E35" s="83">
        <v>139109.61</v>
      </c>
      <c r="F35" s="83">
        <v>134100.02</v>
      </c>
      <c r="G35" s="83">
        <v>129583.79</v>
      </c>
      <c r="H35" s="83">
        <v>127909.3</v>
      </c>
      <c r="I35" s="83">
        <v>127192.46</v>
      </c>
      <c r="J35" s="83">
        <v>124066.25</v>
      </c>
      <c r="K35" s="50">
        <f>(D35/C35)*100</f>
        <v>99.97496000556444</v>
      </c>
      <c r="L35" s="51">
        <f>(E35/C35)*100</f>
        <v>96.75844056479097</v>
      </c>
      <c r="M35" s="51">
        <f>(F35/C35)*100</f>
        <v>93.27399318355705</v>
      </c>
      <c r="N35" s="51">
        <f>(G35/C35)*100</f>
        <v>90.13270501495444</v>
      </c>
      <c r="O35" s="51">
        <f aca="true" t="shared" si="13" ref="O35:O38">(H35/C35)*100</f>
        <v>88.96800445155458</v>
      </c>
      <c r="P35" s="51">
        <f t="shared" si="7"/>
        <v>88.46940251791055</v>
      </c>
      <c r="Q35" s="51">
        <f t="shared" si="8"/>
        <v>86.29495026778883</v>
      </c>
    </row>
    <row r="36" spans="2:17" s="4" customFormat="1" ht="12" customHeight="1">
      <c r="B36" s="13" t="s">
        <v>30</v>
      </c>
      <c r="C36" s="82">
        <v>16675</v>
      </c>
      <c r="D36" s="83">
        <v>17273</v>
      </c>
      <c r="E36" s="83">
        <v>17217</v>
      </c>
      <c r="F36" s="83">
        <v>17343</v>
      </c>
      <c r="G36" s="83">
        <v>17436</v>
      </c>
      <c r="H36" s="83">
        <v>17258</v>
      </c>
      <c r="I36" s="83">
        <v>17254</v>
      </c>
      <c r="J36" s="83">
        <v>17261</v>
      </c>
      <c r="K36" s="50">
        <f>(D36/C36)*100</f>
        <v>103.58620689655172</v>
      </c>
      <c r="L36" s="51">
        <f>(E36/C36)*100</f>
        <v>103.25037481259369</v>
      </c>
      <c r="M36" s="51">
        <f>(F36/C36)*100</f>
        <v>104.00599700149924</v>
      </c>
      <c r="N36" s="51">
        <f>(G36/C36)*100</f>
        <v>104.56371814092952</v>
      </c>
      <c r="O36" s="51">
        <f t="shared" si="13"/>
        <v>103.49625187406298</v>
      </c>
      <c r="P36" s="51">
        <f t="shared" si="7"/>
        <v>103.47226386806597</v>
      </c>
      <c r="Q36" s="51">
        <f t="shared" si="8"/>
        <v>103.51424287856072</v>
      </c>
    </row>
    <row r="37" spans="2:17" s="4" customFormat="1" ht="12" customHeight="1">
      <c r="B37" s="14" t="s">
        <v>31</v>
      </c>
      <c r="C37" s="88">
        <v>8723</v>
      </c>
      <c r="D37" s="89">
        <v>8396</v>
      </c>
      <c r="E37" s="89">
        <v>8159</v>
      </c>
      <c r="F37" s="89">
        <v>7855</v>
      </c>
      <c r="G37" s="89">
        <v>7558</v>
      </c>
      <c r="H37" s="89">
        <v>7331</v>
      </c>
      <c r="I37" s="89">
        <v>7324</v>
      </c>
      <c r="J37" s="89">
        <v>7237</v>
      </c>
      <c r="K37" s="55">
        <f>(D37/C37)*100</f>
        <v>96.25128969391264</v>
      </c>
      <c r="L37" s="56">
        <f>(E37/C37)*100</f>
        <v>93.53433451794108</v>
      </c>
      <c r="M37" s="56">
        <f>(F37/C37)*100</f>
        <v>90.04929496732775</v>
      </c>
      <c r="N37" s="56">
        <f>(G37/C37)*100</f>
        <v>86.64450303794567</v>
      </c>
      <c r="O37" s="56">
        <f t="shared" si="13"/>
        <v>84.04218732087585</v>
      </c>
      <c r="P37" s="56">
        <f t="shared" si="7"/>
        <v>83.96193969964462</v>
      </c>
      <c r="Q37" s="72">
        <f t="shared" si="8"/>
        <v>82.96457640719936</v>
      </c>
    </row>
    <row r="38" spans="2:17" s="4" customFormat="1" ht="12" customHeight="1">
      <c r="B38" s="15" t="s">
        <v>32</v>
      </c>
      <c r="C38" s="91">
        <v>819</v>
      </c>
      <c r="D38" s="92">
        <v>834</v>
      </c>
      <c r="E38" s="92">
        <v>663</v>
      </c>
      <c r="F38" s="92">
        <v>644</v>
      </c>
      <c r="G38" s="92">
        <v>650</v>
      </c>
      <c r="H38" s="92">
        <v>652</v>
      </c>
      <c r="I38" s="92">
        <v>653</v>
      </c>
      <c r="J38" s="92">
        <v>646</v>
      </c>
      <c r="K38" s="50">
        <f>(D38/C38)*100</f>
        <v>101.83150183150182</v>
      </c>
      <c r="L38" s="51">
        <f aca="true" t="shared" si="14" ref="L38">(E38/C38)*100</f>
        <v>80.95238095238095</v>
      </c>
      <c r="M38" s="51">
        <f aca="true" t="shared" si="15" ref="M38">(F38/C38)*100</f>
        <v>78.63247863247864</v>
      </c>
      <c r="N38" s="51">
        <f aca="true" t="shared" si="16" ref="N38">(G38/C38)*100</f>
        <v>79.36507936507937</v>
      </c>
      <c r="O38" s="51">
        <f t="shared" si="13"/>
        <v>79.60927960927961</v>
      </c>
      <c r="P38" s="51">
        <f aca="true" t="shared" si="17" ref="P38">(I38/C38)*100</f>
        <v>79.73137973137973</v>
      </c>
      <c r="Q38" s="51">
        <f t="shared" si="8"/>
        <v>78.87667887667888</v>
      </c>
    </row>
    <row r="39" spans="2:17" s="4" customFormat="1" ht="12" customHeight="1">
      <c r="B39" s="11" t="s">
        <v>33</v>
      </c>
      <c r="C39" s="82">
        <v>83</v>
      </c>
      <c r="D39" s="83">
        <v>90</v>
      </c>
      <c r="E39" s="83">
        <v>89</v>
      </c>
      <c r="F39" s="83">
        <v>90</v>
      </c>
      <c r="G39" s="83">
        <v>85</v>
      </c>
      <c r="H39" s="83">
        <v>85</v>
      </c>
      <c r="I39" s="83">
        <v>83</v>
      </c>
      <c r="J39" s="83">
        <v>84</v>
      </c>
      <c r="K39" s="50">
        <f>(D39/C39)*100</f>
        <v>108.43373493975903</v>
      </c>
      <c r="L39" s="51">
        <f>(E39/C39)*100</f>
        <v>107.2289156626506</v>
      </c>
      <c r="M39" s="51">
        <f>(F39/C39)*100</f>
        <v>108.43373493975903</v>
      </c>
      <c r="N39" s="51">
        <f>(G39/C39)*100</f>
        <v>102.40963855421687</v>
      </c>
      <c r="O39" s="51">
        <f>(H39/C39)*100</f>
        <v>102.40963855421687</v>
      </c>
      <c r="P39" s="51">
        <f t="shared" si="7"/>
        <v>100</v>
      </c>
      <c r="Q39" s="51">
        <f t="shared" si="8"/>
        <v>101.20481927710843</v>
      </c>
    </row>
    <row r="40" spans="2:17" s="4" customFormat="1" ht="12" customHeight="1">
      <c r="B40" s="11" t="s">
        <v>34</v>
      </c>
      <c r="C40" s="82">
        <v>7505</v>
      </c>
      <c r="D40" s="83">
        <v>7647</v>
      </c>
      <c r="E40" s="83">
        <v>7684</v>
      </c>
      <c r="F40" s="83">
        <v>7779</v>
      </c>
      <c r="G40" s="83">
        <v>7941</v>
      </c>
      <c r="H40" s="83">
        <v>8248</v>
      </c>
      <c r="I40" s="83">
        <v>8603</v>
      </c>
      <c r="J40" s="83" t="s">
        <v>50</v>
      </c>
      <c r="K40" s="50">
        <f aca="true" t="shared" si="18" ref="K40:K48">(D40/C40)*100</f>
        <v>101.89207195203198</v>
      </c>
      <c r="L40" s="51">
        <f aca="true" t="shared" si="19" ref="L40:L48">(E40/C40)*100</f>
        <v>102.3850766155896</v>
      </c>
      <c r="M40" s="51">
        <f aca="true" t="shared" si="20" ref="M40:M48">(F40/C40)*100</f>
        <v>103.65089940039974</v>
      </c>
      <c r="N40" s="51">
        <f aca="true" t="shared" si="21" ref="N40:N48">(G40/C40)*100</f>
        <v>105.80946035976015</v>
      </c>
      <c r="O40" s="51">
        <f aca="true" t="shared" si="22" ref="O40:O48">(H40/C40)*100</f>
        <v>109.90006662225183</v>
      </c>
      <c r="P40" s="51">
        <f t="shared" si="7"/>
        <v>114.63024650233177</v>
      </c>
      <c r="Q40" s="51" t="s">
        <v>50</v>
      </c>
    </row>
    <row r="41" spans="2:17" s="4" customFormat="1" ht="12" customHeight="1">
      <c r="B41" s="16" t="s">
        <v>35</v>
      </c>
      <c r="C41" s="88">
        <v>16326</v>
      </c>
      <c r="D41" s="89">
        <v>17058</v>
      </c>
      <c r="E41" s="89">
        <v>17208</v>
      </c>
      <c r="F41" s="89">
        <v>17263</v>
      </c>
      <c r="G41" s="89">
        <v>17630</v>
      </c>
      <c r="H41" s="89">
        <v>17816</v>
      </c>
      <c r="I41" s="89">
        <v>17818</v>
      </c>
      <c r="J41" s="89">
        <v>18150</v>
      </c>
      <c r="K41" s="55">
        <f t="shared" si="18"/>
        <v>104.48364571848585</v>
      </c>
      <c r="L41" s="56">
        <f t="shared" si="19"/>
        <v>105.4024255788313</v>
      </c>
      <c r="M41" s="56">
        <f t="shared" si="20"/>
        <v>105.73931152762466</v>
      </c>
      <c r="N41" s="56">
        <f t="shared" si="21"/>
        <v>107.98725958593653</v>
      </c>
      <c r="O41" s="56">
        <f t="shared" si="22"/>
        <v>109.12654661276491</v>
      </c>
      <c r="P41" s="56">
        <f t="shared" si="7"/>
        <v>109.13879701090285</v>
      </c>
      <c r="Q41" s="70">
        <f t="shared" si="8"/>
        <v>111.17236310180081</v>
      </c>
    </row>
    <row r="42" spans="2:17" s="4" customFormat="1" ht="12" customHeight="1">
      <c r="B42" s="15" t="s">
        <v>36</v>
      </c>
      <c r="C42" s="94">
        <v>4932</v>
      </c>
      <c r="D42" s="95" t="s">
        <v>50</v>
      </c>
      <c r="E42" s="95">
        <v>4316</v>
      </c>
      <c r="F42" s="95">
        <v>4124</v>
      </c>
      <c r="G42" s="95">
        <v>4210</v>
      </c>
      <c r="H42" s="95">
        <v>4146</v>
      </c>
      <c r="I42" s="95">
        <v>4255</v>
      </c>
      <c r="J42" s="95">
        <v>4015</v>
      </c>
      <c r="K42" s="62" t="s">
        <v>50</v>
      </c>
      <c r="L42" s="63">
        <f t="shared" si="19"/>
        <v>87.51013787510138</v>
      </c>
      <c r="M42" s="63">
        <f t="shared" si="20"/>
        <v>83.61719383617195</v>
      </c>
      <c r="N42" s="63">
        <f t="shared" si="21"/>
        <v>85.36090835360909</v>
      </c>
      <c r="O42" s="63">
        <f t="shared" si="22"/>
        <v>84.06326034063261</v>
      </c>
      <c r="P42" s="63">
        <f t="shared" si="7"/>
        <v>86.27331711273317</v>
      </c>
      <c r="Q42" s="69">
        <f t="shared" si="8"/>
        <v>81.40713706407136</v>
      </c>
    </row>
    <row r="43" spans="2:17" s="4" customFormat="1" ht="12" customHeight="1">
      <c r="B43" s="11" t="s">
        <v>37</v>
      </c>
      <c r="C43" s="82" t="s">
        <v>50</v>
      </c>
      <c r="D43" s="83" t="s">
        <v>50</v>
      </c>
      <c r="E43" s="83" t="s">
        <v>50</v>
      </c>
      <c r="F43" s="83" t="s">
        <v>50</v>
      </c>
      <c r="G43" s="83">
        <v>11411</v>
      </c>
      <c r="H43" s="83">
        <v>9276</v>
      </c>
      <c r="I43" s="83">
        <v>10792</v>
      </c>
      <c r="J43" s="83" t="s">
        <v>50</v>
      </c>
      <c r="K43" s="50" t="s">
        <v>50</v>
      </c>
      <c r="L43" s="51" t="s">
        <v>50</v>
      </c>
      <c r="M43" s="51" t="s">
        <v>50</v>
      </c>
      <c r="N43" s="51" t="s">
        <v>50</v>
      </c>
      <c r="O43" s="51" t="s">
        <v>50</v>
      </c>
      <c r="P43" s="51" t="s">
        <v>50</v>
      </c>
      <c r="Q43" s="51" t="s">
        <v>50</v>
      </c>
    </row>
    <row r="44" spans="2:17" s="4" customFormat="1" ht="12" customHeight="1">
      <c r="B44" s="11" t="s">
        <v>38</v>
      </c>
      <c r="C44" s="82">
        <v>9588</v>
      </c>
      <c r="D44" s="83">
        <v>9229</v>
      </c>
      <c r="E44" s="83">
        <v>9670</v>
      </c>
      <c r="F44" s="83">
        <v>9723</v>
      </c>
      <c r="G44" s="83">
        <v>9728</v>
      </c>
      <c r="H44" s="83">
        <v>9477</v>
      </c>
      <c r="I44" s="83">
        <v>9625</v>
      </c>
      <c r="J44" s="83">
        <v>9743</v>
      </c>
      <c r="K44" s="50">
        <f>(D44/C44)*100</f>
        <v>96.25573633708802</v>
      </c>
      <c r="L44" s="51">
        <f>(E44/C44)*100</f>
        <v>100.8552357113058</v>
      </c>
      <c r="M44" s="51">
        <f>(F44/C44)*100</f>
        <v>101.40801001251565</v>
      </c>
      <c r="N44" s="51">
        <f>(G44/C44)*100</f>
        <v>101.4601585314977</v>
      </c>
      <c r="O44" s="51">
        <f>(H44/C44)*100</f>
        <v>98.84230287859825</v>
      </c>
      <c r="P44" s="51">
        <f t="shared" si="7"/>
        <v>100.38589904046724</v>
      </c>
      <c r="Q44" s="69">
        <f t="shared" si="8"/>
        <v>101.61660408844388</v>
      </c>
    </row>
    <row r="45" spans="2:17" s="4" customFormat="1" ht="12" customHeight="1">
      <c r="B45" s="11" t="s">
        <v>40</v>
      </c>
      <c r="C45" s="82">
        <v>32097</v>
      </c>
      <c r="D45" s="83">
        <v>32548</v>
      </c>
      <c r="E45" s="83">
        <v>33477</v>
      </c>
      <c r="F45" s="83">
        <v>33983</v>
      </c>
      <c r="G45" s="83">
        <v>34353</v>
      </c>
      <c r="H45" s="83">
        <v>33889</v>
      </c>
      <c r="I45" s="83">
        <v>44632</v>
      </c>
      <c r="J45" s="83">
        <v>42426</v>
      </c>
      <c r="K45" s="50">
        <v>101.40511574290431</v>
      </c>
      <c r="L45" s="51">
        <v>104.29946723992896</v>
      </c>
      <c r="M45" s="51">
        <v>105.87593856123625</v>
      </c>
      <c r="N45" s="51">
        <v>107.02869427049258</v>
      </c>
      <c r="O45" s="51">
        <v>105.58307629996573</v>
      </c>
      <c r="P45" s="51">
        <v>139.05349409602144</v>
      </c>
      <c r="Q45" s="69">
        <f t="shared" si="8"/>
        <v>132.18057762407702</v>
      </c>
    </row>
    <row r="46" spans="2:17" s="4" customFormat="1" ht="12" customHeight="1">
      <c r="B46" s="16" t="s">
        <v>39</v>
      </c>
      <c r="C46" s="88" t="s">
        <v>50</v>
      </c>
      <c r="D46" s="89">
        <v>368133</v>
      </c>
      <c r="E46" s="89">
        <v>371478</v>
      </c>
      <c r="F46" s="89">
        <v>370547</v>
      </c>
      <c r="G46" s="89">
        <v>377931</v>
      </c>
      <c r="H46" s="89" t="s">
        <v>50</v>
      </c>
      <c r="I46" s="89" t="s">
        <v>50</v>
      </c>
      <c r="J46" s="89" t="s">
        <v>50</v>
      </c>
      <c r="K46" s="55" t="s">
        <v>50</v>
      </c>
      <c r="L46" s="56" t="s">
        <v>50</v>
      </c>
      <c r="M46" s="56" t="s">
        <v>50</v>
      </c>
      <c r="N46" s="56" t="s">
        <v>50</v>
      </c>
      <c r="O46" s="56" t="s">
        <v>50</v>
      </c>
      <c r="P46" s="56" t="s">
        <v>50</v>
      </c>
      <c r="Q46" s="70" t="s">
        <v>50</v>
      </c>
    </row>
    <row r="47" spans="2:17" s="4" customFormat="1" ht="12">
      <c r="B47" s="15" t="s">
        <v>41</v>
      </c>
      <c r="C47" s="94" t="s">
        <v>50</v>
      </c>
      <c r="D47" s="95" t="s">
        <v>50</v>
      </c>
      <c r="E47" s="95">
        <v>16640</v>
      </c>
      <c r="F47" s="95">
        <v>16828</v>
      </c>
      <c r="G47" s="95">
        <v>16723</v>
      </c>
      <c r="H47" s="95">
        <v>16433</v>
      </c>
      <c r="I47" s="95">
        <v>15859</v>
      </c>
      <c r="J47" s="95">
        <v>15445</v>
      </c>
      <c r="K47" s="62" t="s">
        <v>50</v>
      </c>
      <c r="L47" s="63" t="s">
        <v>50</v>
      </c>
      <c r="M47" s="63" t="s">
        <v>50</v>
      </c>
      <c r="N47" s="63" t="s">
        <v>50</v>
      </c>
      <c r="O47" s="63" t="s">
        <v>50</v>
      </c>
      <c r="P47" s="63" t="s">
        <v>50</v>
      </c>
      <c r="Q47" s="63" t="s">
        <v>50</v>
      </c>
    </row>
    <row r="48" spans="2:17" ht="12">
      <c r="B48" s="16" t="s">
        <v>42</v>
      </c>
      <c r="C48" s="88">
        <v>7006</v>
      </c>
      <c r="D48" s="89">
        <v>7240</v>
      </c>
      <c r="E48" s="89">
        <v>7234</v>
      </c>
      <c r="F48" s="89">
        <v>7205</v>
      </c>
      <c r="G48" s="89">
        <v>7268</v>
      </c>
      <c r="H48" s="89">
        <v>7323</v>
      </c>
      <c r="I48" s="89">
        <v>7683</v>
      </c>
      <c r="J48" s="89">
        <v>7879</v>
      </c>
      <c r="K48" s="55">
        <f t="shared" si="18"/>
        <v>103.33999429060805</v>
      </c>
      <c r="L48" s="56">
        <f t="shared" si="19"/>
        <v>103.25435341136169</v>
      </c>
      <c r="M48" s="56">
        <f t="shared" si="20"/>
        <v>102.84042249500429</v>
      </c>
      <c r="N48" s="56">
        <f t="shared" si="21"/>
        <v>103.73965172709107</v>
      </c>
      <c r="O48" s="56">
        <f t="shared" si="22"/>
        <v>104.5246931201827</v>
      </c>
      <c r="P48" s="56">
        <f t="shared" si="7"/>
        <v>109.6631458749643</v>
      </c>
      <c r="Q48" s="70">
        <f t="shared" si="8"/>
        <v>112.46074793034542</v>
      </c>
    </row>
    <row r="50" ht="15">
      <c r="B50" s="2" t="s">
        <v>93</v>
      </c>
    </row>
    <row r="51" ht="15">
      <c r="B51" s="20" t="s">
        <v>83</v>
      </c>
    </row>
    <row r="52" ht="15">
      <c r="B52" s="20" t="s">
        <v>82</v>
      </c>
    </row>
    <row r="53" ht="15">
      <c r="B53" s="17" t="s">
        <v>79</v>
      </c>
    </row>
    <row r="54" ht="15">
      <c r="B54" s="18" t="s">
        <v>46</v>
      </c>
    </row>
  </sheetData>
  <mergeCells count="3">
    <mergeCell ref="B4:B5"/>
    <mergeCell ref="K4:Q4"/>
    <mergeCell ref="C4:J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7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2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1.7109375" style="2" customWidth="1"/>
    <col min="3" max="9" width="9.28125" style="2" bestFit="1" customWidth="1"/>
    <col min="10" max="10" width="9.28125" style="2" customWidth="1"/>
    <col min="11" max="14" width="8.8515625" style="2" customWidth="1"/>
    <col min="15" max="15" width="8.8515625" style="4" customWidth="1"/>
    <col min="16" max="18" width="8.8515625" style="2" customWidth="1"/>
    <col min="19" max="19" width="8.8515625" style="45" customWidth="1"/>
    <col min="20" max="16384" width="8.8515625" style="2" customWidth="1"/>
  </cols>
  <sheetData>
    <row r="2" ht="12" customHeight="1">
      <c r="B2" s="21" t="s">
        <v>62</v>
      </c>
    </row>
    <row r="3" ht="12" customHeight="1">
      <c r="B3" s="27"/>
    </row>
    <row r="4" spans="2:17" ht="12" customHeight="1">
      <c r="B4" s="98"/>
      <c r="C4" s="105" t="s">
        <v>0</v>
      </c>
      <c r="D4" s="106"/>
      <c r="E4" s="106"/>
      <c r="F4" s="106"/>
      <c r="G4" s="106"/>
      <c r="H4" s="106"/>
      <c r="I4" s="106"/>
      <c r="J4" s="107"/>
      <c r="K4" s="103" t="s">
        <v>1</v>
      </c>
      <c r="L4" s="104"/>
      <c r="M4" s="104"/>
      <c r="N4" s="104"/>
      <c r="O4" s="104"/>
      <c r="P4" s="104"/>
      <c r="Q4" s="104"/>
    </row>
    <row r="5" spans="2:17" ht="12" customHeight="1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7">
        <v>2015</v>
      </c>
    </row>
    <row r="6" spans="2:17" ht="12" customHeight="1">
      <c r="B6" s="9" t="s">
        <v>77</v>
      </c>
      <c r="C6" s="77">
        <f>SUM(C9,C10,C21,C24:C30,C32,C35:C37)</f>
        <v>427508</v>
      </c>
      <c r="D6" s="77">
        <f aca="true" t="shared" si="0" ref="D6:J6">SUM(D9,D10,D21,D24:D30,D32,D35:D37)</f>
        <v>433556</v>
      </c>
      <c r="E6" s="77">
        <f t="shared" si="0"/>
        <v>423358.16000000003</v>
      </c>
      <c r="F6" s="77">
        <f t="shared" si="0"/>
        <v>413582.9</v>
      </c>
      <c r="G6" s="77">
        <f t="shared" si="0"/>
        <v>408005.49</v>
      </c>
      <c r="H6" s="77">
        <f t="shared" si="0"/>
        <v>404776.31</v>
      </c>
      <c r="I6" s="77">
        <f t="shared" si="0"/>
        <v>403502.88</v>
      </c>
      <c r="J6" s="77">
        <f t="shared" si="0"/>
        <v>399280.56</v>
      </c>
      <c r="K6" s="66">
        <f>(D6/$C6)*100</f>
        <v>101.41471036799312</v>
      </c>
      <c r="L6" s="47">
        <f aca="true" t="shared" si="1" ref="L6:Q6">(E6/$C6)*100</f>
        <v>99.02929535821553</v>
      </c>
      <c r="M6" s="47">
        <f t="shared" si="1"/>
        <v>96.74272762147142</v>
      </c>
      <c r="N6" s="47">
        <f t="shared" si="1"/>
        <v>95.43809472571273</v>
      </c>
      <c r="O6" s="47">
        <f t="shared" si="1"/>
        <v>94.68274511822001</v>
      </c>
      <c r="P6" s="47">
        <f t="shared" si="1"/>
        <v>94.38487232987453</v>
      </c>
      <c r="Q6" s="47">
        <f t="shared" si="1"/>
        <v>93.39721361939426</v>
      </c>
    </row>
    <row r="7" spans="2:17" ht="12" customHeight="1">
      <c r="B7" s="10" t="s">
        <v>2</v>
      </c>
      <c r="C7" s="79" t="s">
        <v>50</v>
      </c>
      <c r="D7" s="80" t="s">
        <v>50</v>
      </c>
      <c r="E7" s="80" t="s">
        <v>50</v>
      </c>
      <c r="F7" s="80" t="s">
        <v>50</v>
      </c>
      <c r="G7" s="80">
        <v>30964</v>
      </c>
      <c r="H7" s="80">
        <v>30787</v>
      </c>
      <c r="I7" s="80">
        <v>30437</v>
      </c>
      <c r="J7" s="80">
        <v>30078</v>
      </c>
      <c r="K7" s="49" t="s">
        <v>50</v>
      </c>
      <c r="L7" s="58" t="s">
        <v>50</v>
      </c>
      <c r="M7" s="58" t="s">
        <v>50</v>
      </c>
      <c r="N7" s="58" t="s">
        <v>50</v>
      </c>
      <c r="O7" s="58" t="s">
        <v>50</v>
      </c>
      <c r="P7" s="58" t="s">
        <v>50</v>
      </c>
      <c r="Q7" s="58" t="s">
        <v>50</v>
      </c>
    </row>
    <row r="8" spans="2:17" ht="12" customHeight="1">
      <c r="B8" s="11" t="s">
        <v>3</v>
      </c>
      <c r="C8" s="82" t="s">
        <v>50</v>
      </c>
      <c r="D8" s="83" t="s">
        <v>50</v>
      </c>
      <c r="E8" s="83" t="s">
        <v>50</v>
      </c>
      <c r="F8" s="83" t="s">
        <v>50</v>
      </c>
      <c r="G8" s="83" t="s">
        <v>50</v>
      </c>
      <c r="H8" s="83" t="s">
        <v>50</v>
      </c>
      <c r="I8" s="83" t="s">
        <v>50</v>
      </c>
      <c r="J8" s="83">
        <v>4693</v>
      </c>
      <c r="K8" s="50" t="s">
        <v>50</v>
      </c>
      <c r="L8" s="51" t="s">
        <v>50</v>
      </c>
      <c r="M8" s="51" t="s">
        <v>50</v>
      </c>
      <c r="N8" s="51" t="s">
        <v>50</v>
      </c>
      <c r="O8" s="51" t="s">
        <v>50</v>
      </c>
      <c r="P8" s="51" t="s">
        <v>50</v>
      </c>
      <c r="Q8" s="51" t="s">
        <v>50</v>
      </c>
    </row>
    <row r="9" spans="2:17" ht="12" customHeight="1">
      <c r="B9" s="11" t="s">
        <v>4</v>
      </c>
      <c r="C9" s="82">
        <v>36976</v>
      </c>
      <c r="D9" s="83">
        <v>37219</v>
      </c>
      <c r="E9" s="83">
        <v>34993</v>
      </c>
      <c r="F9" s="83">
        <v>33027</v>
      </c>
      <c r="G9" s="83">
        <v>32517</v>
      </c>
      <c r="H9" s="83">
        <v>32897</v>
      </c>
      <c r="I9" s="83">
        <v>33447</v>
      </c>
      <c r="J9" s="83">
        <v>33734</v>
      </c>
      <c r="K9" s="50">
        <f aca="true" t="shared" si="2" ref="K9:K32">(D9/C9)*100</f>
        <v>100.65718303764604</v>
      </c>
      <c r="L9" s="51">
        <f aca="true" t="shared" si="3" ref="L9:L24">(E9/C9)*100</f>
        <v>94.6370618779749</v>
      </c>
      <c r="M9" s="51">
        <f aca="true" t="shared" si="4" ref="M9:M24">(F9/C9)*100</f>
        <v>89.32009952401557</v>
      </c>
      <c r="N9" s="51">
        <f aca="true" t="shared" si="5" ref="N9:N24">(G9/C9)*100</f>
        <v>87.94082648204241</v>
      </c>
      <c r="O9" s="51">
        <f aca="true" t="shared" si="6" ref="O9:O24">(H9/C9)*100</f>
        <v>88.96852012115967</v>
      </c>
      <c r="P9" s="51">
        <f aca="true" t="shared" si="7" ref="P9:P48">(I9/C9)*100</f>
        <v>90.45597144093466</v>
      </c>
      <c r="Q9" s="51">
        <f>(J9/C9)*100</f>
        <v>91.2321505841627</v>
      </c>
    </row>
    <row r="10" spans="2:17" ht="12" customHeight="1">
      <c r="B10" s="11" t="s">
        <v>5</v>
      </c>
      <c r="C10" s="82">
        <v>9506</v>
      </c>
      <c r="D10" s="83">
        <v>9542</v>
      </c>
      <c r="E10" s="83">
        <v>9702</v>
      </c>
      <c r="F10" s="83">
        <v>9477</v>
      </c>
      <c r="G10" s="83">
        <v>9380</v>
      </c>
      <c r="H10" s="83">
        <v>9299</v>
      </c>
      <c r="I10" s="83">
        <v>9115</v>
      </c>
      <c r="J10" s="83">
        <v>9013</v>
      </c>
      <c r="K10" s="50">
        <f t="shared" si="2"/>
        <v>100.37870818430466</v>
      </c>
      <c r="L10" s="51">
        <f t="shared" si="3"/>
        <v>102.06185567010309</v>
      </c>
      <c r="M10" s="51">
        <f t="shared" si="4"/>
        <v>99.69492951819903</v>
      </c>
      <c r="N10" s="51">
        <f t="shared" si="5"/>
        <v>98.67452135493373</v>
      </c>
      <c r="O10" s="51">
        <f t="shared" si="6"/>
        <v>97.82242794024828</v>
      </c>
      <c r="P10" s="51">
        <f t="shared" si="7"/>
        <v>95.88680833158006</v>
      </c>
      <c r="Q10" s="69">
        <f aca="true" t="shared" si="8" ref="Q10:Q45">(J10/C10)*100</f>
        <v>94.81380180938355</v>
      </c>
    </row>
    <row r="11" spans="2:17" ht="12" customHeight="1">
      <c r="B11" s="11" t="s">
        <v>6</v>
      </c>
      <c r="C11" s="82">
        <v>207365</v>
      </c>
      <c r="D11" s="83">
        <v>204694</v>
      </c>
      <c r="E11" s="83">
        <v>201537</v>
      </c>
      <c r="F11" s="83">
        <v>199624</v>
      </c>
      <c r="G11" s="83">
        <v>198764</v>
      </c>
      <c r="H11" s="83">
        <v>197961</v>
      </c>
      <c r="I11" s="83" t="s">
        <v>50</v>
      </c>
      <c r="J11" s="83" t="s">
        <v>50</v>
      </c>
      <c r="K11" s="50">
        <f t="shared" si="2"/>
        <v>98.7119330648856</v>
      </c>
      <c r="L11" s="51">
        <f t="shared" si="3"/>
        <v>97.18949678103826</v>
      </c>
      <c r="M11" s="51">
        <f t="shared" si="4"/>
        <v>96.26696887131386</v>
      </c>
      <c r="N11" s="51">
        <f t="shared" si="5"/>
        <v>95.85224121717744</v>
      </c>
      <c r="O11" s="51">
        <f t="shared" si="6"/>
        <v>95.46500132616401</v>
      </c>
      <c r="P11" s="51" t="s">
        <v>50</v>
      </c>
      <c r="Q11" s="51" t="s">
        <v>50</v>
      </c>
    </row>
    <row r="12" spans="2:17" ht="12" customHeight="1">
      <c r="B12" s="11" t="s">
        <v>7</v>
      </c>
      <c r="C12" s="82" t="s">
        <v>50</v>
      </c>
      <c r="D12" s="83" t="s">
        <v>50</v>
      </c>
      <c r="E12" s="83" t="s">
        <v>50</v>
      </c>
      <c r="F12" s="83" t="s">
        <v>50</v>
      </c>
      <c r="G12" s="83" t="s">
        <v>50</v>
      </c>
      <c r="H12" s="83">
        <v>2773</v>
      </c>
      <c r="I12" s="83">
        <v>2676</v>
      </c>
      <c r="J12" s="83">
        <v>2556</v>
      </c>
      <c r="K12" s="50" t="s">
        <v>50</v>
      </c>
      <c r="L12" s="51" t="s">
        <v>50</v>
      </c>
      <c r="M12" s="51" t="s">
        <v>50</v>
      </c>
      <c r="N12" s="51" t="s">
        <v>50</v>
      </c>
      <c r="O12" s="51" t="s">
        <v>50</v>
      </c>
      <c r="P12" s="51" t="s">
        <v>50</v>
      </c>
      <c r="Q12" s="51" t="s">
        <v>50</v>
      </c>
    </row>
    <row r="13" spans="2:17" ht="12" customHeight="1">
      <c r="B13" s="11" t="s">
        <v>8</v>
      </c>
      <c r="C13" s="82" t="s">
        <v>50</v>
      </c>
      <c r="D13" s="83" t="s">
        <v>50</v>
      </c>
      <c r="E13" s="83" t="s">
        <v>50</v>
      </c>
      <c r="F13" s="83" t="s">
        <v>50</v>
      </c>
      <c r="G13" s="83">
        <v>10060</v>
      </c>
      <c r="H13" s="83" t="s">
        <v>50</v>
      </c>
      <c r="I13" s="83" t="s">
        <v>50</v>
      </c>
      <c r="J13" s="83" t="s">
        <v>50</v>
      </c>
      <c r="K13" s="50" t="s">
        <v>50</v>
      </c>
      <c r="L13" s="51" t="s">
        <v>50</v>
      </c>
      <c r="M13" s="51" t="s">
        <v>50</v>
      </c>
      <c r="N13" s="51" t="s">
        <v>50</v>
      </c>
      <c r="O13" s="51" t="s">
        <v>50</v>
      </c>
      <c r="P13" s="51" t="s">
        <v>50</v>
      </c>
      <c r="Q13" s="51" t="s">
        <v>50</v>
      </c>
    </row>
    <row r="14" spans="2:17" ht="12" customHeight="1">
      <c r="B14" s="11" t="s">
        <v>9</v>
      </c>
      <c r="C14" s="82" t="s">
        <v>50</v>
      </c>
      <c r="D14" s="83" t="s">
        <v>50</v>
      </c>
      <c r="E14" s="83" t="s">
        <v>50</v>
      </c>
      <c r="F14" s="83" t="s">
        <v>50</v>
      </c>
      <c r="G14" s="83" t="s">
        <v>50</v>
      </c>
      <c r="H14" s="83" t="s">
        <v>50</v>
      </c>
      <c r="I14" s="83" t="s">
        <v>50</v>
      </c>
      <c r="J14" s="83" t="s">
        <v>50</v>
      </c>
      <c r="K14" s="50" t="s">
        <v>50</v>
      </c>
      <c r="L14" s="51" t="s">
        <v>50</v>
      </c>
      <c r="M14" s="51" t="s">
        <v>50</v>
      </c>
      <c r="N14" s="51" t="s">
        <v>50</v>
      </c>
      <c r="O14" s="51" t="s">
        <v>50</v>
      </c>
      <c r="P14" s="51" t="s">
        <v>50</v>
      </c>
      <c r="Q14" s="51" t="s">
        <v>50</v>
      </c>
    </row>
    <row r="15" spans="2:17" ht="12" customHeight="1">
      <c r="B15" s="11" t="s">
        <v>10</v>
      </c>
      <c r="C15" s="82" t="s">
        <v>50</v>
      </c>
      <c r="D15" s="83" t="s">
        <v>50</v>
      </c>
      <c r="E15" s="83">
        <v>161304</v>
      </c>
      <c r="F15" s="83">
        <v>162725</v>
      </c>
      <c r="G15" s="83">
        <v>160756</v>
      </c>
      <c r="H15" s="83">
        <v>157396</v>
      </c>
      <c r="I15" s="83">
        <v>154310</v>
      </c>
      <c r="J15" s="83">
        <v>151366</v>
      </c>
      <c r="K15" s="50" t="s">
        <v>50</v>
      </c>
      <c r="L15" s="51" t="s">
        <v>50</v>
      </c>
      <c r="M15" s="51" t="s">
        <v>50</v>
      </c>
      <c r="N15" s="51" t="s">
        <v>50</v>
      </c>
      <c r="O15" s="51" t="s">
        <v>50</v>
      </c>
      <c r="P15" s="51" t="s">
        <v>50</v>
      </c>
      <c r="Q15" s="51" t="s">
        <v>50</v>
      </c>
    </row>
    <row r="16" spans="2:17" ht="12" customHeight="1">
      <c r="B16" s="11" t="s">
        <v>11</v>
      </c>
      <c r="C16" s="82" t="s">
        <v>50</v>
      </c>
      <c r="D16" s="83" t="s">
        <v>50</v>
      </c>
      <c r="E16" s="83" t="s">
        <v>50</v>
      </c>
      <c r="F16" s="83" t="s">
        <v>50</v>
      </c>
      <c r="G16" s="83" t="s">
        <v>50</v>
      </c>
      <c r="H16" s="83">
        <v>89903</v>
      </c>
      <c r="I16" s="83">
        <v>173602</v>
      </c>
      <c r="J16" s="83">
        <v>173341</v>
      </c>
      <c r="K16" s="50" t="s">
        <v>50</v>
      </c>
      <c r="L16" s="51" t="s">
        <v>50</v>
      </c>
      <c r="M16" s="51" t="s">
        <v>50</v>
      </c>
      <c r="N16" s="51" t="s">
        <v>50</v>
      </c>
      <c r="O16" s="51" t="s">
        <v>50</v>
      </c>
      <c r="P16" s="51" t="s">
        <v>50</v>
      </c>
      <c r="Q16" s="51" t="s">
        <v>50</v>
      </c>
    </row>
    <row r="17" spans="2:17" s="4" customFormat="1" ht="12" customHeight="1">
      <c r="B17" s="11" t="s">
        <v>12</v>
      </c>
      <c r="C17" s="82" t="s">
        <v>50</v>
      </c>
      <c r="D17" s="83">
        <v>17233</v>
      </c>
      <c r="E17" s="83">
        <v>17488</v>
      </c>
      <c r="F17" s="83">
        <v>17667</v>
      </c>
      <c r="G17" s="83">
        <v>17794</v>
      </c>
      <c r="H17" s="83">
        <v>17180</v>
      </c>
      <c r="I17" s="83">
        <v>16981</v>
      </c>
      <c r="J17" s="83">
        <v>17042</v>
      </c>
      <c r="K17" s="50" t="s">
        <v>50</v>
      </c>
      <c r="L17" s="51" t="s">
        <v>50</v>
      </c>
      <c r="M17" s="51" t="s">
        <v>50</v>
      </c>
      <c r="N17" s="51" t="s">
        <v>50</v>
      </c>
      <c r="O17" s="51" t="s">
        <v>50</v>
      </c>
      <c r="P17" s="51" t="s">
        <v>50</v>
      </c>
      <c r="Q17" s="51" t="s">
        <v>50</v>
      </c>
    </row>
    <row r="18" spans="2:17" s="4" customFormat="1" ht="12" customHeight="1">
      <c r="B18" s="11" t="s">
        <v>13</v>
      </c>
      <c r="C18" s="82" t="s">
        <v>50</v>
      </c>
      <c r="D18" s="83" t="s">
        <v>50</v>
      </c>
      <c r="E18" s="83" t="s">
        <v>50</v>
      </c>
      <c r="F18" s="83">
        <v>261137</v>
      </c>
      <c r="G18" s="83">
        <v>258805</v>
      </c>
      <c r="H18" s="83">
        <v>257988</v>
      </c>
      <c r="I18" s="83" t="s">
        <v>50</v>
      </c>
      <c r="J18" s="83">
        <v>258352</v>
      </c>
      <c r="K18" s="50" t="s">
        <v>50</v>
      </c>
      <c r="L18" s="51" t="s">
        <v>50</v>
      </c>
      <c r="M18" s="51" t="s">
        <v>50</v>
      </c>
      <c r="N18" s="51" t="s">
        <v>50</v>
      </c>
      <c r="O18" s="51" t="s">
        <v>50</v>
      </c>
      <c r="P18" s="51" t="s">
        <v>50</v>
      </c>
      <c r="Q18" s="51" t="s">
        <v>50</v>
      </c>
    </row>
    <row r="19" spans="2:17" s="4" customFormat="1" ht="12" customHeight="1">
      <c r="B19" s="11" t="s">
        <v>14</v>
      </c>
      <c r="C19" s="82" t="s">
        <v>50</v>
      </c>
      <c r="D19" s="83">
        <v>4181</v>
      </c>
      <c r="E19" s="83">
        <v>4143</v>
      </c>
      <c r="F19" s="83">
        <v>4095</v>
      </c>
      <c r="G19" s="83">
        <v>4018</v>
      </c>
      <c r="H19" s="83">
        <v>3789</v>
      </c>
      <c r="I19" s="83">
        <v>3744</v>
      </c>
      <c r="J19" s="83">
        <v>3708</v>
      </c>
      <c r="K19" s="50" t="s">
        <v>50</v>
      </c>
      <c r="L19" s="51" t="s">
        <v>50</v>
      </c>
      <c r="M19" s="51" t="s">
        <v>50</v>
      </c>
      <c r="N19" s="51" t="s">
        <v>50</v>
      </c>
      <c r="O19" s="51" t="s">
        <v>50</v>
      </c>
      <c r="P19" s="51" t="s">
        <v>50</v>
      </c>
      <c r="Q19" s="51" t="s">
        <v>50</v>
      </c>
    </row>
    <row r="20" spans="2:17" s="4" customFormat="1" ht="12" customHeight="1">
      <c r="B20" s="11" t="s">
        <v>15</v>
      </c>
      <c r="C20" s="82" t="s">
        <v>50</v>
      </c>
      <c r="D20" s="83" t="s">
        <v>50</v>
      </c>
      <c r="E20" s="83" t="s">
        <v>50</v>
      </c>
      <c r="F20" s="83" t="s">
        <v>50</v>
      </c>
      <c r="G20" s="83">
        <v>5605</v>
      </c>
      <c r="H20" s="83">
        <v>5407</v>
      </c>
      <c r="I20" s="83">
        <v>5620</v>
      </c>
      <c r="J20" s="83">
        <v>5483</v>
      </c>
      <c r="K20" s="50" t="s">
        <v>50</v>
      </c>
      <c r="L20" s="51" t="s">
        <v>50</v>
      </c>
      <c r="M20" s="51" t="s">
        <v>50</v>
      </c>
      <c r="N20" s="51" t="s">
        <v>50</v>
      </c>
      <c r="O20" s="51" t="s">
        <v>50</v>
      </c>
      <c r="P20" s="51" t="s">
        <v>50</v>
      </c>
      <c r="Q20" s="51" t="s">
        <v>50</v>
      </c>
    </row>
    <row r="21" spans="2:17" s="4" customFormat="1" ht="12" customHeight="1">
      <c r="B21" s="11" t="s">
        <v>16</v>
      </c>
      <c r="C21" s="82">
        <v>8242</v>
      </c>
      <c r="D21" s="83">
        <v>8086</v>
      </c>
      <c r="E21" s="83">
        <v>7853</v>
      </c>
      <c r="F21" s="83">
        <v>7068</v>
      </c>
      <c r="G21" s="83">
        <v>6623</v>
      </c>
      <c r="H21" s="83">
        <v>6358</v>
      </c>
      <c r="I21" s="83">
        <v>6208</v>
      </c>
      <c r="J21" s="83">
        <v>5695</v>
      </c>
      <c r="K21" s="50">
        <f t="shared" si="2"/>
        <v>98.10725552050474</v>
      </c>
      <c r="L21" s="51">
        <f t="shared" si="3"/>
        <v>95.2802717786945</v>
      </c>
      <c r="M21" s="51">
        <f t="shared" si="4"/>
        <v>85.75588449405484</v>
      </c>
      <c r="N21" s="51">
        <f t="shared" si="5"/>
        <v>80.35670953652027</v>
      </c>
      <c r="O21" s="51">
        <f t="shared" si="6"/>
        <v>77.14147051686484</v>
      </c>
      <c r="P21" s="51">
        <f t="shared" si="7"/>
        <v>75.32152390196553</v>
      </c>
      <c r="Q21" s="69">
        <f t="shared" si="8"/>
        <v>69.09730647900994</v>
      </c>
    </row>
    <row r="22" spans="2:17" s="4" customFormat="1" ht="12" customHeight="1">
      <c r="B22" s="11" t="s">
        <v>17</v>
      </c>
      <c r="C22" s="82" t="s">
        <v>50</v>
      </c>
      <c r="D22" s="83">
        <v>1438</v>
      </c>
      <c r="E22" s="83">
        <v>1476</v>
      </c>
      <c r="F22" s="83">
        <v>1519</v>
      </c>
      <c r="G22" s="83">
        <v>1546</v>
      </c>
      <c r="H22" s="83">
        <v>1569</v>
      </c>
      <c r="I22" s="83">
        <v>1579</v>
      </c>
      <c r="J22" s="83">
        <v>1592</v>
      </c>
      <c r="K22" s="50" t="s">
        <v>50</v>
      </c>
      <c r="L22" s="51" t="s">
        <v>50</v>
      </c>
      <c r="M22" s="51" t="s">
        <v>50</v>
      </c>
      <c r="N22" s="51" t="s">
        <v>50</v>
      </c>
      <c r="O22" s="51" t="s">
        <v>50</v>
      </c>
      <c r="P22" s="51" t="s">
        <v>50</v>
      </c>
      <c r="Q22" s="51" t="s">
        <v>50</v>
      </c>
    </row>
    <row r="23" spans="2:17" s="4" customFormat="1" ht="12" customHeight="1">
      <c r="B23" s="11" t="s">
        <v>18</v>
      </c>
      <c r="C23" s="82" t="s">
        <v>50</v>
      </c>
      <c r="D23" s="83" t="s">
        <v>50</v>
      </c>
      <c r="E23" s="83" t="s">
        <v>50</v>
      </c>
      <c r="F23" s="83" t="s">
        <v>50</v>
      </c>
      <c r="G23" s="83" t="s">
        <v>50</v>
      </c>
      <c r="H23" s="83" t="s">
        <v>50</v>
      </c>
      <c r="I23" s="83" t="s">
        <v>50</v>
      </c>
      <c r="J23" s="83" t="s">
        <v>50</v>
      </c>
      <c r="K23" s="50" t="s">
        <v>50</v>
      </c>
      <c r="L23" s="51" t="s">
        <v>50</v>
      </c>
      <c r="M23" s="51" t="s">
        <v>50</v>
      </c>
      <c r="N23" s="51" t="s">
        <v>50</v>
      </c>
      <c r="O23" s="51" t="s">
        <v>50</v>
      </c>
      <c r="P23" s="51" t="s">
        <v>50</v>
      </c>
      <c r="Q23" s="51" t="s">
        <v>50</v>
      </c>
    </row>
    <row r="24" spans="2:17" s="4" customFormat="1" ht="12" customHeight="1">
      <c r="B24" s="11" t="s">
        <v>19</v>
      </c>
      <c r="C24" s="82">
        <v>1568</v>
      </c>
      <c r="D24" s="83">
        <v>1535</v>
      </c>
      <c r="E24" s="83">
        <v>1588</v>
      </c>
      <c r="F24" s="83">
        <v>1587</v>
      </c>
      <c r="G24" s="83">
        <v>1564</v>
      </c>
      <c r="H24" s="83">
        <v>1600</v>
      </c>
      <c r="I24" s="83">
        <v>1757</v>
      </c>
      <c r="J24" s="83">
        <v>1745</v>
      </c>
      <c r="K24" s="50">
        <f t="shared" si="2"/>
        <v>97.8954081632653</v>
      </c>
      <c r="L24" s="51">
        <f t="shared" si="3"/>
        <v>101.27551020408163</v>
      </c>
      <c r="M24" s="51">
        <f t="shared" si="4"/>
        <v>101.21173469387755</v>
      </c>
      <c r="N24" s="51">
        <f t="shared" si="5"/>
        <v>99.74489795918367</v>
      </c>
      <c r="O24" s="51">
        <f t="shared" si="6"/>
        <v>102.04081632653062</v>
      </c>
      <c r="P24" s="51">
        <f t="shared" si="7"/>
        <v>112.05357142857142</v>
      </c>
      <c r="Q24" s="51">
        <f t="shared" si="8"/>
        <v>111.28826530612245</v>
      </c>
    </row>
    <row r="25" spans="2:17" s="4" customFormat="1" ht="12" customHeight="1">
      <c r="B25" s="11" t="s">
        <v>45</v>
      </c>
      <c r="C25" s="82">
        <v>28311</v>
      </c>
      <c r="D25" s="83">
        <v>35579</v>
      </c>
      <c r="E25" s="83">
        <v>35374</v>
      </c>
      <c r="F25" s="83">
        <v>35907</v>
      </c>
      <c r="G25" s="83">
        <v>36374</v>
      </c>
      <c r="H25" s="83">
        <v>36291</v>
      </c>
      <c r="I25" s="83">
        <v>35858</v>
      </c>
      <c r="J25" s="83">
        <v>35148</v>
      </c>
      <c r="K25" s="50">
        <f t="shared" si="2"/>
        <v>125.67200028257568</v>
      </c>
      <c r="L25" s="51">
        <f>(E25/C25)*100</f>
        <v>124.94790010949808</v>
      </c>
      <c r="M25" s="51">
        <f>(F25/C25)*100</f>
        <v>126.83056055949984</v>
      </c>
      <c r="N25" s="51">
        <f>(G25/C25)*100</f>
        <v>128.48009607573027</v>
      </c>
      <c r="O25" s="51">
        <f>(H25/C25)*100</f>
        <v>128.18692381053302</v>
      </c>
      <c r="P25" s="51">
        <f t="shared" si="7"/>
        <v>126.65748295715447</v>
      </c>
      <c r="Q25" s="51">
        <f t="shared" si="8"/>
        <v>124.1496238211296</v>
      </c>
    </row>
    <row r="26" spans="2:17" s="4" customFormat="1" ht="12" customHeight="1">
      <c r="B26" s="11" t="s">
        <v>20</v>
      </c>
      <c r="C26" s="82">
        <v>23701</v>
      </c>
      <c r="D26" s="83">
        <v>23456</v>
      </c>
      <c r="E26" s="83">
        <v>23939</v>
      </c>
      <c r="F26" s="83">
        <v>24107</v>
      </c>
      <c r="G26" s="83">
        <v>24072</v>
      </c>
      <c r="H26" s="83">
        <v>23744</v>
      </c>
      <c r="I26" s="83">
        <v>23699</v>
      </c>
      <c r="J26" s="83">
        <v>23577</v>
      </c>
      <c r="K26" s="50">
        <f t="shared" si="2"/>
        <v>98.96628834226404</v>
      </c>
      <c r="L26" s="51">
        <f aca="true" t="shared" si="9" ref="L26:L32">(E26/C26)*100</f>
        <v>101.00417703894351</v>
      </c>
      <c r="M26" s="51">
        <f aca="true" t="shared" si="10" ref="M26:M32">(F26/C26)*100</f>
        <v>101.71300788996246</v>
      </c>
      <c r="N26" s="51">
        <f aca="true" t="shared" si="11" ref="N26:N32">(G26/C26)*100</f>
        <v>101.56533479600016</v>
      </c>
      <c r="O26" s="51">
        <f aca="true" t="shared" si="12" ref="O26:O32">(H26/C26)*100</f>
        <v>100.1814269440108</v>
      </c>
      <c r="P26" s="51">
        <f t="shared" si="7"/>
        <v>99.99156153748787</v>
      </c>
      <c r="Q26" s="51">
        <f t="shared" si="8"/>
        <v>99.47681532424792</v>
      </c>
    </row>
    <row r="27" spans="2:17" s="4" customFormat="1" ht="12" customHeight="1">
      <c r="B27" s="11" t="s">
        <v>21</v>
      </c>
      <c r="C27" s="82">
        <v>87879</v>
      </c>
      <c r="D27" s="83">
        <v>86112</v>
      </c>
      <c r="E27" s="83">
        <v>84722</v>
      </c>
      <c r="F27" s="83">
        <v>84144</v>
      </c>
      <c r="G27" s="83">
        <v>82516</v>
      </c>
      <c r="H27" s="83">
        <v>83233</v>
      </c>
      <c r="I27" s="83">
        <v>83845</v>
      </c>
      <c r="J27" s="83">
        <v>83665</v>
      </c>
      <c r="K27" s="50">
        <f t="shared" si="2"/>
        <v>97.9892807155293</v>
      </c>
      <c r="L27" s="51">
        <f t="shared" si="9"/>
        <v>96.40756039554387</v>
      </c>
      <c r="M27" s="51">
        <f t="shared" si="10"/>
        <v>95.749837845219</v>
      </c>
      <c r="N27" s="51">
        <f t="shared" si="11"/>
        <v>93.89729059274684</v>
      </c>
      <c r="O27" s="51">
        <f t="shared" si="12"/>
        <v>94.71318517507027</v>
      </c>
      <c r="P27" s="51">
        <f t="shared" si="7"/>
        <v>95.40959728717895</v>
      </c>
      <c r="Q27" s="51">
        <f t="shared" si="8"/>
        <v>95.20477019538228</v>
      </c>
    </row>
    <row r="28" spans="2:17" s="4" customFormat="1" ht="12" customHeight="1">
      <c r="B28" s="11" t="s">
        <v>22</v>
      </c>
      <c r="C28" s="82">
        <v>45501</v>
      </c>
      <c r="D28" s="83">
        <v>46991</v>
      </c>
      <c r="E28" s="83">
        <v>44364</v>
      </c>
      <c r="F28" s="83">
        <v>44692</v>
      </c>
      <c r="G28" s="83">
        <v>43629</v>
      </c>
      <c r="H28" s="83">
        <v>42507</v>
      </c>
      <c r="I28" s="83">
        <v>42808</v>
      </c>
      <c r="J28" s="83">
        <v>43352</v>
      </c>
      <c r="K28" s="50">
        <f t="shared" si="2"/>
        <v>103.27465330432297</v>
      </c>
      <c r="L28" s="51">
        <f t="shared" si="9"/>
        <v>97.50115382079515</v>
      </c>
      <c r="M28" s="51">
        <f t="shared" si="10"/>
        <v>98.2220170985253</v>
      </c>
      <c r="N28" s="51">
        <f t="shared" si="11"/>
        <v>95.88580470758885</v>
      </c>
      <c r="O28" s="51">
        <f t="shared" si="12"/>
        <v>93.41992483681678</v>
      </c>
      <c r="P28" s="51">
        <f t="shared" si="7"/>
        <v>94.08144875936793</v>
      </c>
      <c r="Q28" s="51">
        <f t="shared" si="8"/>
        <v>95.27702687853015</v>
      </c>
    </row>
    <row r="29" spans="2:17" s="4" customFormat="1" ht="12" customHeight="1">
      <c r="B29" s="11" t="s">
        <v>23</v>
      </c>
      <c r="C29" s="82">
        <v>45020</v>
      </c>
      <c r="D29" s="83">
        <v>45281</v>
      </c>
      <c r="E29" s="83">
        <v>45922</v>
      </c>
      <c r="F29" s="83">
        <v>43646</v>
      </c>
      <c r="G29" s="83">
        <v>46013</v>
      </c>
      <c r="H29" s="83">
        <v>46264</v>
      </c>
      <c r="I29" s="83">
        <v>45537</v>
      </c>
      <c r="J29" s="83">
        <v>44955</v>
      </c>
      <c r="K29" s="50">
        <f t="shared" si="2"/>
        <v>100.57974233673923</v>
      </c>
      <c r="L29" s="51">
        <f t="shared" si="9"/>
        <v>102.00355397601066</v>
      </c>
      <c r="M29" s="51">
        <f t="shared" si="10"/>
        <v>96.94802310084407</v>
      </c>
      <c r="N29" s="51">
        <f t="shared" si="11"/>
        <v>102.20568636161707</v>
      </c>
      <c r="O29" s="51">
        <f t="shared" si="12"/>
        <v>102.76321634828965</v>
      </c>
      <c r="P29" s="51">
        <f t="shared" si="7"/>
        <v>101.14837849844514</v>
      </c>
      <c r="Q29" s="51">
        <f t="shared" si="8"/>
        <v>99.85561972456686</v>
      </c>
    </row>
    <row r="30" spans="2:17" s="4" customFormat="1" ht="12" customHeight="1">
      <c r="B30" s="11" t="s">
        <v>24</v>
      </c>
      <c r="C30" s="82">
        <v>6725</v>
      </c>
      <c r="D30" s="83">
        <v>6701</v>
      </c>
      <c r="E30" s="83">
        <v>6619</v>
      </c>
      <c r="F30" s="83">
        <v>6482</v>
      </c>
      <c r="G30" s="83">
        <v>6243</v>
      </c>
      <c r="H30" s="83">
        <v>6105</v>
      </c>
      <c r="I30" s="83">
        <v>5914</v>
      </c>
      <c r="J30" s="83">
        <v>5919</v>
      </c>
      <c r="K30" s="50">
        <f t="shared" si="2"/>
        <v>99.64312267657992</v>
      </c>
      <c r="L30" s="51">
        <f t="shared" si="9"/>
        <v>98.42379182156134</v>
      </c>
      <c r="M30" s="51">
        <f t="shared" si="10"/>
        <v>96.38661710037175</v>
      </c>
      <c r="N30" s="51">
        <f t="shared" si="11"/>
        <v>92.83271375464685</v>
      </c>
      <c r="O30" s="51">
        <f t="shared" si="12"/>
        <v>90.7806691449814</v>
      </c>
      <c r="P30" s="51">
        <f t="shared" si="7"/>
        <v>87.94052044609666</v>
      </c>
      <c r="Q30" s="51">
        <f t="shared" si="8"/>
        <v>88.01486988847583</v>
      </c>
    </row>
    <row r="31" spans="2:17" s="4" customFormat="1" ht="12" customHeight="1">
      <c r="B31" s="11" t="s">
        <v>25</v>
      </c>
      <c r="C31" s="82" t="s">
        <v>50</v>
      </c>
      <c r="D31" s="83">
        <v>18717</v>
      </c>
      <c r="E31" s="83">
        <v>18361</v>
      </c>
      <c r="F31" s="83">
        <v>17959</v>
      </c>
      <c r="G31" s="83">
        <v>18196</v>
      </c>
      <c r="H31" s="83">
        <v>18730</v>
      </c>
      <c r="I31" s="83">
        <v>18710</v>
      </c>
      <c r="J31" s="83">
        <v>18596</v>
      </c>
      <c r="K31" s="50" t="s">
        <v>50</v>
      </c>
      <c r="L31" s="51" t="s">
        <v>50</v>
      </c>
      <c r="M31" s="51" t="s">
        <v>50</v>
      </c>
      <c r="N31" s="51" t="s">
        <v>50</v>
      </c>
      <c r="O31" s="51" t="s">
        <v>50</v>
      </c>
      <c r="P31" s="51" t="s">
        <v>50</v>
      </c>
      <c r="Q31" s="59" t="s">
        <v>50</v>
      </c>
    </row>
    <row r="32" spans="2:17" s="4" customFormat="1" ht="12" customHeight="1">
      <c r="B32" s="11" t="s">
        <v>26</v>
      </c>
      <c r="C32" s="82">
        <v>7067</v>
      </c>
      <c r="D32" s="83">
        <v>7102</v>
      </c>
      <c r="E32" s="83">
        <v>6954</v>
      </c>
      <c r="F32" s="83">
        <v>6911</v>
      </c>
      <c r="G32" s="83">
        <v>6772</v>
      </c>
      <c r="H32" s="83">
        <v>6491</v>
      </c>
      <c r="I32" s="83">
        <v>6440</v>
      </c>
      <c r="J32" s="83">
        <v>6438</v>
      </c>
      <c r="K32" s="50">
        <f t="shared" si="2"/>
        <v>100.49525965756332</v>
      </c>
      <c r="L32" s="51">
        <f t="shared" si="9"/>
        <v>98.40101881986699</v>
      </c>
      <c r="M32" s="51">
        <f t="shared" si="10"/>
        <v>97.79255695486061</v>
      </c>
      <c r="N32" s="51">
        <f t="shared" si="11"/>
        <v>95.82566860053771</v>
      </c>
      <c r="O32" s="51">
        <f t="shared" si="12"/>
        <v>91.84944106410074</v>
      </c>
      <c r="P32" s="51">
        <f t="shared" si="7"/>
        <v>91.12777699165133</v>
      </c>
      <c r="Q32" s="51">
        <f t="shared" si="8"/>
        <v>91.09947643979058</v>
      </c>
    </row>
    <row r="33" spans="2:17" s="4" customFormat="1" ht="12" customHeight="1">
      <c r="B33" s="11" t="s">
        <v>27</v>
      </c>
      <c r="C33" s="82" t="s">
        <v>50</v>
      </c>
      <c r="D33" s="83">
        <v>14167</v>
      </c>
      <c r="E33" s="83">
        <v>14757</v>
      </c>
      <c r="F33" s="83">
        <v>16001</v>
      </c>
      <c r="G33" s="83">
        <v>14077</v>
      </c>
      <c r="H33" s="83">
        <v>13940</v>
      </c>
      <c r="I33" s="83">
        <v>13917</v>
      </c>
      <c r="J33" s="83">
        <v>13651</v>
      </c>
      <c r="K33" s="50" t="s">
        <v>50</v>
      </c>
      <c r="L33" s="51" t="s">
        <v>50</v>
      </c>
      <c r="M33" s="51" t="s">
        <v>50</v>
      </c>
      <c r="N33" s="51" t="s">
        <v>50</v>
      </c>
      <c r="O33" s="51" t="s">
        <v>50</v>
      </c>
      <c r="P33" s="51" t="s">
        <v>50</v>
      </c>
      <c r="Q33" s="59" t="s">
        <v>50</v>
      </c>
    </row>
    <row r="34" spans="2:17" s="4" customFormat="1" ht="12" customHeight="1">
      <c r="B34" s="12" t="s">
        <v>28</v>
      </c>
      <c r="C34" s="85"/>
      <c r="D34" s="86"/>
      <c r="E34" s="86"/>
      <c r="F34" s="86"/>
      <c r="G34" s="86"/>
      <c r="H34" s="86"/>
      <c r="I34" s="86"/>
      <c r="J34" s="86"/>
      <c r="K34" s="53"/>
      <c r="L34" s="54"/>
      <c r="M34" s="54"/>
      <c r="N34" s="54"/>
      <c r="O34" s="54"/>
      <c r="P34" s="54"/>
      <c r="Q34" s="59"/>
    </row>
    <row r="35" spans="2:17" s="4" customFormat="1" ht="12" customHeight="1">
      <c r="B35" s="13" t="s">
        <v>29</v>
      </c>
      <c r="C35" s="82">
        <v>107648</v>
      </c>
      <c r="D35" s="83">
        <v>106746</v>
      </c>
      <c r="E35" s="83">
        <v>102577.16</v>
      </c>
      <c r="F35" s="83">
        <v>98137.9</v>
      </c>
      <c r="G35" s="83">
        <v>94182.49</v>
      </c>
      <c r="H35" s="83">
        <v>92256.31</v>
      </c>
      <c r="I35" s="83">
        <v>91235.88</v>
      </c>
      <c r="J35" s="83">
        <v>88568.56</v>
      </c>
      <c r="K35" s="50">
        <f>(D35/C35)*100</f>
        <v>99.16208382877527</v>
      </c>
      <c r="L35" s="51">
        <f>(E35/C35)*100</f>
        <v>95.28942479191439</v>
      </c>
      <c r="M35" s="51">
        <f>(F35/C35)*100</f>
        <v>91.16555811533887</v>
      </c>
      <c r="N35" s="51">
        <f>(G35/C35)*100</f>
        <v>87.4911656510107</v>
      </c>
      <c r="O35" s="51">
        <f aca="true" t="shared" si="13" ref="O35:O37">(H35/C35)*100</f>
        <v>85.70183375445897</v>
      </c>
      <c r="P35" s="51">
        <f t="shared" si="7"/>
        <v>84.75390160523187</v>
      </c>
      <c r="Q35" s="51">
        <f t="shared" si="8"/>
        <v>82.27608501783591</v>
      </c>
    </row>
    <row r="36" spans="2:17" s="4" customFormat="1" ht="12" customHeight="1">
      <c r="B36" s="13" t="s">
        <v>30</v>
      </c>
      <c r="C36" s="82">
        <v>12711</v>
      </c>
      <c r="D36" s="83">
        <v>12924</v>
      </c>
      <c r="E36" s="83">
        <v>12758</v>
      </c>
      <c r="F36" s="83">
        <v>12707</v>
      </c>
      <c r="G36" s="83">
        <v>12676</v>
      </c>
      <c r="H36" s="83">
        <v>12465</v>
      </c>
      <c r="I36" s="83">
        <v>12377</v>
      </c>
      <c r="J36" s="83">
        <v>12303</v>
      </c>
      <c r="K36" s="50">
        <f>(D36/C36)*100</f>
        <v>101.6757139485485</v>
      </c>
      <c r="L36" s="51">
        <f>(E36/C36)*100</f>
        <v>100.36975847690977</v>
      </c>
      <c r="M36" s="51">
        <f>(F36/C36)*100</f>
        <v>99.9685311934545</v>
      </c>
      <c r="N36" s="51">
        <f>(G36/C36)*100</f>
        <v>99.72464794272678</v>
      </c>
      <c r="O36" s="51">
        <f t="shared" si="13"/>
        <v>98.06466839745103</v>
      </c>
      <c r="P36" s="51">
        <f t="shared" si="7"/>
        <v>97.37235465344976</v>
      </c>
      <c r="Q36" s="51">
        <f t="shared" si="8"/>
        <v>96.79018173235781</v>
      </c>
    </row>
    <row r="37" spans="2:17" s="4" customFormat="1" ht="12" customHeight="1">
      <c r="B37" s="14" t="s">
        <v>31</v>
      </c>
      <c r="C37" s="88">
        <v>6653</v>
      </c>
      <c r="D37" s="89">
        <v>6282</v>
      </c>
      <c r="E37" s="89">
        <v>5993</v>
      </c>
      <c r="F37" s="89">
        <v>5690</v>
      </c>
      <c r="G37" s="89">
        <v>5444</v>
      </c>
      <c r="H37" s="89">
        <v>5266</v>
      </c>
      <c r="I37" s="89">
        <v>5262</v>
      </c>
      <c r="J37" s="89">
        <v>5168</v>
      </c>
      <c r="K37" s="55">
        <f>(D37/C37)*100</f>
        <v>94.42356831504584</v>
      </c>
      <c r="L37" s="56">
        <f>(E37/C37)*100</f>
        <v>90.07966330978506</v>
      </c>
      <c r="M37" s="56">
        <f>(F37/C37)*100</f>
        <v>85.52532692018639</v>
      </c>
      <c r="N37" s="56">
        <f>(G37/C37)*100</f>
        <v>81.82774688110626</v>
      </c>
      <c r="O37" s="56">
        <f t="shared" si="13"/>
        <v>79.15226213738164</v>
      </c>
      <c r="P37" s="56">
        <f t="shared" si="7"/>
        <v>79.09213888471366</v>
      </c>
      <c r="Q37" s="70">
        <f t="shared" si="8"/>
        <v>77.67924244701638</v>
      </c>
    </row>
    <row r="38" spans="2:17" s="4" customFormat="1" ht="12" customHeight="1">
      <c r="B38" s="15" t="s">
        <v>32</v>
      </c>
      <c r="C38" s="91" t="s">
        <v>50</v>
      </c>
      <c r="D38" s="92" t="s">
        <v>50</v>
      </c>
      <c r="E38" s="92">
        <v>586</v>
      </c>
      <c r="F38" s="92">
        <v>570</v>
      </c>
      <c r="G38" s="92">
        <v>573</v>
      </c>
      <c r="H38" s="92">
        <v>570</v>
      </c>
      <c r="I38" s="92">
        <v>558</v>
      </c>
      <c r="J38" s="92">
        <v>545</v>
      </c>
      <c r="K38" s="71" t="s">
        <v>50</v>
      </c>
      <c r="L38" s="59" t="s">
        <v>50</v>
      </c>
      <c r="M38" s="59" t="s">
        <v>50</v>
      </c>
      <c r="N38" s="59" t="s">
        <v>50</v>
      </c>
      <c r="O38" s="59" t="s">
        <v>50</v>
      </c>
      <c r="P38" s="59" t="s">
        <v>50</v>
      </c>
      <c r="Q38" s="59" t="s">
        <v>50</v>
      </c>
    </row>
    <row r="39" spans="2:17" s="4" customFormat="1" ht="12" customHeight="1">
      <c r="B39" s="11" t="s">
        <v>33</v>
      </c>
      <c r="C39" s="82" t="s">
        <v>50</v>
      </c>
      <c r="D39" s="83">
        <v>82</v>
      </c>
      <c r="E39" s="83" t="s">
        <v>50</v>
      </c>
      <c r="F39" s="83">
        <v>82</v>
      </c>
      <c r="G39" s="83">
        <v>77</v>
      </c>
      <c r="H39" s="83">
        <v>77</v>
      </c>
      <c r="I39" s="83">
        <v>79</v>
      </c>
      <c r="J39" s="83">
        <v>81</v>
      </c>
      <c r="K39" s="50" t="s">
        <v>50</v>
      </c>
      <c r="L39" s="51" t="s">
        <v>50</v>
      </c>
      <c r="M39" s="51" t="s">
        <v>50</v>
      </c>
      <c r="N39" s="51" t="s">
        <v>50</v>
      </c>
      <c r="O39" s="51" t="s">
        <v>50</v>
      </c>
      <c r="P39" s="51" t="s">
        <v>50</v>
      </c>
      <c r="Q39" s="51" t="s">
        <v>50</v>
      </c>
    </row>
    <row r="40" spans="2:17" s="4" customFormat="1" ht="12" customHeight="1">
      <c r="B40" s="11" t="s">
        <v>34</v>
      </c>
      <c r="C40" s="82">
        <v>6042</v>
      </c>
      <c r="D40" s="83">
        <v>6101</v>
      </c>
      <c r="E40" s="83">
        <v>6027</v>
      </c>
      <c r="F40" s="83">
        <v>6032</v>
      </c>
      <c r="G40" s="83">
        <v>6041</v>
      </c>
      <c r="H40" s="83">
        <v>6188</v>
      </c>
      <c r="I40" s="83">
        <v>6306</v>
      </c>
      <c r="J40" s="83" t="s">
        <v>50</v>
      </c>
      <c r="K40" s="50">
        <f aca="true" t="shared" si="14" ref="K40:K48">(D40/C40)*100</f>
        <v>100.97649784839457</v>
      </c>
      <c r="L40" s="51">
        <f aca="true" t="shared" si="15" ref="L40:L48">(E40/C40)*100</f>
        <v>99.75173783515392</v>
      </c>
      <c r="M40" s="51">
        <f aca="true" t="shared" si="16" ref="M40:M48">(F40/C40)*100</f>
        <v>99.83449189010261</v>
      </c>
      <c r="N40" s="51">
        <f aca="true" t="shared" si="17" ref="N40:N48">(G40/C40)*100</f>
        <v>99.98344918901026</v>
      </c>
      <c r="O40" s="51">
        <f aca="true" t="shared" si="18" ref="O40:O48">(H40/C40)*100</f>
        <v>102.41641840450183</v>
      </c>
      <c r="P40" s="51">
        <f t="shared" si="7"/>
        <v>104.36941410129097</v>
      </c>
      <c r="Q40" s="59" t="s">
        <v>50</v>
      </c>
    </row>
    <row r="41" spans="2:17" s="4" customFormat="1" ht="12" customHeight="1">
      <c r="B41" s="16" t="s">
        <v>35</v>
      </c>
      <c r="C41" s="88" t="s">
        <v>50</v>
      </c>
      <c r="D41" s="89" t="s">
        <v>50</v>
      </c>
      <c r="E41" s="89" t="s">
        <v>50</v>
      </c>
      <c r="F41" s="89" t="s">
        <v>50</v>
      </c>
      <c r="G41" s="89" t="s">
        <v>50</v>
      </c>
      <c r="H41" s="89" t="s">
        <v>50</v>
      </c>
      <c r="I41" s="89" t="s">
        <v>50</v>
      </c>
      <c r="J41" s="89" t="s">
        <v>50</v>
      </c>
      <c r="K41" s="55" t="s">
        <v>50</v>
      </c>
      <c r="L41" s="56" t="s">
        <v>50</v>
      </c>
      <c r="M41" s="56" t="s">
        <v>50</v>
      </c>
      <c r="N41" s="56" t="s">
        <v>50</v>
      </c>
      <c r="O41" s="56" t="s">
        <v>50</v>
      </c>
      <c r="P41" s="56" t="s">
        <v>50</v>
      </c>
      <c r="Q41" s="56" t="s">
        <v>50</v>
      </c>
    </row>
    <row r="42" spans="2:17" s="4" customFormat="1" ht="12" customHeight="1">
      <c r="B42" s="15" t="s">
        <v>36</v>
      </c>
      <c r="C42" s="94" t="s">
        <v>50</v>
      </c>
      <c r="D42" s="95" t="s">
        <v>50</v>
      </c>
      <c r="E42" s="95">
        <v>4003</v>
      </c>
      <c r="F42" s="95">
        <v>3810</v>
      </c>
      <c r="G42" s="95">
        <v>3863</v>
      </c>
      <c r="H42" s="95">
        <v>3776</v>
      </c>
      <c r="I42" s="95">
        <v>3887</v>
      </c>
      <c r="J42" s="95">
        <v>3640</v>
      </c>
      <c r="K42" s="62" t="s">
        <v>50</v>
      </c>
      <c r="L42" s="63" t="s">
        <v>50</v>
      </c>
      <c r="M42" s="63" t="s">
        <v>50</v>
      </c>
      <c r="N42" s="63" t="s">
        <v>50</v>
      </c>
      <c r="O42" s="63" t="s">
        <v>50</v>
      </c>
      <c r="P42" s="63" t="s">
        <v>50</v>
      </c>
      <c r="Q42" s="63" t="s">
        <v>50</v>
      </c>
    </row>
    <row r="43" spans="2:17" s="4" customFormat="1" ht="12" customHeight="1">
      <c r="B43" s="11" t="s">
        <v>37</v>
      </c>
      <c r="C43" s="82" t="s">
        <v>50</v>
      </c>
      <c r="D43" s="83" t="s">
        <v>50</v>
      </c>
      <c r="E43" s="83" t="s">
        <v>50</v>
      </c>
      <c r="F43" s="83" t="s">
        <v>50</v>
      </c>
      <c r="G43" s="83">
        <v>9454</v>
      </c>
      <c r="H43" s="83">
        <v>8096</v>
      </c>
      <c r="I43" s="83">
        <v>8892</v>
      </c>
      <c r="J43" s="83" t="s">
        <v>50</v>
      </c>
      <c r="K43" s="50" t="s">
        <v>50</v>
      </c>
      <c r="L43" s="51" t="s">
        <v>50</v>
      </c>
      <c r="M43" s="51" t="s">
        <v>50</v>
      </c>
      <c r="N43" s="51" t="s">
        <v>50</v>
      </c>
      <c r="O43" s="51" t="s">
        <v>50</v>
      </c>
      <c r="P43" s="51" t="s">
        <v>50</v>
      </c>
      <c r="Q43" s="51" t="s">
        <v>50</v>
      </c>
    </row>
    <row r="44" spans="2:17" s="4" customFormat="1" ht="12" customHeight="1">
      <c r="B44" s="11" t="s">
        <v>38</v>
      </c>
      <c r="C44" s="82">
        <v>8789</v>
      </c>
      <c r="D44" s="83">
        <v>8419</v>
      </c>
      <c r="E44" s="83">
        <v>8788</v>
      </c>
      <c r="F44" s="83">
        <v>8787</v>
      </c>
      <c r="G44" s="83">
        <v>8710</v>
      </c>
      <c r="H44" s="83">
        <v>8467</v>
      </c>
      <c r="I44" s="83">
        <v>8607</v>
      </c>
      <c r="J44" s="83">
        <v>8798</v>
      </c>
      <c r="K44" s="50">
        <f>(D44/C44)*100</f>
        <v>95.79019228581181</v>
      </c>
      <c r="L44" s="51">
        <f>(E44/C44)*100</f>
        <v>99.988622141313</v>
      </c>
      <c r="M44" s="51">
        <f>(F44/C44)*100</f>
        <v>99.977244282626</v>
      </c>
      <c r="N44" s="51">
        <f>(G44/C44)*100</f>
        <v>99.10114916372738</v>
      </c>
      <c r="O44" s="51">
        <f>(H44/C44)*100</f>
        <v>96.33632950278758</v>
      </c>
      <c r="P44" s="51">
        <f t="shared" si="7"/>
        <v>97.9292297189669</v>
      </c>
      <c r="Q44" s="51">
        <f t="shared" si="8"/>
        <v>100.10240072818294</v>
      </c>
    </row>
    <row r="45" spans="2:17" s="4" customFormat="1" ht="12" customHeight="1">
      <c r="B45" s="11" t="s">
        <v>40</v>
      </c>
      <c r="C45" s="82">
        <v>29153</v>
      </c>
      <c r="D45" s="83">
        <v>29410</v>
      </c>
      <c r="E45" s="83">
        <v>29976</v>
      </c>
      <c r="F45" s="83">
        <v>30233</v>
      </c>
      <c r="G45" s="83">
        <v>30248</v>
      </c>
      <c r="H45" s="83">
        <v>29721</v>
      </c>
      <c r="I45" s="83">
        <v>34512</v>
      </c>
      <c r="J45" s="83">
        <v>32574</v>
      </c>
      <c r="K45" s="50">
        <v>100.88155592906392</v>
      </c>
      <c r="L45" s="51">
        <v>102.82303708023188</v>
      </c>
      <c r="M45" s="51">
        <v>103.70459300929578</v>
      </c>
      <c r="N45" s="51">
        <v>103.75604568998045</v>
      </c>
      <c r="O45" s="51">
        <v>101.9483415085926</v>
      </c>
      <c r="P45" s="51">
        <v>118.38232771927417</v>
      </c>
      <c r="Q45" s="51">
        <f t="shared" si="8"/>
        <v>111.73464137481564</v>
      </c>
    </row>
    <row r="46" spans="2:17" s="4" customFormat="1" ht="12" customHeight="1">
      <c r="B46" s="16" t="s">
        <v>39</v>
      </c>
      <c r="C46" s="88" t="s">
        <v>50</v>
      </c>
      <c r="D46" s="89">
        <v>356339</v>
      </c>
      <c r="E46" s="89">
        <v>359114</v>
      </c>
      <c r="F46" s="89">
        <v>357537</v>
      </c>
      <c r="G46" s="89">
        <v>364427</v>
      </c>
      <c r="H46" s="89" t="s">
        <v>50</v>
      </c>
      <c r="I46" s="89" t="s">
        <v>50</v>
      </c>
      <c r="J46" s="89" t="s">
        <v>50</v>
      </c>
      <c r="K46" s="55" t="s">
        <v>50</v>
      </c>
      <c r="L46" s="56" t="s">
        <v>50</v>
      </c>
      <c r="M46" s="56" t="s">
        <v>50</v>
      </c>
      <c r="N46" s="56" t="s">
        <v>50</v>
      </c>
      <c r="O46" s="56" t="s">
        <v>50</v>
      </c>
      <c r="P46" s="56" t="s">
        <v>50</v>
      </c>
      <c r="Q46" s="56" t="s">
        <v>50</v>
      </c>
    </row>
    <row r="47" spans="2:17" s="4" customFormat="1" ht="12">
      <c r="B47" s="15" t="s">
        <v>41</v>
      </c>
      <c r="C47" s="94" t="s">
        <v>50</v>
      </c>
      <c r="D47" s="95" t="s">
        <v>50</v>
      </c>
      <c r="E47" s="95">
        <v>15568</v>
      </c>
      <c r="F47" s="95">
        <v>15652</v>
      </c>
      <c r="G47" s="95">
        <v>15504</v>
      </c>
      <c r="H47" s="95">
        <v>15284</v>
      </c>
      <c r="I47" s="95">
        <v>14708</v>
      </c>
      <c r="J47" s="95">
        <v>14316</v>
      </c>
      <c r="K47" s="62" t="s">
        <v>50</v>
      </c>
      <c r="L47" s="63" t="s">
        <v>50</v>
      </c>
      <c r="M47" s="63" t="s">
        <v>50</v>
      </c>
      <c r="N47" s="63" t="s">
        <v>50</v>
      </c>
      <c r="O47" s="63" t="s">
        <v>50</v>
      </c>
      <c r="P47" s="63" t="s">
        <v>50</v>
      </c>
      <c r="Q47" s="63" t="s">
        <v>50</v>
      </c>
    </row>
    <row r="48" spans="2:17" ht="12">
      <c r="B48" s="16" t="s">
        <v>42</v>
      </c>
      <c r="C48" s="88">
        <v>6066</v>
      </c>
      <c r="D48" s="89">
        <v>6315</v>
      </c>
      <c r="E48" s="89">
        <v>6360</v>
      </c>
      <c r="F48" s="89">
        <v>6360</v>
      </c>
      <c r="G48" s="89">
        <v>6403</v>
      </c>
      <c r="H48" s="89">
        <v>6453</v>
      </c>
      <c r="I48" s="89">
        <v>6813</v>
      </c>
      <c r="J48" s="89">
        <v>6994</v>
      </c>
      <c r="K48" s="55">
        <f t="shared" si="14"/>
        <v>104.10484668644906</v>
      </c>
      <c r="L48" s="56">
        <f t="shared" si="15"/>
        <v>104.84668644906034</v>
      </c>
      <c r="M48" s="56">
        <f t="shared" si="16"/>
        <v>104.84668644906034</v>
      </c>
      <c r="N48" s="56">
        <f t="shared" si="17"/>
        <v>105.55555555555556</v>
      </c>
      <c r="O48" s="56">
        <f t="shared" si="18"/>
        <v>106.37982195845697</v>
      </c>
      <c r="P48" s="56">
        <f t="shared" si="7"/>
        <v>112.31454005934718</v>
      </c>
      <c r="Q48" s="56">
        <f>(J48/C48)*100</f>
        <v>115.29838443785032</v>
      </c>
    </row>
    <row r="49" spans="18:19" ht="15">
      <c r="R49" s="45"/>
      <c r="S49" s="2"/>
    </row>
    <row r="50" spans="2:19" ht="22.8" customHeight="1">
      <c r="B50" s="110" t="s">
        <v>92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45"/>
      <c r="S50" s="2"/>
    </row>
    <row r="51" ht="15">
      <c r="B51" s="17" t="s">
        <v>79</v>
      </c>
    </row>
    <row r="52" ht="12">
      <c r="B52" s="18" t="s">
        <v>46</v>
      </c>
    </row>
  </sheetData>
  <mergeCells count="4">
    <mergeCell ref="B4:B5"/>
    <mergeCell ref="K4:Q4"/>
    <mergeCell ref="C4:J4"/>
    <mergeCell ref="B50:Q50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2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1.7109375" style="2" customWidth="1"/>
    <col min="3" max="7" width="8.8515625" style="2" customWidth="1"/>
    <col min="8" max="9" width="9.28125" style="2" bestFit="1" customWidth="1"/>
    <col min="10" max="10" width="9.28125" style="2" customWidth="1"/>
    <col min="11" max="14" width="8.8515625" style="2" customWidth="1"/>
    <col min="15" max="15" width="8.8515625" style="4" customWidth="1"/>
    <col min="16" max="16384" width="8.8515625" style="2" customWidth="1"/>
  </cols>
  <sheetData>
    <row r="2" ht="12" customHeight="1">
      <c r="B2" s="21" t="s">
        <v>63</v>
      </c>
    </row>
    <row r="3" ht="12" customHeight="1">
      <c r="B3" s="22"/>
    </row>
    <row r="4" spans="2:17" ht="12" customHeight="1">
      <c r="B4" s="98"/>
      <c r="C4" s="105" t="s">
        <v>0</v>
      </c>
      <c r="D4" s="106"/>
      <c r="E4" s="106"/>
      <c r="F4" s="106"/>
      <c r="G4" s="106"/>
      <c r="H4" s="106"/>
      <c r="I4" s="106"/>
      <c r="J4" s="107"/>
      <c r="K4" s="103" t="s">
        <v>1</v>
      </c>
      <c r="L4" s="104"/>
      <c r="M4" s="104"/>
      <c r="N4" s="104"/>
      <c r="O4" s="104"/>
      <c r="P4" s="104"/>
      <c r="Q4" s="104"/>
    </row>
    <row r="5" spans="2:17" ht="12" customHeight="1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7">
        <v>2015</v>
      </c>
    </row>
    <row r="6" spans="2:17" ht="12" customHeight="1">
      <c r="B6" s="9" t="s">
        <v>77</v>
      </c>
      <c r="C6" s="77">
        <f>SUM(C9,C10,C21,C24:C30,C32,C35:C37)</f>
        <v>85323</v>
      </c>
      <c r="D6" s="77">
        <f aca="true" t="shared" si="0" ref="D6:J6">SUM(D9,D10,D21,D24:D30,D32,D35:D37)</f>
        <v>95554</v>
      </c>
      <c r="E6" s="77">
        <f t="shared" si="0"/>
        <v>96342.45</v>
      </c>
      <c r="F6" s="77">
        <f t="shared" si="0"/>
        <v>96472.12</v>
      </c>
      <c r="G6" s="77">
        <f t="shared" si="0"/>
        <v>98215.3</v>
      </c>
      <c r="H6" s="77">
        <f t="shared" si="0"/>
        <v>100082.98999999999</v>
      </c>
      <c r="I6" s="77">
        <f t="shared" si="0"/>
        <v>101845.58</v>
      </c>
      <c r="J6" s="77">
        <f t="shared" si="0"/>
        <v>101691.69</v>
      </c>
      <c r="K6" s="66">
        <f>(D6/$C6)*100</f>
        <v>111.99090514867034</v>
      </c>
      <c r="L6" s="47">
        <f aca="true" t="shared" si="1" ref="L6:P6">(E6/$C6)*100</f>
        <v>112.91498189233853</v>
      </c>
      <c r="M6" s="47">
        <f t="shared" si="1"/>
        <v>113.0669573268638</v>
      </c>
      <c r="N6" s="47">
        <f t="shared" si="1"/>
        <v>115.1099937883103</v>
      </c>
      <c r="O6" s="47">
        <f t="shared" si="1"/>
        <v>117.29895807695463</v>
      </c>
      <c r="P6" s="47">
        <f t="shared" si="1"/>
        <v>119.36474338689452</v>
      </c>
      <c r="Q6" s="47">
        <f>(J6/$C6)*100</f>
        <v>119.18438170247178</v>
      </c>
    </row>
    <row r="7" spans="2:17" ht="12" customHeight="1">
      <c r="B7" s="10" t="s">
        <v>2</v>
      </c>
      <c r="C7" s="79" t="s">
        <v>50</v>
      </c>
      <c r="D7" s="80" t="s">
        <v>50</v>
      </c>
      <c r="E7" s="80" t="s">
        <v>50</v>
      </c>
      <c r="F7" s="80" t="s">
        <v>50</v>
      </c>
      <c r="G7" s="80">
        <v>7380</v>
      </c>
      <c r="H7" s="80">
        <v>7745</v>
      </c>
      <c r="I7" s="80">
        <v>8147</v>
      </c>
      <c r="J7" s="80">
        <v>8359</v>
      </c>
      <c r="K7" s="49" t="s">
        <v>50</v>
      </c>
      <c r="L7" s="58" t="s">
        <v>50</v>
      </c>
      <c r="M7" s="58" t="s">
        <v>50</v>
      </c>
      <c r="N7" s="58" t="s">
        <v>50</v>
      </c>
      <c r="O7" s="58" t="s">
        <v>50</v>
      </c>
      <c r="P7" s="58" t="s">
        <v>50</v>
      </c>
      <c r="Q7" s="58" t="s">
        <v>50</v>
      </c>
    </row>
    <row r="8" spans="2:17" ht="12" customHeight="1">
      <c r="B8" s="11" t="s">
        <v>3</v>
      </c>
      <c r="C8" s="82" t="s">
        <v>50</v>
      </c>
      <c r="D8" s="83" t="s">
        <v>50</v>
      </c>
      <c r="E8" s="83" t="s">
        <v>50</v>
      </c>
      <c r="F8" s="83" t="s">
        <v>50</v>
      </c>
      <c r="G8" s="83" t="s">
        <v>50</v>
      </c>
      <c r="H8" s="83" t="s">
        <v>50</v>
      </c>
      <c r="I8" s="83" t="s">
        <v>50</v>
      </c>
      <c r="J8" s="83">
        <v>17772</v>
      </c>
      <c r="K8" s="50" t="s">
        <v>50</v>
      </c>
      <c r="L8" s="51" t="s">
        <v>50</v>
      </c>
      <c r="M8" s="51" t="s">
        <v>50</v>
      </c>
      <c r="N8" s="51" t="s">
        <v>50</v>
      </c>
      <c r="O8" s="51" t="s">
        <v>50</v>
      </c>
      <c r="P8" s="51" t="s">
        <v>50</v>
      </c>
      <c r="Q8" s="51" t="s">
        <v>50</v>
      </c>
    </row>
    <row r="9" spans="2:17" ht="12" customHeight="1">
      <c r="B9" s="11" t="s">
        <v>4</v>
      </c>
      <c r="C9" s="82">
        <v>5771</v>
      </c>
      <c r="D9" s="83">
        <v>6426</v>
      </c>
      <c r="E9" s="83">
        <v>6231</v>
      </c>
      <c r="F9" s="83">
        <v>6010</v>
      </c>
      <c r="G9" s="83">
        <v>5846</v>
      </c>
      <c r="H9" s="83">
        <v>5857</v>
      </c>
      <c r="I9" s="83">
        <v>5937</v>
      </c>
      <c r="J9" s="83">
        <v>6034</v>
      </c>
      <c r="K9" s="50">
        <f aca="true" t="shared" si="2" ref="K9:K32">(D9/C9)*100</f>
        <v>111.34985271183504</v>
      </c>
      <c r="L9" s="51">
        <f aca="true" t="shared" si="3" ref="L9:L24">(E9/C9)*100</f>
        <v>107.97088892739559</v>
      </c>
      <c r="M9" s="51">
        <f aca="true" t="shared" si="4" ref="M9:M24">(F9/C9)*100</f>
        <v>104.14139663836424</v>
      </c>
      <c r="N9" s="51">
        <f aca="true" t="shared" si="5" ref="N9:N24">(G9/C9)*100</f>
        <v>101.29960145555363</v>
      </c>
      <c r="O9" s="51">
        <f aca="true" t="shared" si="6" ref="O9:O24">(H9/C9)*100</f>
        <v>101.49020966903484</v>
      </c>
      <c r="P9" s="51">
        <f aca="true" t="shared" si="7" ref="P9:P48">(I9/C9)*100</f>
        <v>102.87645122162536</v>
      </c>
      <c r="Q9" s="51">
        <f>(J9/C9)*100</f>
        <v>104.5572691041414</v>
      </c>
    </row>
    <row r="10" spans="2:17" ht="12" customHeight="1">
      <c r="B10" s="11" t="s">
        <v>5</v>
      </c>
      <c r="C10" s="82">
        <v>1234</v>
      </c>
      <c r="D10" s="83">
        <v>1303</v>
      </c>
      <c r="E10" s="83">
        <v>1382</v>
      </c>
      <c r="F10" s="83">
        <v>1391</v>
      </c>
      <c r="G10" s="83">
        <v>1417</v>
      </c>
      <c r="H10" s="83">
        <v>1449</v>
      </c>
      <c r="I10" s="83">
        <v>1478</v>
      </c>
      <c r="J10" s="83">
        <v>1520</v>
      </c>
      <c r="K10" s="50">
        <f t="shared" si="2"/>
        <v>105.59157212317668</v>
      </c>
      <c r="L10" s="51">
        <f t="shared" si="3"/>
        <v>111.9935170178282</v>
      </c>
      <c r="M10" s="51">
        <f t="shared" si="4"/>
        <v>112.7228525121556</v>
      </c>
      <c r="N10" s="51">
        <f t="shared" si="5"/>
        <v>114.82982171799027</v>
      </c>
      <c r="O10" s="51">
        <f t="shared" si="6"/>
        <v>117.4230145867099</v>
      </c>
      <c r="P10" s="51">
        <f t="shared" si="7"/>
        <v>119.77309562398703</v>
      </c>
      <c r="Q10" s="69">
        <f aca="true" t="shared" si="8" ref="Q10:Q45">(J10/C10)*100</f>
        <v>123.17666126418152</v>
      </c>
    </row>
    <row r="11" spans="2:17" ht="12" customHeight="1">
      <c r="B11" s="11" t="s">
        <v>6</v>
      </c>
      <c r="C11" s="82">
        <v>40254</v>
      </c>
      <c r="D11" s="83">
        <v>41058</v>
      </c>
      <c r="E11" s="83">
        <v>42088</v>
      </c>
      <c r="F11" s="83">
        <v>43577</v>
      </c>
      <c r="G11" s="83">
        <v>45218</v>
      </c>
      <c r="H11" s="83">
        <v>47111</v>
      </c>
      <c r="I11" s="83" t="s">
        <v>50</v>
      </c>
      <c r="J11" s="83" t="s">
        <v>50</v>
      </c>
      <c r="K11" s="50">
        <f t="shared" si="2"/>
        <v>101.99731703681623</v>
      </c>
      <c r="L11" s="51">
        <f t="shared" si="3"/>
        <v>104.55606896209073</v>
      </c>
      <c r="M11" s="51">
        <f t="shared" si="4"/>
        <v>108.25508024047299</v>
      </c>
      <c r="N11" s="51">
        <f t="shared" si="5"/>
        <v>112.33169374472102</v>
      </c>
      <c r="O11" s="51">
        <f t="shared" si="6"/>
        <v>117.03433199185173</v>
      </c>
      <c r="P11" s="51" t="s">
        <v>50</v>
      </c>
      <c r="Q11" s="51" t="s">
        <v>50</v>
      </c>
    </row>
    <row r="12" spans="2:17" ht="12" customHeight="1">
      <c r="B12" s="11" t="s">
        <v>7</v>
      </c>
      <c r="C12" s="82" t="s">
        <v>50</v>
      </c>
      <c r="D12" s="83" t="s">
        <v>50</v>
      </c>
      <c r="E12" s="83" t="s">
        <v>50</v>
      </c>
      <c r="F12" s="83" t="s">
        <v>50</v>
      </c>
      <c r="G12" s="83" t="s">
        <v>50</v>
      </c>
      <c r="H12" s="83">
        <v>1447</v>
      </c>
      <c r="I12" s="83">
        <v>1413</v>
      </c>
      <c r="J12" s="83">
        <v>1360</v>
      </c>
      <c r="K12" s="50" t="s">
        <v>50</v>
      </c>
      <c r="L12" s="51" t="s">
        <v>50</v>
      </c>
      <c r="M12" s="51" t="s">
        <v>50</v>
      </c>
      <c r="N12" s="51" t="s">
        <v>50</v>
      </c>
      <c r="O12" s="51" t="s">
        <v>50</v>
      </c>
      <c r="P12" s="51" t="s">
        <v>50</v>
      </c>
      <c r="Q12" s="51" t="s">
        <v>50</v>
      </c>
    </row>
    <row r="13" spans="2:17" ht="12" customHeight="1">
      <c r="B13" s="11" t="s">
        <v>8</v>
      </c>
      <c r="C13" s="82" t="s">
        <v>50</v>
      </c>
      <c r="D13" s="83" t="s">
        <v>50</v>
      </c>
      <c r="E13" s="83" t="s">
        <v>50</v>
      </c>
      <c r="F13" s="83" t="s">
        <v>50</v>
      </c>
      <c r="G13" s="83">
        <v>3363</v>
      </c>
      <c r="H13" s="83" t="s">
        <v>50</v>
      </c>
      <c r="I13" s="83" t="s">
        <v>50</v>
      </c>
      <c r="J13" s="83" t="s">
        <v>50</v>
      </c>
      <c r="K13" s="50" t="s">
        <v>50</v>
      </c>
      <c r="L13" s="51" t="s">
        <v>50</v>
      </c>
      <c r="M13" s="51" t="s">
        <v>50</v>
      </c>
      <c r="N13" s="51" t="s">
        <v>50</v>
      </c>
      <c r="O13" s="51" t="s">
        <v>50</v>
      </c>
      <c r="P13" s="51" t="s">
        <v>50</v>
      </c>
      <c r="Q13" s="51" t="s">
        <v>50</v>
      </c>
    </row>
    <row r="14" spans="2:17" ht="12" customHeight="1">
      <c r="B14" s="11" t="s">
        <v>9</v>
      </c>
      <c r="C14" s="82" t="s">
        <v>50</v>
      </c>
      <c r="D14" s="83" t="s">
        <v>50</v>
      </c>
      <c r="E14" s="83" t="s">
        <v>50</v>
      </c>
      <c r="F14" s="83" t="s">
        <v>50</v>
      </c>
      <c r="G14" s="83" t="s">
        <v>50</v>
      </c>
      <c r="H14" s="83" t="s">
        <v>50</v>
      </c>
      <c r="I14" s="83" t="s">
        <v>50</v>
      </c>
      <c r="J14" s="83" t="s">
        <v>50</v>
      </c>
      <c r="K14" s="50" t="s">
        <v>50</v>
      </c>
      <c r="L14" s="51" t="s">
        <v>50</v>
      </c>
      <c r="M14" s="51" t="s">
        <v>50</v>
      </c>
      <c r="N14" s="51" t="s">
        <v>50</v>
      </c>
      <c r="O14" s="51" t="s">
        <v>50</v>
      </c>
      <c r="P14" s="51" t="s">
        <v>50</v>
      </c>
      <c r="Q14" s="51" t="s">
        <v>50</v>
      </c>
    </row>
    <row r="15" spans="2:17" ht="12" customHeight="1">
      <c r="B15" s="11" t="s">
        <v>10</v>
      </c>
      <c r="C15" s="82" t="s">
        <v>50</v>
      </c>
      <c r="D15" s="83" t="s">
        <v>50</v>
      </c>
      <c r="E15" s="83">
        <v>17207</v>
      </c>
      <c r="F15" s="83">
        <v>18385</v>
      </c>
      <c r="G15" s="83">
        <v>18561</v>
      </c>
      <c r="H15" s="83">
        <v>18521</v>
      </c>
      <c r="I15" s="83">
        <v>18501</v>
      </c>
      <c r="J15" s="83">
        <v>18455</v>
      </c>
      <c r="K15" s="50" t="s">
        <v>50</v>
      </c>
      <c r="L15" s="51" t="s">
        <v>50</v>
      </c>
      <c r="M15" s="51" t="s">
        <v>50</v>
      </c>
      <c r="N15" s="51" t="s">
        <v>50</v>
      </c>
      <c r="O15" s="51" t="s">
        <v>50</v>
      </c>
      <c r="P15" s="51" t="s">
        <v>50</v>
      </c>
      <c r="Q15" s="51" t="s">
        <v>50</v>
      </c>
    </row>
    <row r="16" spans="2:17" ht="12" customHeight="1">
      <c r="B16" s="11" t="s">
        <v>11</v>
      </c>
      <c r="C16" s="82" t="s">
        <v>50</v>
      </c>
      <c r="D16" s="83" t="s">
        <v>50</v>
      </c>
      <c r="E16" s="83" t="s">
        <v>50</v>
      </c>
      <c r="F16" s="83" t="s">
        <v>50</v>
      </c>
      <c r="G16" s="83" t="s">
        <v>50</v>
      </c>
      <c r="H16" s="83">
        <v>20963</v>
      </c>
      <c r="I16" s="83">
        <v>40414</v>
      </c>
      <c r="J16" s="83">
        <v>40754</v>
      </c>
      <c r="K16" s="50" t="s">
        <v>50</v>
      </c>
      <c r="L16" s="51" t="s">
        <v>50</v>
      </c>
      <c r="M16" s="51" t="s">
        <v>50</v>
      </c>
      <c r="N16" s="51" t="s">
        <v>50</v>
      </c>
      <c r="O16" s="51" t="s">
        <v>50</v>
      </c>
      <c r="P16" s="51" t="s">
        <v>50</v>
      </c>
      <c r="Q16" s="51" t="s">
        <v>50</v>
      </c>
    </row>
    <row r="17" spans="2:17" s="4" customFormat="1" ht="12" customHeight="1">
      <c r="B17" s="11" t="s">
        <v>12</v>
      </c>
      <c r="C17" s="82" t="s">
        <v>50</v>
      </c>
      <c r="D17" s="83">
        <v>2971</v>
      </c>
      <c r="E17" s="83">
        <v>3358</v>
      </c>
      <c r="F17" s="83">
        <v>3467</v>
      </c>
      <c r="G17" s="83">
        <v>3545</v>
      </c>
      <c r="H17" s="83">
        <v>3567</v>
      </c>
      <c r="I17" s="83">
        <v>3581</v>
      </c>
      <c r="J17" s="83">
        <v>3645</v>
      </c>
      <c r="K17" s="50" t="s">
        <v>50</v>
      </c>
      <c r="L17" s="51" t="s">
        <v>50</v>
      </c>
      <c r="M17" s="51" t="s">
        <v>50</v>
      </c>
      <c r="N17" s="51" t="s">
        <v>50</v>
      </c>
      <c r="O17" s="51" t="s">
        <v>50</v>
      </c>
      <c r="P17" s="51" t="s">
        <v>50</v>
      </c>
      <c r="Q17" s="51" t="s">
        <v>50</v>
      </c>
    </row>
    <row r="18" spans="2:17" s="4" customFormat="1" ht="12" customHeight="1">
      <c r="B18" s="11" t="s">
        <v>13</v>
      </c>
      <c r="C18" s="82" t="s">
        <v>50</v>
      </c>
      <c r="D18" s="83" t="s">
        <v>50</v>
      </c>
      <c r="E18" s="83" t="s">
        <v>50</v>
      </c>
      <c r="F18" s="83">
        <v>17324</v>
      </c>
      <c r="G18" s="83">
        <v>17945</v>
      </c>
      <c r="H18" s="83">
        <v>18527</v>
      </c>
      <c r="I18" s="83" t="s">
        <v>50</v>
      </c>
      <c r="J18" s="83">
        <v>19489</v>
      </c>
      <c r="K18" s="50" t="s">
        <v>50</v>
      </c>
      <c r="L18" s="51" t="s">
        <v>50</v>
      </c>
      <c r="M18" s="51" t="s">
        <v>50</v>
      </c>
      <c r="N18" s="51" t="s">
        <v>50</v>
      </c>
      <c r="O18" s="51" t="s">
        <v>50</v>
      </c>
      <c r="P18" s="51" t="s">
        <v>50</v>
      </c>
      <c r="Q18" s="51" t="s">
        <v>50</v>
      </c>
    </row>
    <row r="19" spans="2:17" s="4" customFormat="1" ht="12" customHeight="1">
      <c r="B19" s="11" t="s">
        <v>14</v>
      </c>
      <c r="C19" s="82" t="s">
        <v>50</v>
      </c>
      <c r="D19" s="83">
        <v>1172</v>
      </c>
      <c r="E19" s="83">
        <v>1185</v>
      </c>
      <c r="F19" s="83">
        <v>1216</v>
      </c>
      <c r="G19" s="83">
        <v>1245</v>
      </c>
      <c r="H19" s="83">
        <v>1230</v>
      </c>
      <c r="I19" s="83">
        <v>1223</v>
      </c>
      <c r="J19" s="83">
        <v>1214</v>
      </c>
      <c r="K19" s="50" t="s">
        <v>50</v>
      </c>
      <c r="L19" s="51" t="s">
        <v>50</v>
      </c>
      <c r="M19" s="51" t="s">
        <v>50</v>
      </c>
      <c r="N19" s="51" t="s">
        <v>50</v>
      </c>
      <c r="O19" s="51" t="s">
        <v>50</v>
      </c>
      <c r="P19" s="51" t="s">
        <v>50</v>
      </c>
      <c r="Q19" s="51" t="s">
        <v>50</v>
      </c>
    </row>
    <row r="20" spans="2:17" s="4" customFormat="1" ht="12" customHeight="1">
      <c r="B20" s="11" t="s">
        <v>15</v>
      </c>
      <c r="C20" s="82" t="s">
        <v>50</v>
      </c>
      <c r="D20" s="83" t="s">
        <v>50</v>
      </c>
      <c r="E20" s="83" t="s">
        <v>50</v>
      </c>
      <c r="F20" s="83" t="s">
        <v>50</v>
      </c>
      <c r="G20" s="83">
        <v>2990</v>
      </c>
      <c r="H20" s="83">
        <v>2792</v>
      </c>
      <c r="I20" s="83">
        <v>3193</v>
      </c>
      <c r="J20" s="83">
        <v>3275</v>
      </c>
      <c r="K20" s="50" t="s">
        <v>50</v>
      </c>
      <c r="L20" s="51" t="s">
        <v>50</v>
      </c>
      <c r="M20" s="51" t="s">
        <v>50</v>
      </c>
      <c r="N20" s="51" t="s">
        <v>50</v>
      </c>
      <c r="O20" s="51" t="s">
        <v>50</v>
      </c>
      <c r="P20" s="51" t="s">
        <v>50</v>
      </c>
      <c r="Q20" s="51" t="s">
        <v>50</v>
      </c>
    </row>
    <row r="21" spans="2:17" s="4" customFormat="1" ht="12" customHeight="1">
      <c r="B21" s="11" t="s">
        <v>16</v>
      </c>
      <c r="C21" s="82">
        <v>2776</v>
      </c>
      <c r="D21" s="83">
        <v>2871</v>
      </c>
      <c r="E21" s="83">
        <v>2885</v>
      </c>
      <c r="F21" s="83">
        <v>2858</v>
      </c>
      <c r="G21" s="83">
        <v>2907</v>
      </c>
      <c r="H21" s="83">
        <v>3058</v>
      </c>
      <c r="I21" s="83">
        <v>3276</v>
      </c>
      <c r="J21" s="83">
        <v>3220</v>
      </c>
      <c r="K21" s="50">
        <f t="shared" si="2"/>
        <v>103.42219020172911</v>
      </c>
      <c r="L21" s="51">
        <f t="shared" si="3"/>
        <v>103.9265129682997</v>
      </c>
      <c r="M21" s="51">
        <f t="shared" si="4"/>
        <v>102.95389048991355</v>
      </c>
      <c r="N21" s="51">
        <f t="shared" si="5"/>
        <v>104.71902017291066</v>
      </c>
      <c r="O21" s="51">
        <f t="shared" si="6"/>
        <v>110.15850144092218</v>
      </c>
      <c r="P21" s="51">
        <f t="shared" si="7"/>
        <v>118.0115273775216</v>
      </c>
      <c r="Q21" s="69">
        <f t="shared" si="8"/>
        <v>115.99423631123919</v>
      </c>
    </row>
    <row r="22" spans="2:17" s="4" customFormat="1" ht="12" customHeight="1">
      <c r="B22" s="11" t="s">
        <v>17</v>
      </c>
      <c r="C22" s="82" t="s">
        <v>50</v>
      </c>
      <c r="D22" s="83">
        <v>165</v>
      </c>
      <c r="E22" s="83">
        <v>179</v>
      </c>
      <c r="F22" s="83">
        <v>185</v>
      </c>
      <c r="G22" s="83">
        <v>190</v>
      </c>
      <c r="H22" s="83">
        <v>193</v>
      </c>
      <c r="I22" s="83">
        <v>204</v>
      </c>
      <c r="J22" s="83">
        <v>212</v>
      </c>
      <c r="K22" s="50" t="s">
        <v>50</v>
      </c>
      <c r="L22" s="51" t="s">
        <v>50</v>
      </c>
      <c r="M22" s="51" t="s">
        <v>50</v>
      </c>
      <c r="N22" s="51" t="s">
        <v>50</v>
      </c>
      <c r="O22" s="51" t="s">
        <v>50</v>
      </c>
      <c r="P22" s="51" t="s">
        <v>50</v>
      </c>
      <c r="Q22" s="51" t="s">
        <v>50</v>
      </c>
    </row>
    <row r="23" spans="2:17" s="4" customFormat="1" ht="12" customHeight="1">
      <c r="B23" s="11" t="s">
        <v>18</v>
      </c>
      <c r="C23" s="82" t="s">
        <v>50</v>
      </c>
      <c r="D23" s="83" t="s">
        <v>50</v>
      </c>
      <c r="E23" s="83" t="s">
        <v>50</v>
      </c>
      <c r="F23" s="83" t="s">
        <v>50</v>
      </c>
      <c r="G23" s="83" t="s">
        <v>50</v>
      </c>
      <c r="H23" s="83" t="s">
        <v>50</v>
      </c>
      <c r="I23" s="83" t="s">
        <v>50</v>
      </c>
      <c r="J23" s="83" t="s">
        <v>50</v>
      </c>
      <c r="K23" s="50" t="s">
        <v>50</v>
      </c>
      <c r="L23" s="51" t="s">
        <v>50</v>
      </c>
      <c r="M23" s="51" t="s">
        <v>50</v>
      </c>
      <c r="N23" s="51" t="s">
        <v>50</v>
      </c>
      <c r="O23" s="51" t="s">
        <v>50</v>
      </c>
      <c r="P23" s="51" t="s">
        <v>50</v>
      </c>
      <c r="Q23" s="51" t="s">
        <v>50</v>
      </c>
    </row>
    <row r="24" spans="2:17" s="4" customFormat="1" ht="12" customHeight="1">
      <c r="B24" s="11" t="s">
        <v>19</v>
      </c>
      <c r="C24" s="82">
        <v>316</v>
      </c>
      <c r="D24" s="83">
        <v>312</v>
      </c>
      <c r="E24" s="83">
        <v>330</v>
      </c>
      <c r="F24" s="83">
        <v>336</v>
      </c>
      <c r="G24" s="83">
        <v>338</v>
      </c>
      <c r="H24" s="83">
        <v>342</v>
      </c>
      <c r="I24" s="83">
        <v>398</v>
      </c>
      <c r="J24" s="83">
        <v>417</v>
      </c>
      <c r="K24" s="50">
        <f t="shared" si="2"/>
        <v>98.73417721518987</v>
      </c>
      <c r="L24" s="51">
        <f t="shared" si="3"/>
        <v>104.43037974683544</v>
      </c>
      <c r="M24" s="51">
        <f t="shared" si="4"/>
        <v>106.32911392405062</v>
      </c>
      <c r="N24" s="51">
        <f t="shared" si="5"/>
        <v>106.9620253164557</v>
      </c>
      <c r="O24" s="51">
        <f t="shared" si="6"/>
        <v>108.22784810126582</v>
      </c>
      <c r="P24" s="51">
        <f t="shared" si="7"/>
        <v>125.9493670886076</v>
      </c>
      <c r="Q24" s="51">
        <f t="shared" si="8"/>
        <v>131.96202531645568</v>
      </c>
    </row>
    <row r="25" spans="2:17" s="4" customFormat="1" ht="12" customHeight="1">
      <c r="B25" s="11" t="s">
        <v>45</v>
      </c>
      <c r="C25" s="82">
        <v>7152</v>
      </c>
      <c r="D25" s="83">
        <v>14018</v>
      </c>
      <c r="E25" s="83">
        <v>14371</v>
      </c>
      <c r="F25" s="83">
        <v>14680</v>
      </c>
      <c r="G25" s="83">
        <v>15178</v>
      </c>
      <c r="H25" s="83">
        <v>15307</v>
      </c>
      <c r="I25" s="83">
        <v>15584</v>
      </c>
      <c r="J25" s="83">
        <v>15361</v>
      </c>
      <c r="K25" s="50">
        <f t="shared" si="2"/>
        <v>196.00111856823267</v>
      </c>
      <c r="L25" s="51">
        <f>(E25/C25)*100</f>
        <v>200.93680089485457</v>
      </c>
      <c r="M25" s="51">
        <f>(F25/C25)*100</f>
        <v>205.25727069351228</v>
      </c>
      <c r="N25" s="51">
        <f>(G25/C25)*100</f>
        <v>212.22035794183446</v>
      </c>
      <c r="O25" s="51">
        <f>(H25/C25)*100</f>
        <v>214.02404921700224</v>
      </c>
      <c r="P25" s="51">
        <f t="shared" si="7"/>
        <v>217.8970917225951</v>
      </c>
      <c r="Q25" s="51">
        <f t="shared" si="8"/>
        <v>214.77908277404921</v>
      </c>
    </row>
    <row r="26" spans="2:17" s="4" customFormat="1" ht="12" customHeight="1">
      <c r="B26" s="11" t="s">
        <v>20</v>
      </c>
      <c r="C26" s="82">
        <v>2922</v>
      </c>
      <c r="D26" s="83">
        <v>3167</v>
      </c>
      <c r="E26" s="83">
        <v>3599</v>
      </c>
      <c r="F26" s="83">
        <v>3507</v>
      </c>
      <c r="G26" s="83">
        <v>3695</v>
      </c>
      <c r="H26" s="83">
        <v>4039</v>
      </c>
      <c r="I26" s="83">
        <v>4202</v>
      </c>
      <c r="J26" s="83">
        <v>4380</v>
      </c>
      <c r="K26" s="50">
        <f t="shared" si="2"/>
        <v>108.38466803559206</v>
      </c>
      <c r="L26" s="51">
        <f aca="true" t="shared" si="9" ref="L26:L32">(E26/C26)*100</f>
        <v>123.1690622861054</v>
      </c>
      <c r="M26" s="51">
        <f aca="true" t="shared" si="10" ref="M26:M32">(F26/C26)*100</f>
        <v>120.0205338809035</v>
      </c>
      <c r="N26" s="51">
        <f aca="true" t="shared" si="11" ref="N26:N32">(G26/C26)*100</f>
        <v>126.45448323066393</v>
      </c>
      <c r="O26" s="51">
        <f aca="true" t="shared" si="12" ref="O26:O32">(H26/C26)*100</f>
        <v>138.22724161533196</v>
      </c>
      <c r="P26" s="51">
        <f t="shared" si="7"/>
        <v>143.80561259411363</v>
      </c>
      <c r="Q26" s="51">
        <f t="shared" si="8"/>
        <v>149.89733059548254</v>
      </c>
    </row>
    <row r="27" spans="2:17" s="4" customFormat="1" ht="12" customHeight="1">
      <c r="B27" s="11" t="s">
        <v>21</v>
      </c>
      <c r="C27" s="82">
        <v>12761</v>
      </c>
      <c r="D27" s="83">
        <v>12833</v>
      </c>
      <c r="E27" s="83">
        <v>12813</v>
      </c>
      <c r="F27" s="83">
        <v>13330</v>
      </c>
      <c r="G27" s="83">
        <v>13806</v>
      </c>
      <c r="H27" s="83">
        <v>14529</v>
      </c>
      <c r="I27" s="83">
        <v>14984</v>
      </c>
      <c r="J27" s="83">
        <v>15227</v>
      </c>
      <c r="K27" s="50">
        <f t="shared" si="2"/>
        <v>100.56421910508581</v>
      </c>
      <c r="L27" s="51">
        <f t="shared" si="9"/>
        <v>100.4074915758953</v>
      </c>
      <c r="M27" s="51">
        <f t="shared" si="10"/>
        <v>104.45889820546978</v>
      </c>
      <c r="N27" s="51">
        <f t="shared" si="11"/>
        <v>108.18901340020375</v>
      </c>
      <c r="O27" s="51">
        <f t="shared" si="12"/>
        <v>113.85471358044042</v>
      </c>
      <c r="P27" s="51">
        <f t="shared" si="7"/>
        <v>117.42026486952433</v>
      </c>
      <c r="Q27" s="51">
        <f t="shared" si="8"/>
        <v>119.32450434918893</v>
      </c>
    </row>
    <row r="28" spans="2:17" s="4" customFormat="1" ht="12" customHeight="1">
      <c r="B28" s="11" t="s">
        <v>22</v>
      </c>
      <c r="C28" s="82">
        <v>2781</v>
      </c>
      <c r="D28" s="83">
        <v>3091</v>
      </c>
      <c r="E28" s="83">
        <v>3045</v>
      </c>
      <c r="F28" s="83">
        <v>3242</v>
      </c>
      <c r="G28" s="83">
        <v>3301</v>
      </c>
      <c r="H28" s="83">
        <v>3333</v>
      </c>
      <c r="I28" s="83">
        <v>3395</v>
      </c>
      <c r="J28" s="83">
        <v>3500</v>
      </c>
      <c r="K28" s="50">
        <f t="shared" si="2"/>
        <v>111.14706939949659</v>
      </c>
      <c r="L28" s="51">
        <f t="shared" si="9"/>
        <v>109.49298813376483</v>
      </c>
      <c r="M28" s="51">
        <f t="shared" si="10"/>
        <v>116.57677094570298</v>
      </c>
      <c r="N28" s="51">
        <f t="shared" si="11"/>
        <v>118.69830996044588</v>
      </c>
      <c r="O28" s="51">
        <f t="shared" si="12"/>
        <v>119.84897518878101</v>
      </c>
      <c r="P28" s="51">
        <f t="shared" si="7"/>
        <v>122.07838906868034</v>
      </c>
      <c r="Q28" s="51">
        <f t="shared" si="8"/>
        <v>125.85400934915498</v>
      </c>
    </row>
    <row r="29" spans="2:17" s="4" customFormat="1" ht="12" customHeight="1">
      <c r="B29" s="11" t="s">
        <v>23</v>
      </c>
      <c r="C29" s="82">
        <v>5319</v>
      </c>
      <c r="D29" s="83">
        <v>5795</v>
      </c>
      <c r="E29" s="83">
        <v>6224</v>
      </c>
      <c r="F29" s="83">
        <v>5996</v>
      </c>
      <c r="G29" s="83">
        <v>7119</v>
      </c>
      <c r="H29" s="83">
        <v>7362</v>
      </c>
      <c r="I29" s="83">
        <v>7370</v>
      </c>
      <c r="J29" s="83">
        <v>7347</v>
      </c>
      <c r="K29" s="50">
        <f t="shared" si="2"/>
        <v>108.94905057341606</v>
      </c>
      <c r="L29" s="51">
        <f t="shared" si="9"/>
        <v>117.01447640533935</v>
      </c>
      <c r="M29" s="51">
        <f t="shared" si="10"/>
        <v>112.72795638277873</v>
      </c>
      <c r="N29" s="51">
        <f t="shared" si="11"/>
        <v>133.8409475465313</v>
      </c>
      <c r="O29" s="51">
        <f t="shared" si="12"/>
        <v>138.40947546531305</v>
      </c>
      <c r="P29" s="51">
        <f t="shared" si="7"/>
        <v>138.55987967663094</v>
      </c>
      <c r="Q29" s="51">
        <f t="shared" si="8"/>
        <v>138.12746756909192</v>
      </c>
    </row>
    <row r="30" spans="2:17" s="4" customFormat="1" ht="12" customHeight="1">
      <c r="B30" s="11" t="s">
        <v>24</v>
      </c>
      <c r="C30" s="82">
        <v>1054</v>
      </c>
      <c r="D30" s="83">
        <v>1141</v>
      </c>
      <c r="E30" s="83">
        <v>1157</v>
      </c>
      <c r="F30" s="83">
        <v>1149</v>
      </c>
      <c r="G30" s="83">
        <v>1128</v>
      </c>
      <c r="H30" s="83">
        <v>1107</v>
      </c>
      <c r="I30" s="83">
        <v>1100</v>
      </c>
      <c r="J30" s="83">
        <v>908</v>
      </c>
      <c r="K30" s="50">
        <f t="shared" si="2"/>
        <v>108.25426944971537</v>
      </c>
      <c r="L30" s="51">
        <f t="shared" si="9"/>
        <v>109.77229601518026</v>
      </c>
      <c r="M30" s="51">
        <f t="shared" si="10"/>
        <v>109.01328273244782</v>
      </c>
      <c r="N30" s="51">
        <f t="shared" si="11"/>
        <v>107.02087286527515</v>
      </c>
      <c r="O30" s="51">
        <f t="shared" si="12"/>
        <v>105.02846299810247</v>
      </c>
      <c r="P30" s="51">
        <f t="shared" si="7"/>
        <v>104.36432637571158</v>
      </c>
      <c r="Q30" s="51">
        <f t="shared" si="8"/>
        <v>86.14800759013282</v>
      </c>
    </row>
    <row r="31" spans="2:17" s="4" customFormat="1" ht="12" customHeight="1">
      <c r="B31" s="11" t="s">
        <v>25</v>
      </c>
      <c r="C31" s="82" t="s">
        <v>50</v>
      </c>
      <c r="D31" s="83">
        <v>3109</v>
      </c>
      <c r="E31" s="83">
        <v>3198</v>
      </c>
      <c r="F31" s="83">
        <v>3221</v>
      </c>
      <c r="G31" s="83">
        <v>3537</v>
      </c>
      <c r="H31" s="83">
        <v>3674</v>
      </c>
      <c r="I31" s="83">
        <v>3744</v>
      </c>
      <c r="J31" s="83">
        <v>3805</v>
      </c>
      <c r="K31" s="50" t="s">
        <v>50</v>
      </c>
      <c r="L31" s="51" t="s">
        <v>50</v>
      </c>
      <c r="M31" s="51" t="s">
        <v>50</v>
      </c>
      <c r="N31" s="51" t="s">
        <v>50</v>
      </c>
      <c r="O31" s="51" t="s">
        <v>50</v>
      </c>
      <c r="P31" s="51" t="s">
        <v>50</v>
      </c>
      <c r="Q31" s="51" t="s">
        <v>50</v>
      </c>
    </row>
    <row r="32" spans="2:17" s="4" customFormat="1" ht="12" customHeight="1">
      <c r="B32" s="11" t="s">
        <v>26</v>
      </c>
      <c r="C32" s="82">
        <v>1082</v>
      </c>
      <c r="D32" s="83">
        <v>1146</v>
      </c>
      <c r="E32" s="83">
        <v>1148</v>
      </c>
      <c r="F32" s="83">
        <v>1210</v>
      </c>
      <c r="G32" s="83">
        <v>1205</v>
      </c>
      <c r="H32" s="83">
        <v>1189</v>
      </c>
      <c r="I32" s="83">
        <v>1226</v>
      </c>
      <c r="J32" s="83">
        <v>1253</v>
      </c>
      <c r="K32" s="50">
        <f t="shared" si="2"/>
        <v>105.91497227356747</v>
      </c>
      <c r="L32" s="51">
        <f t="shared" si="9"/>
        <v>106.09981515711647</v>
      </c>
      <c r="M32" s="51">
        <f t="shared" si="10"/>
        <v>111.82994454713493</v>
      </c>
      <c r="N32" s="51">
        <f t="shared" si="11"/>
        <v>111.36783733826248</v>
      </c>
      <c r="O32" s="51">
        <f t="shared" si="12"/>
        <v>109.88909426987061</v>
      </c>
      <c r="P32" s="51">
        <f t="shared" si="7"/>
        <v>113.3086876155268</v>
      </c>
      <c r="Q32" s="69">
        <f t="shared" si="8"/>
        <v>115.80406654343807</v>
      </c>
    </row>
    <row r="33" spans="2:17" s="4" customFormat="1" ht="12" customHeight="1">
      <c r="B33" s="11" t="s">
        <v>27</v>
      </c>
      <c r="C33" s="82" t="s">
        <v>50</v>
      </c>
      <c r="D33" s="83">
        <v>4977</v>
      </c>
      <c r="E33" s="83">
        <v>5535</v>
      </c>
      <c r="F33" s="83">
        <v>4397</v>
      </c>
      <c r="G33" s="83">
        <v>5813</v>
      </c>
      <c r="H33" s="83">
        <v>5971</v>
      </c>
      <c r="I33" s="83">
        <v>6134</v>
      </c>
      <c r="J33" s="83">
        <v>6252</v>
      </c>
      <c r="K33" s="50" t="s">
        <v>50</v>
      </c>
      <c r="L33" s="51" t="s">
        <v>50</v>
      </c>
      <c r="M33" s="51" t="s">
        <v>50</v>
      </c>
      <c r="N33" s="51" t="s">
        <v>50</v>
      </c>
      <c r="O33" s="51" t="s">
        <v>50</v>
      </c>
      <c r="P33" s="51" t="s">
        <v>50</v>
      </c>
      <c r="Q33" s="51" t="s">
        <v>50</v>
      </c>
    </row>
    <row r="34" spans="2:17" s="4" customFormat="1" ht="12" customHeight="1">
      <c r="B34" s="12" t="s">
        <v>28</v>
      </c>
      <c r="C34" s="85"/>
      <c r="D34" s="86"/>
      <c r="E34" s="86"/>
      <c r="F34" s="86"/>
      <c r="G34" s="86"/>
      <c r="H34" s="86"/>
      <c r="I34" s="86"/>
      <c r="J34" s="86"/>
      <c r="K34" s="53"/>
      <c r="L34" s="54"/>
      <c r="M34" s="54"/>
      <c r="N34" s="54"/>
      <c r="O34" s="54"/>
      <c r="P34" s="54"/>
      <c r="Q34" s="51"/>
    </row>
    <row r="35" spans="2:17" s="4" customFormat="1" ht="12" customHeight="1">
      <c r="B35" s="13" t="s">
        <v>29</v>
      </c>
      <c r="C35" s="82">
        <v>36121</v>
      </c>
      <c r="D35" s="83">
        <v>36988</v>
      </c>
      <c r="E35" s="83">
        <v>36532.45</v>
      </c>
      <c r="F35" s="83">
        <v>35962.12</v>
      </c>
      <c r="G35" s="83">
        <v>35401.3</v>
      </c>
      <c r="H35" s="83">
        <v>35652.99</v>
      </c>
      <c r="I35" s="83">
        <v>35956.58</v>
      </c>
      <c r="J35" s="83">
        <v>35497.69</v>
      </c>
      <c r="K35" s="50">
        <f>(D35/C35)*100</f>
        <v>102.40026577337282</v>
      </c>
      <c r="L35" s="51">
        <f>(E35/C35)*100</f>
        <v>101.13908806511446</v>
      </c>
      <c r="M35" s="51">
        <f>(F35/C35)*100</f>
        <v>99.560145067966</v>
      </c>
      <c r="N35" s="51">
        <f>(G35/C35)*100</f>
        <v>98.00753024556353</v>
      </c>
      <c r="O35" s="51">
        <f aca="true" t="shared" si="13" ref="O35:O37">(H35/C35)*100</f>
        <v>98.70432712272638</v>
      </c>
      <c r="P35" s="51">
        <f t="shared" si="7"/>
        <v>99.5448077295756</v>
      </c>
      <c r="Q35" s="51">
        <f t="shared" si="8"/>
        <v>98.27438332272087</v>
      </c>
    </row>
    <row r="36" spans="2:17" s="4" customFormat="1" ht="12" customHeight="1">
      <c r="B36" s="13" t="s">
        <v>30</v>
      </c>
      <c r="C36" s="82">
        <v>3964</v>
      </c>
      <c r="D36" s="83">
        <v>4349</v>
      </c>
      <c r="E36" s="83">
        <v>4459</v>
      </c>
      <c r="F36" s="83">
        <v>4636</v>
      </c>
      <c r="G36" s="83">
        <v>4760</v>
      </c>
      <c r="H36" s="83">
        <v>4793</v>
      </c>
      <c r="I36" s="83">
        <v>4877</v>
      </c>
      <c r="J36" s="83">
        <v>4958</v>
      </c>
      <c r="K36" s="50">
        <f>(D36/C36)*100</f>
        <v>109.71241170534813</v>
      </c>
      <c r="L36" s="51">
        <f>(E36/C36)*100</f>
        <v>112.48738647830474</v>
      </c>
      <c r="M36" s="51">
        <f>(F36/C36)*100</f>
        <v>116.95257315842585</v>
      </c>
      <c r="N36" s="51">
        <f>(G36/C36)*100</f>
        <v>120.08072653884965</v>
      </c>
      <c r="O36" s="51">
        <f t="shared" si="13"/>
        <v>120.91321897073664</v>
      </c>
      <c r="P36" s="51">
        <f t="shared" si="7"/>
        <v>123.03229061553986</v>
      </c>
      <c r="Q36" s="51">
        <f t="shared" si="8"/>
        <v>125.07568113017153</v>
      </c>
    </row>
    <row r="37" spans="2:17" s="4" customFormat="1" ht="12" customHeight="1">
      <c r="B37" s="14" t="s">
        <v>31</v>
      </c>
      <c r="C37" s="88">
        <v>2070</v>
      </c>
      <c r="D37" s="89">
        <v>2114</v>
      </c>
      <c r="E37" s="89">
        <v>2166</v>
      </c>
      <c r="F37" s="89">
        <v>2165</v>
      </c>
      <c r="G37" s="89">
        <v>2114</v>
      </c>
      <c r="H37" s="89">
        <v>2065</v>
      </c>
      <c r="I37" s="89">
        <v>2062</v>
      </c>
      <c r="J37" s="89">
        <v>2069</v>
      </c>
      <c r="K37" s="55">
        <f>(D37/C37)*100</f>
        <v>102.1256038647343</v>
      </c>
      <c r="L37" s="56">
        <f>(E37/C37)*100</f>
        <v>104.6376811594203</v>
      </c>
      <c r="M37" s="56">
        <f>(F37/C37)*100</f>
        <v>104.58937198067633</v>
      </c>
      <c r="N37" s="56">
        <f>(G37/C37)*100</f>
        <v>102.1256038647343</v>
      </c>
      <c r="O37" s="56">
        <f t="shared" si="13"/>
        <v>99.7584541062802</v>
      </c>
      <c r="P37" s="56">
        <f t="shared" si="7"/>
        <v>99.61352657004831</v>
      </c>
      <c r="Q37" s="72">
        <f t="shared" si="8"/>
        <v>99.95169082125604</v>
      </c>
    </row>
    <row r="38" spans="2:17" s="4" customFormat="1" ht="12" customHeight="1">
      <c r="B38" s="15" t="s">
        <v>32</v>
      </c>
      <c r="C38" s="91" t="s">
        <v>50</v>
      </c>
      <c r="D38" s="92" t="s">
        <v>50</v>
      </c>
      <c r="E38" s="92">
        <v>77</v>
      </c>
      <c r="F38" s="92">
        <v>74</v>
      </c>
      <c r="G38" s="92">
        <v>77</v>
      </c>
      <c r="H38" s="92">
        <v>83</v>
      </c>
      <c r="I38" s="92">
        <v>95</v>
      </c>
      <c r="J38" s="92">
        <v>101</v>
      </c>
      <c r="K38" s="71" t="s">
        <v>50</v>
      </c>
      <c r="L38" s="59" t="s">
        <v>50</v>
      </c>
      <c r="M38" s="59" t="s">
        <v>50</v>
      </c>
      <c r="N38" s="59" t="s">
        <v>50</v>
      </c>
      <c r="O38" s="59" t="s">
        <v>50</v>
      </c>
      <c r="P38" s="59" t="s">
        <v>50</v>
      </c>
      <c r="Q38" s="59" t="s">
        <v>50</v>
      </c>
    </row>
    <row r="39" spans="2:17" s="4" customFormat="1" ht="12" customHeight="1">
      <c r="B39" s="11" t="s">
        <v>33</v>
      </c>
      <c r="C39" s="82" t="s">
        <v>50</v>
      </c>
      <c r="D39" s="83">
        <v>8</v>
      </c>
      <c r="E39" s="83" t="s">
        <v>50</v>
      </c>
      <c r="F39" s="83">
        <v>8</v>
      </c>
      <c r="G39" s="83">
        <v>8</v>
      </c>
      <c r="H39" s="83">
        <v>8</v>
      </c>
      <c r="I39" s="83">
        <v>4</v>
      </c>
      <c r="J39" s="83">
        <v>3</v>
      </c>
      <c r="K39" s="50" t="s">
        <v>50</v>
      </c>
      <c r="L39" s="51" t="s">
        <v>50</v>
      </c>
      <c r="M39" s="51" t="s">
        <v>50</v>
      </c>
      <c r="N39" s="51" t="s">
        <v>50</v>
      </c>
      <c r="O39" s="51" t="s">
        <v>50</v>
      </c>
      <c r="P39" s="51" t="s">
        <v>50</v>
      </c>
      <c r="Q39" s="51" t="s">
        <v>50</v>
      </c>
    </row>
    <row r="40" spans="2:17" s="4" customFormat="1" ht="12" customHeight="1">
      <c r="B40" s="11" t="s">
        <v>34</v>
      </c>
      <c r="C40" s="82">
        <v>1463</v>
      </c>
      <c r="D40" s="83">
        <v>1546</v>
      </c>
      <c r="E40" s="83">
        <v>1658</v>
      </c>
      <c r="F40" s="83">
        <v>1746</v>
      </c>
      <c r="G40" s="83">
        <v>1900</v>
      </c>
      <c r="H40" s="83">
        <v>2060</v>
      </c>
      <c r="I40" s="83">
        <v>2297</v>
      </c>
      <c r="J40" s="83" t="s">
        <v>50</v>
      </c>
      <c r="K40" s="50">
        <f aca="true" t="shared" si="14" ref="K40:K48">(D40/C40)*100</f>
        <v>105.67327409432671</v>
      </c>
      <c r="L40" s="51">
        <f aca="true" t="shared" si="15" ref="L40:L48">(E40/C40)*100</f>
        <v>113.32877648667123</v>
      </c>
      <c r="M40" s="51">
        <f aca="true" t="shared" si="16" ref="M40:M48">(F40/C40)*100</f>
        <v>119.3438140806562</v>
      </c>
      <c r="N40" s="51">
        <f aca="true" t="shared" si="17" ref="N40:N48">(G40/C40)*100</f>
        <v>129.87012987012986</v>
      </c>
      <c r="O40" s="51">
        <f aca="true" t="shared" si="18" ref="O40:O48">(H40/C40)*100</f>
        <v>140.80656185919344</v>
      </c>
      <c r="P40" s="51">
        <f t="shared" si="7"/>
        <v>157.00615174299384</v>
      </c>
      <c r="Q40" s="51" t="s">
        <v>50</v>
      </c>
    </row>
    <row r="41" spans="2:17" s="4" customFormat="1" ht="12" customHeight="1">
      <c r="B41" s="16" t="s">
        <v>35</v>
      </c>
      <c r="C41" s="88" t="s">
        <v>50</v>
      </c>
      <c r="D41" s="89" t="s">
        <v>50</v>
      </c>
      <c r="E41" s="89" t="s">
        <v>50</v>
      </c>
      <c r="F41" s="89" t="s">
        <v>50</v>
      </c>
      <c r="G41" s="89" t="s">
        <v>50</v>
      </c>
      <c r="H41" s="89" t="s">
        <v>50</v>
      </c>
      <c r="I41" s="89" t="s">
        <v>50</v>
      </c>
      <c r="J41" s="89" t="s">
        <v>50</v>
      </c>
      <c r="K41" s="55" t="s">
        <v>50</v>
      </c>
      <c r="L41" s="56" t="s">
        <v>50</v>
      </c>
      <c r="M41" s="56" t="s">
        <v>50</v>
      </c>
      <c r="N41" s="56" t="s">
        <v>50</v>
      </c>
      <c r="O41" s="56" t="s">
        <v>50</v>
      </c>
      <c r="P41" s="56" t="s">
        <v>50</v>
      </c>
      <c r="Q41" s="56" t="s">
        <v>50</v>
      </c>
    </row>
    <row r="42" spans="2:17" s="4" customFormat="1" ht="12" customHeight="1">
      <c r="B42" s="15" t="s">
        <v>36</v>
      </c>
      <c r="C42" s="94" t="s">
        <v>50</v>
      </c>
      <c r="D42" s="95" t="s">
        <v>50</v>
      </c>
      <c r="E42" s="95">
        <v>313</v>
      </c>
      <c r="F42" s="95">
        <v>314</v>
      </c>
      <c r="G42" s="95">
        <v>347</v>
      </c>
      <c r="H42" s="95">
        <v>370</v>
      </c>
      <c r="I42" s="95">
        <v>368</v>
      </c>
      <c r="J42" s="95">
        <v>375</v>
      </c>
      <c r="K42" s="62" t="s">
        <v>50</v>
      </c>
      <c r="L42" s="63" t="s">
        <v>50</v>
      </c>
      <c r="M42" s="63" t="s">
        <v>50</v>
      </c>
      <c r="N42" s="63" t="s">
        <v>50</v>
      </c>
      <c r="O42" s="63" t="s">
        <v>50</v>
      </c>
      <c r="P42" s="63" t="s">
        <v>50</v>
      </c>
      <c r="Q42" s="63" t="s">
        <v>50</v>
      </c>
    </row>
    <row r="43" spans="2:17" s="4" customFormat="1" ht="12" customHeight="1">
      <c r="B43" s="11" t="s">
        <v>37</v>
      </c>
      <c r="C43" s="82" t="s">
        <v>50</v>
      </c>
      <c r="D43" s="83" t="s">
        <v>50</v>
      </c>
      <c r="E43" s="83" t="s">
        <v>50</v>
      </c>
      <c r="F43" s="83" t="s">
        <v>50</v>
      </c>
      <c r="G43" s="83">
        <v>1957</v>
      </c>
      <c r="H43" s="83">
        <v>1180</v>
      </c>
      <c r="I43" s="83">
        <v>1900</v>
      </c>
      <c r="J43" s="83" t="s">
        <v>50</v>
      </c>
      <c r="K43" s="50" t="s">
        <v>50</v>
      </c>
      <c r="L43" s="51" t="s">
        <v>50</v>
      </c>
      <c r="M43" s="51" t="s">
        <v>50</v>
      </c>
      <c r="N43" s="51" t="s">
        <v>50</v>
      </c>
      <c r="O43" s="51" t="s">
        <v>50</v>
      </c>
      <c r="P43" s="51" t="s">
        <v>50</v>
      </c>
      <c r="Q43" s="51" t="s">
        <v>50</v>
      </c>
    </row>
    <row r="44" spans="2:17" s="4" customFormat="1" ht="12" customHeight="1">
      <c r="B44" s="11" t="s">
        <v>38</v>
      </c>
      <c r="C44" s="82">
        <v>799</v>
      </c>
      <c r="D44" s="83">
        <v>810</v>
      </c>
      <c r="E44" s="83">
        <v>882</v>
      </c>
      <c r="F44" s="83">
        <v>936</v>
      </c>
      <c r="G44" s="83">
        <v>1018</v>
      </c>
      <c r="H44" s="83">
        <v>1010</v>
      </c>
      <c r="I44" s="83">
        <v>1018</v>
      </c>
      <c r="J44" s="83">
        <v>945</v>
      </c>
      <c r="K44" s="50">
        <f>(D44/C44)*100</f>
        <v>101.37672090112642</v>
      </c>
      <c r="L44" s="51">
        <f>(E44/C44)*100</f>
        <v>110.38798498122652</v>
      </c>
      <c r="M44" s="51">
        <f>(F44/C44)*100</f>
        <v>117.14643304130163</v>
      </c>
      <c r="N44" s="51">
        <f>(G44/C44)*100</f>
        <v>127.4092615769712</v>
      </c>
      <c r="O44" s="51">
        <f>(H44/C44)*100</f>
        <v>126.40801001251565</v>
      </c>
      <c r="P44" s="51">
        <f t="shared" si="7"/>
        <v>127.4092615769712</v>
      </c>
      <c r="Q44" s="51">
        <f t="shared" si="8"/>
        <v>118.27284105131415</v>
      </c>
    </row>
    <row r="45" spans="2:17" s="4" customFormat="1" ht="12" customHeight="1">
      <c r="B45" s="11" t="s">
        <v>40</v>
      </c>
      <c r="C45" s="82">
        <v>2944</v>
      </c>
      <c r="D45" s="83">
        <v>3138</v>
      </c>
      <c r="E45" s="83">
        <v>3501</v>
      </c>
      <c r="F45" s="83">
        <v>3750</v>
      </c>
      <c r="G45" s="83">
        <v>4105</v>
      </c>
      <c r="H45" s="83">
        <v>4168</v>
      </c>
      <c r="I45" s="83">
        <v>10120</v>
      </c>
      <c r="J45" s="83">
        <v>9852</v>
      </c>
      <c r="K45" s="50">
        <v>106.58967391304348</v>
      </c>
      <c r="L45" s="51">
        <v>118.91983695652173</v>
      </c>
      <c r="M45" s="51">
        <v>127.37771739130434</v>
      </c>
      <c r="N45" s="51">
        <v>139.4361413043478</v>
      </c>
      <c r="O45" s="51">
        <v>141.57608695652172</v>
      </c>
      <c r="P45" s="51">
        <v>343.75</v>
      </c>
      <c r="Q45" s="51">
        <f t="shared" si="8"/>
        <v>334.64673913043475</v>
      </c>
    </row>
    <row r="46" spans="2:17" s="4" customFormat="1" ht="12" customHeight="1">
      <c r="B46" s="16" t="s">
        <v>39</v>
      </c>
      <c r="C46" s="88" t="s">
        <v>50</v>
      </c>
      <c r="D46" s="89">
        <v>11794</v>
      </c>
      <c r="E46" s="89">
        <v>12364</v>
      </c>
      <c r="F46" s="89">
        <v>13010</v>
      </c>
      <c r="G46" s="89">
        <v>13504</v>
      </c>
      <c r="H46" s="89" t="s">
        <v>50</v>
      </c>
      <c r="I46" s="89" t="s">
        <v>50</v>
      </c>
      <c r="J46" s="89" t="s">
        <v>50</v>
      </c>
      <c r="K46" s="55" t="s">
        <v>50</v>
      </c>
      <c r="L46" s="56" t="s">
        <v>50</v>
      </c>
      <c r="M46" s="56" t="s">
        <v>50</v>
      </c>
      <c r="N46" s="56" t="s">
        <v>50</v>
      </c>
      <c r="O46" s="56" t="s">
        <v>50</v>
      </c>
      <c r="P46" s="56" t="s">
        <v>50</v>
      </c>
      <c r="Q46" s="56" t="s">
        <v>50</v>
      </c>
    </row>
    <row r="47" spans="2:17" s="4" customFormat="1" ht="12">
      <c r="B47" s="15" t="s">
        <v>41</v>
      </c>
      <c r="C47" s="94" t="s">
        <v>50</v>
      </c>
      <c r="D47" s="95" t="s">
        <v>50</v>
      </c>
      <c r="E47" s="95">
        <v>1072</v>
      </c>
      <c r="F47" s="95">
        <v>1176</v>
      </c>
      <c r="G47" s="95">
        <v>1219</v>
      </c>
      <c r="H47" s="95">
        <v>1149</v>
      </c>
      <c r="I47" s="95">
        <v>1151</v>
      </c>
      <c r="J47" s="95">
        <v>1129</v>
      </c>
      <c r="K47" s="62" t="s">
        <v>50</v>
      </c>
      <c r="L47" s="63" t="s">
        <v>50</v>
      </c>
      <c r="M47" s="63" t="s">
        <v>50</v>
      </c>
      <c r="N47" s="63" t="s">
        <v>50</v>
      </c>
      <c r="O47" s="63" t="s">
        <v>50</v>
      </c>
      <c r="P47" s="63" t="s">
        <v>50</v>
      </c>
      <c r="Q47" s="63" t="s">
        <v>50</v>
      </c>
    </row>
    <row r="48" spans="2:17" ht="12">
      <c r="B48" s="16" t="s">
        <v>42</v>
      </c>
      <c r="C48" s="88">
        <v>940</v>
      </c>
      <c r="D48" s="89">
        <v>925</v>
      </c>
      <c r="E48" s="89">
        <v>874</v>
      </c>
      <c r="F48" s="89">
        <v>845</v>
      </c>
      <c r="G48" s="89">
        <v>865</v>
      </c>
      <c r="H48" s="89">
        <v>870</v>
      </c>
      <c r="I48" s="89">
        <v>870</v>
      </c>
      <c r="J48" s="89">
        <v>885</v>
      </c>
      <c r="K48" s="55">
        <f t="shared" si="14"/>
        <v>98.40425531914893</v>
      </c>
      <c r="L48" s="56">
        <f t="shared" si="15"/>
        <v>92.97872340425532</v>
      </c>
      <c r="M48" s="56">
        <f t="shared" si="16"/>
        <v>89.8936170212766</v>
      </c>
      <c r="N48" s="56">
        <f t="shared" si="17"/>
        <v>92.02127659574468</v>
      </c>
      <c r="O48" s="56">
        <f t="shared" si="18"/>
        <v>92.5531914893617</v>
      </c>
      <c r="P48" s="56">
        <f t="shared" si="7"/>
        <v>92.5531914893617</v>
      </c>
      <c r="Q48" s="56">
        <f>(J48/C48)*100</f>
        <v>94.14893617021278</v>
      </c>
    </row>
    <row r="50" spans="2:17" ht="22.8" customHeight="1">
      <c r="B50" s="110" t="s">
        <v>92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ht="15">
      <c r="B51" s="17" t="s">
        <v>79</v>
      </c>
    </row>
    <row r="52" ht="15">
      <c r="B52" s="18" t="s">
        <v>46</v>
      </c>
    </row>
  </sheetData>
  <mergeCells count="4">
    <mergeCell ref="B4:B5"/>
    <mergeCell ref="K4:Q4"/>
    <mergeCell ref="C4:J4"/>
    <mergeCell ref="B50:Q50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2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1.7109375" style="2" customWidth="1"/>
    <col min="3" max="14" width="8.8515625" style="2" customWidth="1"/>
    <col min="15" max="15" width="8.8515625" style="4" customWidth="1"/>
    <col min="16" max="16384" width="8.8515625" style="2" customWidth="1"/>
  </cols>
  <sheetData>
    <row r="2" ht="12" customHeight="1">
      <c r="B2" s="21" t="s">
        <v>64</v>
      </c>
    </row>
    <row r="3" ht="12" customHeight="1">
      <c r="B3" s="27"/>
    </row>
    <row r="4" spans="2:17" ht="12" customHeight="1">
      <c r="B4" s="98"/>
      <c r="C4" s="105" t="s">
        <v>0</v>
      </c>
      <c r="D4" s="106"/>
      <c r="E4" s="106"/>
      <c r="F4" s="106"/>
      <c r="G4" s="106"/>
      <c r="H4" s="106"/>
      <c r="I4" s="106"/>
      <c r="J4" s="107"/>
      <c r="K4" s="103" t="s">
        <v>1</v>
      </c>
      <c r="L4" s="104"/>
      <c r="M4" s="104"/>
      <c r="N4" s="104"/>
      <c r="O4" s="104"/>
      <c r="P4" s="104"/>
      <c r="Q4" s="104"/>
    </row>
    <row r="5" spans="2:17" ht="12" customHeight="1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7">
        <v>2015</v>
      </c>
    </row>
    <row r="6" spans="2:17" ht="12" customHeight="1">
      <c r="B6" s="9" t="s">
        <v>77</v>
      </c>
      <c r="C6" s="77">
        <f>SUM(C9:C10,C12,C14:C17,C19:C21,C23,C26:C33,C36)</f>
        <v>46125</v>
      </c>
      <c r="D6" s="77">
        <f aca="true" t="shared" si="0" ref="D6:J6">SUM(D9:D10,D12,D14:D17,D19:D21,D23,D26:D33,D36)</f>
        <v>47126</v>
      </c>
      <c r="E6" s="77">
        <f t="shared" si="0"/>
        <v>47471</v>
      </c>
      <c r="F6" s="77">
        <f t="shared" si="0"/>
        <v>47628</v>
      </c>
      <c r="G6" s="77">
        <f t="shared" si="0"/>
        <v>47874</v>
      </c>
      <c r="H6" s="77">
        <f t="shared" si="0"/>
        <v>48414</v>
      </c>
      <c r="I6" s="77">
        <f t="shared" si="0"/>
        <v>48483</v>
      </c>
      <c r="J6" s="77">
        <f t="shared" si="0"/>
        <v>48731</v>
      </c>
      <c r="K6" s="66">
        <f>(D6/$C6)*100</f>
        <v>102.17018970189702</v>
      </c>
      <c r="L6" s="47">
        <f aca="true" t="shared" si="1" ref="L6:Q6">(E6/$C6)*100</f>
        <v>102.91815718157183</v>
      </c>
      <c r="M6" s="47">
        <f t="shared" si="1"/>
        <v>103.25853658536586</v>
      </c>
      <c r="N6" s="47">
        <f t="shared" si="1"/>
        <v>103.79186991869919</v>
      </c>
      <c r="O6" s="47">
        <f t="shared" si="1"/>
        <v>104.96260162601625</v>
      </c>
      <c r="P6" s="47">
        <f t="shared" si="1"/>
        <v>105.11219512195123</v>
      </c>
      <c r="Q6" s="47">
        <f t="shared" si="1"/>
        <v>105.649864498645</v>
      </c>
    </row>
    <row r="7" spans="2:17" ht="12" customHeight="1">
      <c r="B7" s="10" t="s">
        <v>2</v>
      </c>
      <c r="C7" s="79" t="s">
        <v>50</v>
      </c>
      <c r="D7" s="80" t="s">
        <v>50</v>
      </c>
      <c r="E7" s="80">
        <v>2460</v>
      </c>
      <c r="F7" s="80">
        <v>2442</v>
      </c>
      <c r="G7" s="80">
        <v>2452</v>
      </c>
      <c r="H7" s="80">
        <v>2425</v>
      </c>
      <c r="I7" s="80">
        <v>2486</v>
      </c>
      <c r="J7" s="80">
        <v>2455</v>
      </c>
      <c r="K7" s="49" t="s">
        <v>50</v>
      </c>
      <c r="L7" s="58" t="s">
        <v>50</v>
      </c>
      <c r="M7" s="58" t="s">
        <v>50</v>
      </c>
      <c r="N7" s="58" t="s">
        <v>50</v>
      </c>
      <c r="O7" s="58" t="s">
        <v>50</v>
      </c>
      <c r="P7" s="58" t="s">
        <v>50</v>
      </c>
      <c r="Q7" s="58" t="s">
        <v>50</v>
      </c>
    </row>
    <row r="8" spans="2:17" ht="12" customHeight="1">
      <c r="B8" s="11" t="s">
        <v>3</v>
      </c>
      <c r="C8" s="82" t="s">
        <v>50</v>
      </c>
      <c r="D8" s="83" t="s">
        <v>50</v>
      </c>
      <c r="E8" s="83" t="s">
        <v>50</v>
      </c>
      <c r="F8" s="83" t="s">
        <v>50</v>
      </c>
      <c r="G8" s="83" t="s">
        <v>50</v>
      </c>
      <c r="H8" s="83">
        <v>2188</v>
      </c>
      <c r="I8" s="83">
        <v>2201</v>
      </c>
      <c r="J8" s="83">
        <v>2225</v>
      </c>
      <c r="K8" s="50" t="s">
        <v>50</v>
      </c>
      <c r="L8" s="51" t="s">
        <v>50</v>
      </c>
      <c r="M8" s="51" t="s">
        <v>50</v>
      </c>
      <c r="N8" s="51" t="s">
        <v>50</v>
      </c>
      <c r="O8" s="51" t="s">
        <v>50</v>
      </c>
      <c r="P8" s="51" t="s">
        <v>50</v>
      </c>
      <c r="Q8" s="51" t="s">
        <v>50</v>
      </c>
    </row>
    <row r="9" spans="2:17" ht="12" customHeight="1">
      <c r="B9" s="11" t="s">
        <v>4</v>
      </c>
      <c r="C9" s="82">
        <v>3044</v>
      </c>
      <c r="D9" s="83">
        <v>3029</v>
      </c>
      <c r="E9" s="83">
        <v>3063</v>
      </c>
      <c r="F9" s="83">
        <v>3048</v>
      </c>
      <c r="G9" s="83">
        <v>3055</v>
      </c>
      <c r="H9" s="83">
        <v>3054</v>
      </c>
      <c r="I9" s="83">
        <v>3028</v>
      </c>
      <c r="J9" s="83">
        <v>3018</v>
      </c>
      <c r="K9" s="50">
        <f aca="true" t="shared" si="2" ref="K9:K33">(D9/C9)*100</f>
        <v>99.50722733245729</v>
      </c>
      <c r="L9" s="51">
        <f aca="true" t="shared" si="3" ref="L9:L23">(E9/C9)*100</f>
        <v>100.62417871222075</v>
      </c>
      <c r="M9" s="51">
        <f aca="true" t="shared" si="4" ref="M9:M23">(F9/C9)*100</f>
        <v>100.13140604467804</v>
      </c>
      <c r="N9" s="51">
        <f aca="true" t="shared" si="5" ref="N9:N23">(G9/C9)*100</f>
        <v>100.36136662286465</v>
      </c>
      <c r="O9" s="51">
        <f aca="true" t="shared" si="6" ref="O9:O23">(H9/C9)*100</f>
        <v>100.32851511169514</v>
      </c>
      <c r="P9" s="51">
        <f aca="true" t="shared" si="7" ref="P9:P48">(I9/C9)*100</f>
        <v>99.47437582128778</v>
      </c>
      <c r="Q9" s="51">
        <f>(J9/C9)*100</f>
        <v>99.14586070959264</v>
      </c>
    </row>
    <row r="10" spans="2:17" ht="12" customHeight="1">
      <c r="B10" s="11" t="s">
        <v>5</v>
      </c>
      <c r="C10" s="82">
        <v>777</v>
      </c>
      <c r="D10" s="83">
        <v>843</v>
      </c>
      <c r="E10" s="83">
        <v>877</v>
      </c>
      <c r="F10" s="83">
        <v>817</v>
      </c>
      <c r="G10" s="83">
        <v>831</v>
      </c>
      <c r="H10" s="83">
        <v>789</v>
      </c>
      <c r="I10" s="83">
        <v>777</v>
      </c>
      <c r="J10" s="83">
        <v>767</v>
      </c>
      <c r="K10" s="50">
        <f t="shared" si="2"/>
        <v>108.4942084942085</v>
      </c>
      <c r="L10" s="51">
        <f t="shared" si="3"/>
        <v>112.87001287001286</v>
      </c>
      <c r="M10" s="51">
        <f t="shared" si="4"/>
        <v>105.14800514800515</v>
      </c>
      <c r="N10" s="51">
        <f t="shared" si="5"/>
        <v>106.94980694980696</v>
      </c>
      <c r="O10" s="51">
        <f t="shared" si="6"/>
        <v>101.54440154440154</v>
      </c>
      <c r="P10" s="51">
        <f t="shared" si="7"/>
        <v>100</v>
      </c>
      <c r="Q10" s="51">
        <f aca="true" t="shared" si="8" ref="Q10:Q47">(J10/C10)*100</f>
        <v>98.71299871299871</v>
      </c>
    </row>
    <row r="11" spans="2:17" ht="12" customHeight="1">
      <c r="B11" s="11" t="s">
        <v>6</v>
      </c>
      <c r="C11" s="82">
        <v>20101</v>
      </c>
      <c r="D11" s="83" t="s">
        <v>50</v>
      </c>
      <c r="E11" s="83">
        <v>20410.7</v>
      </c>
      <c r="F11" s="83" t="s">
        <v>50</v>
      </c>
      <c r="G11" s="83">
        <v>20382.12</v>
      </c>
      <c r="H11" s="83" t="s">
        <v>50</v>
      </c>
      <c r="I11" s="83">
        <v>20301</v>
      </c>
      <c r="J11" s="83" t="s">
        <v>50</v>
      </c>
      <c r="K11" s="50" t="s">
        <v>50</v>
      </c>
      <c r="L11" s="51">
        <f t="shared" si="3"/>
        <v>101.54071936719566</v>
      </c>
      <c r="M11" s="51" t="s">
        <v>50</v>
      </c>
      <c r="N11" s="51">
        <f>(G11/C11)*100</f>
        <v>101.39853738619968</v>
      </c>
      <c r="O11" s="51" t="s">
        <v>50</v>
      </c>
      <c r="P11" s="51">
        <f>(I11/C11)*100</f>
        <v>100.99497537435948</v>
      </c>
      <c r="Q11" s="51" t="s">
        <v>50</v>
      </c>
    </row>
    <row r="12" spans="2:17" ht="12" customHeight="1">
      <c r="B12" s="11" t="s">
        <v>7</v>
      </c>
      <c r="C12" s="82">
        <v>237</v>
      </c>
      <c r="D12" s="83">
        <v>231</v>
      </c>
      <c r="E12" s="83">
        <v>224</v>
      </c>
      <c r="F12" s="83">
        <v>221</v>
      </c>
      <c r="G12" s="83">
        <v>228</v>
      </c>
      <c r="H12" s="83">
        <v>226</v>
      </c>
      <c r="I12" s="83">
        <v>230</v>
      </c>
      <c r="J12" s="83">
        <v>234</v>
      </c>
      <c r="K12" s="50">
        <f t="shared" si="2"/>
        <v>97.46835443037975</v>
      </c>
      <c r="L12" s="51">
        <f t="shared" si="3"/>
        <v>94.51476793248945</v>
      </c>
      <c r="M12" s="51">
        <f t="shared" si="4"/>
        <v>93.24894514767934</v>
      </c>
      <c r="N12" s="51">
        <f t="shared" si="5"/>
        <v>96.20253164556962</v>
      </c>
      <c r="O12" s="51">
        <f t="shared" si="6"/>
        <v>95.35864978902954</v>
      </c>
      <c r="P12" s="51">
        <f t="shared" si="7"/>
        <v>97.0464135021097</v>
      </c>
      <c r="Q12" s="51">
        <f t="shared" si="8"/>
        <v>98.73417721518987</v>
      </c>
    </row>
    <row r="13" spans="2:17" ht="12" customHeight="1">
      <c r="B13" s="11" t="s">
        <v>8</v>
      </c>
      <c r="C13" s="82" t="s">
        <v>50</v>
      </c>
      <c r="D13" s="83" t="s">
        <v>50</v>
      </c>
      <c r="E13" s="83">
        <v>147</v>
      </c>
      <c r="F13" s="83">
        <v>139</v>
      </c>
      <c r="G13" s="83">
        <v>144</v>
      </c>
      <c r="H13" s="83">
        <v>148</v>
      </c>
      <c r="I13" s="83">
        <v>161</v>
      </c>
      <c r="J13" s="83">
        <v>161</v>
      </c>
      <c r="K13" s="50" t="s">
        <v>50</v>
      </c>
      <c r="L13" s="51" t="s">
        <v>50</v>
      </c>
      <c r="M13" s="51" t="s">
        <v>50</v>
      </c>
      <c r="N13" s="51" t="s">
        <v>50</v>
      </c>
      <c r="O13" s="51" t="s">
        <v>50</v>
      </c>
      <c r="P13" s="51" t="s">
        <v>50</v>
      </c>
      <c r="Q13" s="51" t="s">
        <v>50</v>
      </c>
    </row>
    <row r="14" spans="2:17" ht="12" customHeight="1">
      <c r="B14" s="11" t="s">
        <v>9</v>
      </c>
      <c r="C14" s="82">
        <v>3725</v>
      </c>
      <c r="D14" s="83">
        <v>3726</v>
      </c>
      <c r="E14" s="83">
        <v>3672</v>
      </c>
      <c r="F14" s="83">
        <v>3647</v>
      </c>
      <c r="G14" s="83">
        <v>3806</v>
      </c>
      <c r="H14" s="83">
        <v>3905</v>
      </c>
      <c r="I14" s="83">
        <v>3989</v>
      </c>
      <c r="J14" s="83">
        <v>4121</v>
      </c>
      <c r="K14" s="50">
        <f t="shared" si="2"/>
        <v>100.02684563758389</v>
      </c>
      <c r="L14" s="51">
        <f t="shared" si="3"/>
        <v>98.57718120805369</v>
      </c>
      <c r="M14" s="51">
        <f t="shared" si="4"/>
        <v>97.90604026845638</v>
      </c>
      <c r="N14" s="51">
        <f t="shared" si="5"/>
        <v>102.1744966442953</v>
      </c>
      <c r="O14" s="51">
        <f t="shared" si="6"/>
        <v>104.83221476510067</v>
      </c>
      <c r="P14" s="51">
        <f t="shared" si="7"/>
        <v>107.08724832214764</v>
      </c>
      <c r="Q14" s="51">
        <f t="shared" si="8"/>
        <v>110.63087248322148</v>
      </c>
    </row>
    <row r="15" spans="2:17" ht="12" customHeight="1">
      <c r="B15" s="11" t="s">
        <v>10</v>
      </c>
      <c r="C15" s="82">
        <v>4439</v>
      </c>
      <c r="D15" s="83">
        <v>4536</v>
      </c>
      <c r="E15" s="83">
        <v>4689</v>
      </c>
      <c r="F15" s="83">
        <v>4890</v>
      </c>
      <c r="G15" s="83">
        <v>5036</v>
      </c>
      <c r="H15" s="83">
        <v>5219</v>
      </c>
      <c r="I15" s="83">
        <v>5352</v>
      </c>
      <c r="J15" s="83">
        <v>5366</v>
      </c>
      <c r="K15" s="50">
        <f t="shared" si="2"/>
        <v>102.185176841631</v>
      </c>
      <c r="L15" s="51">
        <f t="shared" si="3"/>
        <v>105.63189907636854</v>
      </c>
      <c r="M15" s="51">
        <f t="shared" si="4"/>
        <v>110.15994593376888</v>
      </c>
      <c r="N15" s="51">
        <f t="shared" si="5"/>
        <v>113.4489749943681</v>
      </c>
      <c r="O15" s="51">
        <f t="shared" si="6"/>
        <v>117.57152511826988</v>
      </c>
      <c r="P15" s="51">
        <f t="shared" si="7"/>
        <v>120.56769542689796</v>
      </c>
      <c r="Q15" s="51">
        <f t="shared" si="8"/>
        <v>120.88308177517459</v>
      </c>
    </row>
    <row r="16" spans="2:17" ht="12" customHeight="1">
      <c r="B16" s="11" t="s">
        <v>11</v>
      </c>
      <c r="C16" s="82">
        <v>5886</v>
      </c>
      <c r="D16" s="83">
        <v>5931</v>
      </c>
      <c r="E16" s="83">
        <v>5932</v>
      </c>
      <c r="F16" s="83">
        <v>5863</v>
      </c>
      <c r="G16" s="83">
        <v>5858</v>
      </c>
      <c r="H16" s="83">
        <v>5807</v>
      </c>
      <c r="I16" s="83">
        <v>5669</v>
      </c>
      <c r="J16" s="83">
        <v>5720</v>
      </c>
      <c r="K16" s="50">
        <f t="shared" si="2"/>
        <v>100.7645259938838</v>
      </c>
      <c r="L16" s="51">
        <f t="shared" si="3"/>
        <v>100.78151546041454</v>
      </c>
      <c r="M16" s="51">
        <f t="shared" si="4"/>
        <v>99.60924226979273</v>
      </c>
      <c r="N16" s="51">
        <f t="shared" si="5"/>
        <v>99.52429493713896</v>
      </c>
      <c r="O16" s="51">
        <f t="shared" si="6"/>
        <v>98.65783214407068</v>
      </c>
      <c r="P16" s="51">
        <f t="shared" si="7"/>
        <v>96.31328576282705</v>
      </c>
      <c r="Q16" s="51">
        <f t="shared" si="8"/>
        <v>97.17974855589534</v>
      </c>
    </row>
    <row r="17" spans="2:17" s="4" customFormat="1" ht="12" customHeight="1">
      <c r="B17" s="11" t="s">
        <v>12</v>
      </c>
      <c r="C17" s="82">
        <v>1883</v>
      </c>
      <c r="D17" s="83">
        <v>1886</v>
      </c>
      <c r="E17" s="83">
        <v>1887</v>
      </c>
      <c r="F17" s="83">
        <v>1924</v>
      </c>
      <c r="G17" s="83">
        <v>1932</v>
      </c>
      <c r="H17" s="83">
        <v>1912</v>
      </c>
      <c r="I17" s="83">
        <v>1903</v>
      </c>
      <c r="J17" s="83">
        <v>1879</v>
      </c>
      <c r="K17" s="50">
        <f t="shared" si="2"/>
        <v>100.15932023366967</v>
      </c>
      <c r="L17" s="51">
        <f t="shared" si="3"/>
        <v>100.21242697822623</v>
      </c>
      <c r="M17" s="51">
        <f t="shared" si="4"/>
        <v>102.1773765268189</v>
      </c>
      <c r="N17" s="51">
        <f t="shared" si="5"/>
        <v>102.60223048327137</v>
      </c>
      <c r="O17" s="51">
        <f t="shared" si="6"/>
        <v>101.5400955921402</v>
      </c>
      <c r="P17" s="51">
        <f t="shared" si="7"/>
        <v>101.06213489113118</v>
      </c>
      <c r="Q17" s="51">
        <f t="shared" si="8"/>
        <v>99.78757302177377</v>
      </c>
    </row>
    <row r="18" spans="2:17" s="4" customFormat="1" ht="12" customHeight="1">
      <c r="B18" s="11" t="s">
        <v>13</v>
      </c>
      <c r="C18" s="82" t="s">
        <v>50</v>
      </c>
      <c r="D18" s="83" t="s">
        <v>50</v>
      </c>
      <c r="E18" s="83">
        <v>6654</v>
      </c>
      <c r="F18" s="83" t="s">
        <v>50</v>
      </c>
      <c r="G18" s="83">
        <v>6347</v>
      </c>
      <c r="H18" s="83">
        <v>6783</v>
      </c>
      <c r="I18" s="83">
        <v>6939</v>
      </c>
      <c r="J18" s="83">
        <v>6496</v>
      </c>
      <c r="K18" s="50" t="s">
        <v>50</v>
      </c>
      <c r="L18" s="51" t="s">
        <v>50</v>
      </c>
      <c r="M18" s="51" t="s">
        <v>50</v>
      </c>
      <c r="N18" s="51" t="s">
        <v>50</v>
      </c>
      <c r="O18" s="51" t="s">
        <v>50</v>
      </c>
      <c r="P18" s="51" t="s">
        <v>50</v>
      </c>
      <c r="Q18" s="51" t="s">
        <v>50</v>
      </c>
    </row>
    <row r="19" spans="2:17" s="4" customFormat="1" ht="12" customHeight="1">
      <c r="B19" s="11" t="s">
        <v>14</v>
      </c>
      <c r="C19" s="82">
        <v>99</v>
      </c>
      <c r="D19" s="83">
        <v>97</v>
      </c>
      <c r="E19" s="83">
        <v>104</v>
      </c>
      <c r="F19" s="83">
        <v>100</v>
      </c>
      <c r="G19" s="83">
        <v>102</v>
      </c>
      <c r="H19" s="83">
        <v>103</v>
      </c>
      <c r="I19" s="83">
        <v>101</v>
      </c>
      <c r="J19" s="83">
        <v>113</v>
      </c>
      <c r="K19" s="50">
        <f t="shared" si="2"/>
        <v>97.97979797979798</v>
      </c>
      <c r="L19" s="51">
        <f t="shared" si="3"/>
        <v>105.05050505050507</v>
      </c>
      <c r="M19" s="51">
        <f t="shared" si="4"/>
        <v>101.01010101010101</v>
      </c>
      <c r="N19" s="51">
        <f t="shared" si="5"/>
        <v>103.03030303030303</v>
      </c>
      <c r="O19" s="51">
        <f t="shared" si="6"/>
        <v>104.04040404040404</v>
      </c>
      <c r="P19" s="51">
        <f t="shared" si="7"/>
        <v>102.020202020202</v>
      </c>
      <c r="Q19" s="51">
        <f t="shared" si="8"/>
        <v>114.14141414141415</v>
      </c>
    </row>
    <row r="20" spans="2:17" s="4" customFormat="1" ht="12" customHeight="1">
      <c r="B20" s="11" t="s">
        <v>15</v>
      </c>
      <c r="C20" s="82">
        <v>413</v>
      </c>
      <c r="D20" s="83">
        <v>428</v>
      </c>
      <c r="E20" s="83">
        <v>423</v>
      </c>
      <c r="F20" s="83">
        <v>421</v>
      </c>
      <c r="G20" s="83">
        <v>435</v>
      </c>
      <c r="H20" s="83">
        <v>430</v>
      </c>
      <c r="I20" s="83">
        <v>430</v>
      </c>
      <c r="J20" s="83">
        <v>445</v>
      </c>
      <c r="K20" s="50">
        <f t="shared" si="2"/>
        <v>103.6319612590799</v>
      </c>
      <c r="L20" s="51">
        <f t="shared" si="3"/>
        <v>102.42130750605327</v>
      </c>
      <c r="M20" s="51">
        <f t="shared" si="4"/>
        <v>101.93704600484261</v>
      </c>
      <c r="N20" s="51">
        <f t="shared" si="5"/>
        <v>105.32687651331717</v>
      </c>
      <c r="O20" s="51">
        <f t="shared" si="6"/>
        <v>104.11622276029055</v>
      </c>
      <c r="P20" s="51">
        <f t="shared" si="7"/>
        <v>104.11622276029055</v>
      </c>
      <c r="Q20" s="51">
        <f t="shared" si="8"/>
        <v>107.74818401937046</v>
      </c>
    </row>
    <row r="21" spans="2:17" s="4" customFormat="1" ht="12" customHeight="1">
      <c r="B21" s="11" t="s">
        <v>16</v>
      </c>
      <c r="C21" s="82">
        <v>763</v>
      </c>
      <c r="D21" s="83">
        <v>757</v>
      </c>
      <c r="E21" s="83">
        <v>776</v>
      </c>
      <c r="F21" s="83">
        <v>774</v>
      </c>
      <c r="G21" s="83">
        <v>769</v>
      </c>
      <c r="H21" s="83">
        <v>771</v>
      </c>
      <c r="I21" s="83">
        <v>755</v>
      </c>
      <c r="J21" s="83">
        <v>762</v>
      </c>
      <c r="K21" s="50">
        <f t="shared" si="2"/>
        <v>99.21363040629096</v>
      </c>
      <c r="L21" s="51">
        <f t="shared" si="3"/>
        <v>101.7038007863696</v>
      </c>
      <c r="M21" s="51">
        <f t="shared" si="4"/>
        <v>101.44167758846659</v>
      </c>
      <c r="N21" s="51">
        <f t="shared" si="5"/>
        <v>100.78636959370904</v>
      </c>
      <c r="O21" s="51">
        <f t="shared" si="6"/>
        <v>101.04849279161205</v>
      </c>
      <c r="P21" s="51">
        <f t="shared" si="7"/>
        <v>98.95150720838795</v>
      </c>
      <c r="Q21" s="51">
        <f t="shared" si="8"/>
        <v>99.8689384010485</v>
      </c>
    </row>
    <row r="22" spans="2:17" s="4" customFormat="1" ht="12" customHeight="1">
      <c r="B22" s="11" t="s">
        <v>17</v>
      </c>
      <c r="C22" s="82" t="s">
        <v>50</v>
      </c>
      <c r="D22" s="83" t="s">
        <v>50</v>
      </c>
      <c r="E22" s="83" t="s">
        <v>50</v>
      </c>
      <c r="F22" s="83" t="s">
        <v>50</v>
      </c>
      <c r="G22" s="83" t="s">
        <v>50</v>
      </c>
      <c r="H22" s="83" t="s">
        <v>50</v>
      </c>
      <c r="I22" s="83" t="s">
        <v>50</v>
      </c>
      <c r="J22" s="83">
        <v>241</v>
      </c>
      <c r="K22" s="50" t="s">
        <v>50</v>
      </c>
      <c r="L22" s="51" t="s">
        <v>50</v>
      </c>
      <c r="M22" s="51" t="s">
        <v>50</v>
      </c>
      <c r="N22" s="51" t="s">
        <v>50</v>
      </c>
      <c r="O22" s="51" t="s">
        <v>50</v>
      </c>
      <c r="P22" s="51" t="s">
        <v>50</v>
      </c>
      <c r="Q22" s="51" t="s">
        <v>50</v>
      </c>
    </row>
    <row r="23" spans="2:17" s="4" customFormat="1" ht="12" customHeight="1">
      <c r="B23" s="11" t="s">
        <v>18</v>
      </c>
      <c r="C23" s="82">
        <v>2824</v>
      </c>
      <c r="D23" s="83">
        <v>2919</v>
      </c>
      <c r="E23" s="83">
        <v>2918</v>
      </c>
      <c r="F23" s="83">
        <v>2889</v>
      </c>
      <c r="G23" s="83">
        <v>2783</v>
      </c>
      <c r="H23" s="83">
        <v>2830</v>
      </c>
      <c r="I23" s="83">
        <v>2839</v>
      </c>
      <c r="J23" s="83">
        <v>2840</v>
      </c>
      <c r="K23" s="50">
        <f t="shared" si="2"/>
        <v>103.36402266288951</v>
      </c>
      <c r="L23" s="51">
        <f t="shared" si="3"/>
        <v>103.32861189801699</v>
      </c>
      <c r="M23" s="51">
        <f t="shared" si="4"/>
        <v>102.30169971671388</v>
      </c>
      <c r="N23" s="51">
        <f t="shared" si="5"/>
        <v>98.54815864022662</v>
      </c>
      <c r="O23" s="51">
        <f t="shared" si="6"/>
        <v>100.21246458923511</v>
      </c>
      <c r="P23" s="51">
        <f t="shared" si="7"/>
        <v>100.53116147308782</v>
      </c>
      <c r="Q23" s="51">
        <f t="shared" si="8"/>
        <v>100.56657223796034</v>
      </c>
    </row>
    <row r="24" spans="2:17" s="4" customFormat="1" ht="12" customHeight="1">
      <c r="B24" s="11" t="s">
        <v>19</v>
      </c>
      <c r="C24" s="82" t="s">
        <v>50</v>
      </c>
      <c r="D24" s="83" t="s">
        <v>50</v>
      </c>
      <c r="E24" s="83" t="s">
        <v>50</v>
      </c>
      <c r="F24" s="83" t="s">
        <v>50</v>
      </c>
      <c r="G24" s="83" t="s">
        <v>50</v>
      </c>
      <c r="H24" s="83">
        <v>42</v>
      </c>
      <c r="I24" s="83">
        <v>41</v>
      </c>
      <c r="J24" s="83">
        <v>42</v>
      </c>
      <c r="K24" s="50" t="s">
        <v>50</v>
      </c>
      <c r="L24" s="51" t="s">
        <v>50</v>
      </c>
      <c r="M24" s="51" t="s">
        <v>50</v>
      </c>
      <c r="N24" s="51" t="s">
        <v>50</v>
      </c>
      <c r="O24" s="51" t="s">
        <v>50</v>
      </c>
      <c r="P24" s="51" t="s">
        <v>50</v>
      </c>
      <c r="Q24" s="51" t="s">
        <v>50</v>
      </c>
    </row>
    <row r="25" spans="2:17" s="4" customFormat="1" ht="12" customHeight="1">
      <c r="B25" s="11" t="s">
        <v>45</v>
      </c>
      <c r="C25" s="82" t="s">
        <v>50</v>
      </c>
      <c r="D25" s="83">
        <v>2418</v>
      </c>
      <c r="E25" s="83">
        <v>2502</v>
      </c>
      <c r="F25" s="83">
        <v>2448</v>
      </c>
      <c r="G25" s="83">
        <v>2403</v>
      </c>
      <c r="H25" s="83">
        <v>2378</v>
      </c>
      <c r="I25" s="83">
        <v>2359</v>
      </c>
      <c r="J25" s="83">
        <v>2357</v>
      </c>
      <c r="K25" s="50" t="s">
        <v>50</v>
      </c>
      <c r="L25" s="51" t="s">
        <v>50</v>
      </c>
      <c r="M25" s="51" t="s">
        <v>50</v>
      </c>
      <c r="N25" s="51" t="s">
        <v>50</v>
      </c>
      <c r="O25" s="51" t="s">
        <v>50</v>
      </c>
      <c r="P25" s="51" t="s">
        <v>50</v>
      </c>
      <c r="Q25" s="51" t="s">
        <v>50</v>
      </c>
    </row>
    <row r="26" spans="2:17" s="4" customFormat="1" ht="12" customHeight="1">
      <c r="B26" s="11" t="s">
        <v>20</v>
      </c>
      <c r="C26" s="82">
        <v>2324</v>
      </c>
      <c r="D26" s="83">
        <v>2341</v>
      </c>
      <c r="E26" s="83">
        <v>2348</v>
      </c>
      <c r="F26" s="83">
        <v>2357</v>
      </c>
      <c r="G26" s="83">
        <v>2370</v>
      </c>
      <c r="H26" s="83">
        <v>2389</v>
      </c>
      <c r="I26" s="83">
        <v>2461</v>
      </c>
      <c r="J26" s="83">
        <v>2482</v>
      </c>
      <c r="K26" s="50">
        <f t="shared" si="2"/>
        <v>100.7314974182444</v>
      </c>
      <c r="L26" s="51">
        <f aca="true" t="shared" si="9" ref="L26:L33">(E26/C26)*100</f>
        <v>101.03270223752152</v>
      </c>
      <c r="M26" s="51">
        <f aca="true" t="shared" si="10" ref="M26:M33">(F26/C26)*100</f>
        <v>101.41996557659208</v>
      </c>
      <c r="N26" s="51">
        <f aca="true" t="shared" si="11" ref="N26:N33">(G26/C26)*100</f>
        <v>101.97934595524958</v>
      </c>
      <c r="O26" s="51">
        <f aca="true" t="shared" si="12" ref="O26:O33">(H26/C26)*100</f>
        <v>102.79690189328743</v>
      </c>
      <c r="P26" s="51">
        <f t="shared" si="7"/>
        <v>105.89500860585197</v>
      </c>
      <c r="Q26" s="51">
        <f t="shared" si="8"/>
        <v>106.79862306368331</v>
      </c>
    </row>
    <row r="27" spans="2:17" s="4" customFormat="1" ht="12" customHeight="1">
      <c r="B27" s="11" t="s">
        <v>21</v>
      </c>
      <c r="C27" s="82">
        <v>9060</v>
      </c>
      <c r="D27" s="83">
        <v>9911</v>
      </c>
      <c r="E27" s="83">
        <v>9927</v>
      </c>
      <c r="F27" s="83">
        <v>9922</v>
      </c>
      <c r="G27" s="83">
        <v>9938</v>
      </c>
      <c r="H27" s="83">
        <v>9906</v>
      </c>
      <c r="I27" s="83">
        <v>9960</v>
      </c>
      <c r="J27" s="83">
        <v>9957</v>
      </c>
      <c r="K27" s="50">
        <f t="shared" si="2"/>
        <v>109.39293598233995</v>
      </c>
      <c r="L27" s="51">
        <f t="shared" si="9"/>
        <v>109.56953642384106</v>
      </c>
      <c r="M27" s="51">
        <f t="shared" si="10"/>
        <v>109.51434878587196</v>
      </c>
      <c r="N27" s="51">
        <f t="shared" si="11"/>
        <v>109.69094922737305</v>
      </c>
      <c r="O27" s="51">
        <f t="shared" si="12"/>
        <v>109.33774834437087</v>
      </c>
      <c r="P27" s="51">
        <f t="shared" si="7"/>
        <v>109.93377483443709</v>
      </c>
      <c r="Q27" s="51">
        <f t="shared" si="8"/>
        <v>109.90066225165562</v>
      </c>
    </row>
    <row r="28" spans="2:17" s="4" customFormat="1" ht="12" customHeight="1">
      <c r="B28" s="11" t="s">
        <v>22</v>
      </c>
      <c r="C28" s="82">
        <v>1712</v>
      </c>
      <c r="D28" s="83">
        <v>1776</v>
      </c>
      <c r="E28" s="83">
        <v>1777</v>
      </c>
      <c r="F28" s="83">
        <v>1748</v>
      </c>
      <c r="G28" s="83">
        <v>1803</v>
      </c>
      <c r="H28" s="83">
        <v>1816</v>
      </c>
      <c r="I28" s="83">
        <v>1784</v>
      </c>
      <c r="J28" s="83">
        <v>1787</v>
      </c>
      <c r="K28" s="50">
        <f t="shared" si="2"/>
        <v>103.73831775700934</v>
      </c>
      <c r="L28" s="51">
        <f t="shared" si="9"/>
        <v>103.79672897196261</v>
      </c>
      <c r="M28" s="51">
        <f t="shared" si="10"/>
        <v>102.10280373831775</v>
      </c>
      <c r="N28" s="51">
        <f t="shared" si="11"/>
        <v>105.31542056074767</v>
      </c>
      <c r="O28" s="51">
        <f t="shared" si="12"/>
        <v>106.0747663551402</v>
      </c>
      <c r="P28" s="51">
        <f t="shared" si="7"/>
        <v>104.20560747663552</v>
      </c>
      <c r="Q28" s="51">
        <f t="shared" si="8"/>
        <v>104.38084112149532</v>
      </c>
    </row>
    <row r="29" spans="2:17" s="4" customFormat="1" ht="12" customHeight="1">
      <c r="B29" s="11" t="s">
        <v>23</v>
      </c>
      <c r="C29" s="82">
        <v>4142</v>
      </c>
      <c r="D29" s="83">
        <v>3904</v>
      </c>
      <c r="E29" s="83">
        <v>4081</v>
      </c>
      <c r="F29" s="83">
        <v>4205</v>
      </c>
      <c r="G29" s="83">
        <v>4203</v>
      </c>
      <c r="H29" s="83">
        <v>4466</v>
      </c>
      <c r="I29" s="83">
        <v>4438</v>
      </c>
      <c r="J29" s="83">
        <v>4504</v>
      </c>
      <c r="K29" s="50">
        <f t="shared" si="2"/>
        <v>94.25398358281024</v>
      </c>
      <c r="L29" s="51">
        <f t="shared" si="9"/>
        <v>98.52728150651859</v>
      </c>
      <c r="M29" s="51">
        <f t="shared" si="10"/>
        <v>101.52100434572671</v>
      </c>
      <c r="N29" s="51">
        <f t="shared" si="11"/>
        <v>101.47271849348141</v>
      </c>
      <c r="O29" s="51">
        <f t="shared" si="12"/>
        <v>107.82230806373731</v>
      </c>
      <c r="P29" s="51">
        <f t="shared" si="7"/>
        <v>107.14630613230322</v>
      </c>
      <c r="Q29" s="51">
        <f t="shared" si="8"/>
        <v>108.73973925639788</v>
      </c>
    </row>
    <row r="30" spans="2:17" s="4" customFormat="1" ht="12" customHeight="1">
      <c r="B30" s="11" t="s">
        <v>24</v>
      </c>
      <c r="C30" s="82">
        <v>1067</v>
      </c>
      <c r="D30" s="83">
        <v>1076</v>
      </c>
      <c r="E30" s="83">
        <v>1024</v>
      </c>
      <c r="F30" s="83">
        <v>1016</v>
      </c>
      <c r="G30" s="83">
        <v>983</v>
      </c>
      <c r="H30" s="83">
        <v>970</v>
      </c>
      <c r="I30" s="83">
        <v>940</v>
      </c>
      <c r="J30" s="83">
        <v>911</v>
      </c>
      <c r="K30" s="50">
        <f t="shared" si="2"/>
        <v>100.84348641049672</v>
      </c>
      <c r="L30" s="51">
        <f t="shared" si="9"/>
        <v>95.97000937207123</v>
      </c>
      <c r="M30" s="51">
        <f t="shared" si="10"/>
        <v>95.22024367385193</v>
      </c>
      <c r="N30" s="51">
        <f t="shared" si="11"/>
        <v>92.12746016869728</v>
      </c>
      <c r="O30" s="51">
        <f t="shared" si="12"/>
        <v>90.9090909090909</v>
      </c>
      <c r="P30" s="51">
        <f t="shared" si="7"/>
        <v>88.09746954076851</v>
      </c>
      <c r="Q30" s="51">
        <f t="shared" si="8"/>
        <v>85.37956888472353</v>
      </c>
    </row>
    <row r="31" spans="2:17" s="4" customFormat="1" ht="12" customHeight="1">
      <c r="B31" s="11" t="s">
        <v>25</v>
      </c>
      <c r="C31" s="82">
        <v>1388</v>
      </c>
      <c r="D31" s="83">
        <v>1386</v>
      </c>
      <c r="E31" s="83">
        <v>1387</v>
      </c>
      <c r="F31" s="83">
        <v>1363</v>
      </c>
      <c r="G31" s="83">
        <v>1344</v>
      </c>
      <c r="H31" s="83">
        <v>1385</v>
      </c>
      <c r="I31" s="83">
        <v>1366</v>
      </c>
      <c r="J31" s="83">
        <v>1337</v>
      </c>
      <c r="K31" s="50">
        <f t="shared" si="2"/>
        <v>99.85590778097982</v>
      </c>
      <c r="L31" s="51">
        <f t="shared" si="9"/>
        <v>99.92795389048992</v>
      </c>
      <c r="M31" s="51">
        <f t="shared" si="10"/>
        <v>98.19884726224784</v>
      </c>
      <c r="N31" s="51">
        <f t="shared" si="11"/>
        <v>96.82997118155619</v>
      </c>
      <c r="O31" s="51">
        <f t="shared" si="12"/>
        <v>99.78386167146974</v>
      </c>
      <c r="P31" s="51">
        <f t="shared" si="7"/>
        <v>98.4149855907781</v>
      </c>
      <c r="Q31" s="51">
        <f t="shared" si="8"/>
        <v>96.3256484149856</v>
      </c>
    </row>
    <row r="32" spans="2:17" s="4" customFormat="1" ht="12" customHeight="1">
      <c r="B32" s="11" t="s">
        <v>26</v>
      </c>
      <c r="C32" s="82">
        <v>921</v>
      </c>
      <c r="D32" s="83">
        <v>940</v>
      </c>
      <c r="E32" s="83">
        <v>967</v>
      </c>
      <c r="F32" s="83">
        <v>969</v>
      </c>
      <c r="G32" s="83">
        <v>974</v>
      </c>
      <c r="H32" s="83">
        <v>986</v>
      </c>
      <c r="I32" s="83">
        <v>988</v>
      </c>
      <c r="J32" s="83">
        <v>991</v>
      </c>
      <c r="K32" s="50">
        <f t="shared" si="2"/>
        <v>102.0629750271444</v>
      </c>
      <c r="L32" s="51">
        <f t="shared" si="9"/>
        <v>104.99457111834963</v>
      </c>
      <c r="M32" s="51">
        <f t="shared" si="10"/>
        <v>105.21172638436482</v>
      </c>
      <c r="N32" s="51">
        <f t="shared" si="11"/>
        <v>105.75461454940283</v>
      </c>
      <c r="O32" s="51">
        <f t="shared" si="12"/>
        <v>107.05754614549403</v>
      </c>
      <c r="P32" s="51">
        <f t="shared" si="7"/>
        <v>107.27470141150923</v>
      </c>
      <c r="Q32" s="51">
        <f t="shared" si="8"/>
        <v>107.60043431053204</v>
      </c>
    </row>
    <row r="33" spans="2:17" s="4" customFormat="1" ht="12" customHeight="1">
      <c r="B33" s="11" t="s">
        <v>27</v>
      </c>
      <c r="C33" s="82">
        <v>1158</v>
      </c>
      <c r="D33" s="83">
        <v>1145</v>
      </c>
      <c r="E33" s="83">
        <v>1138</v>
      </c>
      <c r="F33" s="83">
        <v>1192</v>
      </c>
      <c r="G33" s="83">
        <v>1172</v>
      </c>
      <c r="H33" s="83">
        <v>1191</v>
      </c>
      <c r="I33" s="83">
        <v>1215</v>
      </c>
      <c r="J33" s="83">
        <v>1243</v>
      </c>
      <c r="K33" s="50">
        <f t="shared" si="2"/>
        <v>98.87737478411054</v>
      </c>
      <c r="L33" s="51">
        <f t="shared" si="9"/>
        <v>98.27288428324698</v>
      </c>
      <c r="M33" s="51">
        <f t="shared" si="10"/>
        <v>102.93609671848014</v>
      </c>
      <c r="N33" s="51">
        <f t="shared" si="11"/>
        <v>101.20898100172711</v>
      </c>
      <c r="O33" s="51">
        <f t="shared" si="12"/>
        <v>102.8497409326425</v>
      </c>
      <c r="P33" s="51">
        <f t="shared" si="7"/>
        <v>104.92227979274611</v>
      </c>
      <c r="Q33" s="51">
        <f t="shared" si="8"/>
        <v>107.34024179620035</v>
      </c>
    </row>
    <row r="34" spans="2:17" s="4" customFormat="1" ht="12" customHeight="1">
      <c r="B34" s="12" t="s">
        <v>28</v>
      </c>
      <c r="C34" s="85"/>
      <c r="D34" s="86"/>
      <c r="E34" s="86"/>
      <c r="F34" s="86"/>
      <c r="G34" s="86"/>
      <c r="H34" s="86"/>
      <c r="I34" s="86"/>
      <c r="J34" s="86"/>
      <c r="K34" s="53"/>
      <c r="L34" s="54"/>
      <c r="M34" s="54"/>
      <c r="N34" s="54"/>
      <c r="O34" s="54"/>
      <c r="P34" s="54"/>
      <c r="Q34" s="54"/>
    </row>
    <row r="35" spans="2:17" s="4" customFormat="1" ht="12" customHeight="1">
      <c r="B35" s="13" t="s">
        <v>29</v>
      </c>
      <c r="C35" s="82" t="s">
        <v>50</v>
      </c>
      <c r="D35" s="83" t="s">
        <v>50</v>
      </c>
      <c r="E35" s="83" t="s">
        <v>50</v>
      </c>
      <c r="F35" s="83">
        <v>5635</v>
      </c>
      <c r="G35" s="83">
        <v>5570</v>
      </c>
      <c r="H35" s="83">
        <v>5505</v>
      </c>
      <c r="I35" s="83">
        <v>5242</v>
      </c>
      <c r="J35" s="83">
        <v>5096</v>
      </c>
      <c r="K35" s="50" t="s">
        <v>50</v>
      </c>
      <c r="L35" s="51" t="s">
        <v>50</v>
      </c>
      <c r="M35" s="51" t="s">
        <v>50</v>
      </c>
      <c r="N35" s="51" t="s">
        <v>50</v>
      </c>
      <c r="O35" s="51" t="s">
        <v>50</v>
      </c>
      <c r="P35" s="51" t="s">
        <v>50</v>
      </c>
      <c r="Q35" s="51" t="s">
        <v>50</v>
      </c>
    </row>
    <row r="36" spans="2:17" s="4" customFormat="1" ht="12" customHeight="1">
      <c r="B36" s="13" t="s">
        <v>30</v>
      </c>
      <c r="C36" s="82">
        <v>263</v>
      </c>
      <c r="D36" s="83">
        <v>264</v>
      </c>
      <c r="E36" s="83">
        <v>257</v>
      </c>
      <c r="F36" s="83">
        <v>262</v>
      </c>
      <c r="G36" s="83">
        <v>252</v>
      </c>
      <c r="H36" s="83">
        <v>259</v>
      </c>
      <c r="I36" s="83">
        <v>258</v>
      </c>
      <c r="J36" s="83">
        <v>254</v>
      </c>
      <c r="K36" s="50">
        <f>(D36/C36)*100</f>
        <v>100.38022813688212</v>
      </c>
      <c r="L36" s="51">
        <f>(E36/C36)*100</f>
        <v>97.71863117870723</v>
      </c>
      <c r="M36" s="51">
        <f>(F36/C36)*100</f>
        <v>99.61977186311786</v>
      </c>
      <c r="N36" s="51">
        <f>(G36/C36)*100</f>
        <v>95.81749049429658</v>
      </c>
      <c r="O36" s="51">
        <f aca="true" t="shared" si="13" ref="O36">(H36/C36)*100</f>
        <v>98.47908745247148</v>
      </c>
      <c r="P36" s="51">
        <f t="shared" si="7"/>
        <v>98.09885931558935</v>
      </c>
      <c r="Q36" s="69">
        <f t="shared" si="8"/>
        <v>96.57794676806084</v>
      </c>
    </row>
    <row r="37" spans="2:17" s="4" customFormat="1" ht="12" customHeight="1">
      <c r="B37" s="14" t="s">
        <v>31</v>
      </c>
      <c r="C37" s="88" t="s">
        <v>50</v>
      </c>
      <c r="D37" s="89" t="s">
        <v>50</v>
      </c>
      <c r="E37" s="89" t="s">
        <v>50</v>
      </c>
      <c r="F37" s="89" t="s">
        <v>50</v>
      </c>
      <c r="G37" s="89" t="s">
        <v>50</v>
      </c>
      <c r="H37" s="89">
        <v>132</v>
      </c>
      <c r="I37" s="89">
        <v>140</v>
      </c>
      <c r="J37" s="89">
        <v>139</v>
      </c>
      <c r="K37" s="55" t="s">
        <v>50</v>
      </c>
      <c r="L37" s="56" t="s">
        <v>50</v>
      </c>
      <c r="M37" s="56" t="s">
        <v>50</v>
      </c>
      <c r="N37" s="56" t="s">
        <v>50</v>
      </c>
      <c r="O37" s="56" t="s">
        <v>50</v>
      </c>
      <c r="P37" s="56" t="s">
        <v>50</v>
      </c>
      <c r="Q37" s="56" t="s">
        <v>50</v>
      </c>
    </row>
    <row r="38" spans="2:17" s="4" customFormat="1" ht="12" customHeight="1">
      <c r="B38" s="15" t="s">
        <v>32</v>
      </c>
      <c r="C38" s="91" t="s">
        <v>50</v>
      </c>
      <c r="D38" s="92" t="s">
        <v>50</v>
      </c>
      <c r="E38" s="92" t="s">
        <v>50</v>
      </c>
      <c r="F38" s="92" t="s">
        <v>50</v>
      </c>
      <c r="G38" s="92" t="s">
        <v>50</v>
      </c>
      <c r="H38" s="92">
        <v>43</v>
      </c>
      <c r="I38" s="92" t="s">
        <v>50</v>
      </c>
      <c r="J38" s="92" t="s">
        <v>50</v>
      </c>
      <c r="K38" s="71" t="s">
        <v>50</v>
      </c>
      <c r="L38" s="59" t="s">
        <v>50</v>
      </c>
      <c r="M38" s="59" t="s">
        <v>50</v>
      </c>
      <c r="N38" s="59" t="s">
        <v>50</v>
      </c>
      <c r="O38" s="59" t="s">
        <v>50</v>
      </c>
      <c r="P38" s="59" t="s">
        <v>50</v>
      </c>
      <c r="Q38" s="59" t="s">
        <v>50</v>
      </c>
    </row>
    <row r="39" spans="2:17" s="4" customFormat="1" ht="12" customHeight="1">
      <c r="B39" s="11" t="s">
        <v>33</v>
      </c>
      <c r="C39" s="82">
        <v>69</v>
      </c>
      <c r="D39" s="83">
        <v>60</v>
      </c>
      <c r="E39" s="83">
        <v>60</v>
      </c>
      <c r="F39" s="83">
        <v>61</v>
      </c>
      <c r="G39" s="83">
        <v>68</v>
      </c>
      <c r="H39" s="83">
        <v>68</v>
      </c>
      <c r="I39" s="83">
        <v>60</v>
      </c>
      <c r="J39" s="83" t="s">
        <v>50</v>
      </c>
      <c r="K39" s="50">
        <f>(D39/C39)*100</f>
        <v>86.95652173913044</v>
      </c>
      <c r="L39" s="51">
        <f>(E39/C39)*100</f>
        <v>86.95652173913044</v>
      </c>
      <c r="M39" s="51">
        <f>(F39/C39)*100</f>
        <v>88.40579710144928</v>
      </c>
      <c r="N39" s="51">
        <f>(G39/C39)*100</f>
        <v>98.55072463768117</v>
      </c>
      <c r="O39" s="51">
        <f>(H39/C39)*100</f>
        <v>98.55072463768117</v>
      </c>
      <c r="P39" s="51">
        <f t="shared" si="7"/>
        <v>86.95652173913044</v>
      </c>
      <c r="Q39" s="59" t="s">
        <v>50</v>
      </c>
    </row>
    <row r="40" spans="2:17" s="4" customFormat="1" ht="12" customHeight="1">
      <c r="B40" s="11" t="s">
        <v>34</v>
      </c>
      <c r="C40" s="82">
        <v>743</v>
      </c>
      <c r="D40" s="83">
        <v>739</v>
      </c>
      <c r="E40" s="83">
        <v>751</v>
      </c>
      <c r="F40" s="83">
        <v>750</v>
      </c>
      <c r="G40" s="83">
        <v>750</v>
      </c>
      <c r="H40" s="83">
        <v>729</v>
      </c>
      <c r="I40" s="83">
        <v>738</v>
      </c>
      <c r="J40" s="83" t="s">
        <v>50</v>
      </c>
      <c r="K40" s="50">
        <f aca="true" t="shared" si="14" ref="K40:K48">(D40/C40)*100</f>
        <v>99.46164199192464</v>
      </c>
      <c r="L40" s="51">
        <f aca="true" t="shared" si="15" ref="L40:L48">(E40/C40)*100</f>
        <v>101.07671601615074</v>
      </c>
      <c r="M40" s="51">
        <f aca="true" t="shared" si="16" ref="M40:M48">(F40/C40)*100</f>
        <v>100.9421265141319</v>
      </c>
      <c r="N40" s="51">
        <f aca="true" t="shared" si="17" ref="N40:N48">(G40/C40)*100</f>
        <v>100.9421265141319</v>
      </c>
      <c r="O40" s="51">
        <f aca="true" t="shared" si="18" ref="O40:O48">(H40/C40)*100</f>
        <v>98.1157469717362</v>
      </c>
      <c r="P40" s="51">
        <f t="shared" si="7"/>
        <v>99.32705248990578</v>
      </c>
      <c r="Q40" s="59" t="s">
        <v>50</v>
      </c>
    </row>
    <row r="41" spans="2:17" s="4" customFormat="1" ht="12" customHeight="1">
      <c r="B41" s="16" t="s">
        <v>35</v>
      </c>
      <c r="C41" s="88">
        <v>1229</v>
      </c>
      <c r="D41" s="89">
        <v>1089</v>
      </c>
      <c r="E41" s="89">
        <v>1142</v>
      </c>
      <c r="F41" s="89" t="s">
        <v>50</v>
      </c>
      <c r="G41" s="89">
        <v>1271</v>
      </c>
      <c r="H41" s="89" t="s">
        <v>50</v>
      </c>
      <c r="I41" s="89" t="s">
        <v>50</v>
      </c>
      <c r="J41" s="89" t="s">
        <v>50</v>
      </c>
      <c r="K41" s="55">
        <f t="shared" si="14"/>
        <v>88.60862489829128</v>
      </c>
      <c r="L41" s="56">
        <f t="shared" si="15"/>
        <v>92.92107404393816</v>
      </c>
      <c r="M41" s="56" t="s">
        <v>50</v>
      </c>
      <c r="N41" s="56">
        <f t="shared" si="17"/>
        <v>103.41741253051262</v>
      </c>
      <c r="O41" s="56" t="s">
        <v>50</v>
      </c>
      <c r="P41" s="56" t="s">
        <v>50</v>
      </c>
      <c r="Q41" s="56" t="s">
        <v>50</v>
      </c>
    </row>
    <row r="42" spans="2:17" s="4" customFormat="1" ht="12" customHeight="1">
      <c r="B42" s="15" t="s">
        <v>36</v>
      </c>
      <c r="C42" s="94" t="s">
        <v>50</v>
      </c>
      <c r="D42" s="95">
        <v>254</v>
      </c>
      <c r="E42" s="95">
        <v>260</v>
      </c>
      <c r="F42" s="95">
        <v>253</v>
      </c>
      <c r="G42" s="95">
        <v>263</v>
      </c>
      <c r="H42" s="95">
        <v>257</v>
      </c>
      <c r="I42" s="95">
        <v>254</v>
      </c>
      <c r="J42" s="95">
        <v>264</v>
      </c>
      <c r="K42" s="62" t="s">
        <v>50</v>
      </c>
      <c r="L42" s="63" t="s">
        <v>50</v>
      </c>
      <c r="M42" s="63" t="s">
        <v>50</v>
      </c>
      <c r="N42" s="63" t="s">
        <v>50</v>
      </c>
      <c r="O42" s="63" t="s">
        <v>50</v>
      </c>
      <c r="P42" s="63" t="s">
        <v>50</v>
      </c>
      <c r="Q42" s="63" t="s">
        <v>50</v>
      </c>
    </row>
    <row r="43" spans="2:17" s="4" customFormat="1" ht="12" customHeight="1">
      <c r="B43" s="11" t="s">
        <v>37</v>
      </c>
      <c r="C43" s="82" t="s">
        <v>50</v>
      </c>
      <c r="D43" s="83" t="s">
        <v>50</v>
      </c>
      <c r="E43" s="83" t="s">
        <v>50</v>
      </c>
      <c r="F43" s="83" t="s">
        <v>50</v>
      </c>
      <c r="G43" s="83" t="s">
        <v>50</v>
      </c>
      <c r="H43" s="83" t="s">
        <v>50</v>
      </c>
      <c r="I43" s="83" t="s">
        <v>50</v>
      </c>
      <c r="J43" s="83" t="s">
        <v>50</v>
      </c>
      <c r="K43" s="50" t="s">
        <v>50</v>
      </c>
      <c r="L43" s="51" t="s">
        <v>50</v>
      </c>
      <c r="M43" s="51" t="s">
        <v>50</v>
      </c>
      <c r="N43" s="51" t="s">
        <v>50</v>
      </c>
      <c r="O43" s="51" t="s">
        <v>50</v>
      </c>
      <c r="P43" s="51" t="s">
        <v>50</v>
      </c>
      <c r="Q43" s="51" t="s">
        <v>50</v>
      </c>
    </row>
    <row r="44" spans="2:17" s="4" customFormat="1" ht="12" customHeight="1">
      <c r="B44" s="11" t="s">
        <v>38</v>
      </c>
      <c r="C44" s="82" t="s">
        <v>50</v>
      </c>
      <c r="D44" s="83" t="s">
        <v>50</v>
      </c>
      <c r="E44" s="83" t="s">
        <v>50</v>
      </c>
      <c r="F44" s="83" t="s">
        <v>50</v>
      </c>
      <c r="G44" s="83" t="s">
        <v>50</v>
      </c>
      <c r="H44" s="83">
        <v>360</v>
      </c>
      <c r="I44" s="83">
        <v>361</v>
      </c>
      <c r="J44" s="83">
        <v>357</v>
      </c>
      <c r="K44" s="50" t="s">
        <v>50</v>
      </c>
      <c r="L44" s="51" t="s">
        <v>50</v>
      </c>
      <c r="M44" s="51" t="s">
        <v>50</v>
      </c>
      <c r="N44" s="51" t="s">
        <v>50</v>
      </c>
      <c r="O44" s="51" t="s">
        <v>50</v>
      </c>
      <c r="P44" s="51" t="s">
        <v>50</v>
      </c>
      <c r="Q44" s="51" t="s">
        <v>50</v>
      </c>
    </row>
    <row r="45" spans="2:17" s="4" customFormat="1" ht="12" customHeight="1">
      <c r="B45" s="11" t="s">
        <v>40</v>
      </c>
      <c r="C45" s="82" t="s">
        <v>50</v>
      </c>
      <c r="D45" s="83" t="s">
        <v>50</v>
      </c>
      <c r="E45" s="83" t="s">
        <v>50</v>
      </c>
      <c r="F45" s="83" t="s">
        <v>50</v>
      </c>
      <c r="G45" s="83" t="s">
        <v>50</v>
      </c>
      <c r="H45" s="83">
        <v>2869</v>
      </c>
      <c r="I45" s="83">
        <v>2884</v>
      </c>
      <c r="J45" s="83">
        <v>2765</v>
      </c>
      <c r="K45" s="50" t="s">
        <v>50</v>
      </c>
      <c r="L45" s="51" t="s">
        <v>50</v>
      </c>
      <c r="M45" s="51" t="s">
        <v>50</v>
      </c>
      <c r="N45" s="51" t="s">
        <v>50</v>
      </c>
      <c r="O45" s="51" t="s">
        <v>50</v>
      </c>
      <c r="P45" s="51" t="s">
        <v>50</v>
      </c>
      <c r="Q45" s="51" t="s">
        <v>50</v>
      </c>
    </row>
    <row r="46" spans="2:17" s="4" customFormat="1" ht="12" customHeight="1">
      <c r="B46" s="16" t="s">
        <v>39</v>
      </c>
      <c r="C46" s="88" t="s">
        <v>50</v>
      </c>
      <c r="D46" s="89">
        <v>6203</v>
      </c>
      <c r="E46" s="89">
        <v>6236</v>
      </c>
      <c r="F46" s="89">
        <v>6189</v>
      </c>
      <c r="G46" s="89">
        <v>6371</v>
      </c>
      <c r="H46" s="89">
        <v>7082</v>
      </c>
      <c r="I46" s="89">
        <v>7988</v>
      </c>
      <c r="J46" s="89" t="s">
        <v>50</v>
      </c>
      <c r="K46" s="55" t="s">
        <v>50</v>
      </c>
      <c r="L46" s="56" t="s">
        <v>50</v>
      </c>
      <c r="M46" s="56" t="s">
        <v>50</v>
      </c>
      <c r="N46" s="56" t="s">
        <v>50</v>
      </c>
      <c r="O46" s="56" t="s">
        <v>50</v>
      </c>
      <c r="P46" s="56" t="s">
        <v>50</v>
      </c>
      <c r="Q46" s="56" t="s">
        <v>50</v>
      </c>
    </row>
    <row r="47" spans="2:17" s="4" customFormat="1" ht="12">
      <c r="B47" s="15" t="s">
        <v>41</v>
      </c>
      <c r="C47" s="94">
        <v>977</v>
      </c>
      <c r="D47" s="95">
        <v>962</v>
      </c>
      <c r="E47" s="95">
        <v>1051</v>
      </c>
      <c r="F47" s="95">
        <v>1070</v>
      </c>
      <c r="G47" s="95">
        <v>1085</v>
      </c>
      <c r="H47" s="95">
        <v>1082</v>
      </c>
      <c r="I47" s="95">
        <v>1063</v>
      </c>
      <c r="J47" s="95">
        <v>1080</v>
      </c>
      <c r="K47" s="62">
        <f t="shared" si="14"/>
        <v>98.4646878198567</v>
      </c>
      <c r="L47" s="63">
        <f t="shared" si="15"/>
        <v>107.5742067553736</v>
      </c>
      <c r="M47" s="63">
        <f t="shared" si="16"/>
        <v>109.51893551688843</v>
      </c>
      <c r="N47" s="63">
        <f t="shared" si="17"/>
        <v>111.05424769703174</v>
      </c>
      <c r="O47" s="63">
        <f t="shared" si="18"/>
        <v>110.74718526100307</v>
      </c>
      <c r="P47" s="63">
        <f t="shared" si="7"/>
        <v>108.80245649948823</v>
      </c>
      <c r="Q47" s="51">
        <f t="shared" si="8"/>
        <v>110.5424769703173</v>
      </c>
    </row>
    <row r="48" spans="2:17" ht="12">
      <c r="B48" s="16" t="s">
        <v>42</v>
      </c>
      <c r="C48" s="88">
        <v>296</v>
      </c>
      <c r="D48" s="89">
        <v>281</v>
      </c>
      <c r="E48" s="89">
        <v>246</v>
      </c>
      <c r="F48" s="89">
        <v>253</v>
      </c>
      <c r="G48" s="89">
        <v>351</v>
      </c>
      <c r="H48" s="89">
        <v>316</v>
      </c>
      <c r="I48" s="89">
        <v>323</v>
      </c>
      <c r="J48" s="89">
        <v>346</v>
      </c>
      <c r="K48" s="55">
        <f t="shared" si="14"/>
        <v>94.93243243243244</v>
      </c>
      <c r="L48" s="56">
        <f t="shared" si="15"/>
        <v>83.1081081081081</v>
      </c>
      <c r="M48" s="56">
        <f t="shared" si="16"/>
        <v>85.47297297297297</v>
      </c>
      <c r="N48" s="56">
        <f t="shared" si="17"/>
        <v>118.58108108108108</v>
      </c>
      <c r="O48" s="56">
        <f t="shared" si="18"/>
        <v>106.75675675675676</v>
      </c>
      <c r="P48" s="56">
        <f t="shared" si="7"/>
        <v>109.12162162162163</v>
      </c>
      <c r="Q48" s="70">
        <f>(J48/C48)*100</f>
        <v>116.89189189189189</v>
      </c>
    </row>
    <row r="50" ht="15">
      <c r="B50" s="20" t="s">
        <v>91</v>
      </c>
    </row>
    <row r="51" ht="15">
      <c r="B51" s="17" t="s">
        <v>79</v>
      </c>
    </row>
    <row r="52" ht="15">
      <c r="B52" s="18" t="s">
        <v>46</v>
      </c>
    </row>
  </sheetData>
  <mergeCells count="3">
    <mergeCell ref="B4:B5"/>
    <mergeCell ref="K4:Q4"/>
    <mergeCell ref="C4:J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52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1.7109375" style="2" customWidth="1"/>
    <col min="3" max="14" width="8.8515625" style="2" customWidth="1"/>
    <col min="15" max="15" width="8.8515625" style="4" customWidth="1"/>
    <col min="16" max="16384" width="8.8515625" style="2" customWidth="1"/>
  </cols>
  <sheetData>
    <row r="2" ht="12" customHeight="1">
      <c r="B2" s="21" t="s">
        <v>65</v>
      </c>
    </row>
    <row r="3" ht="12" customHeight="1">
      <c r="B3" s="27"/>
    </row>
    <row r="4" spans="2:17" ht="12" customHeight="1">
      <c r="B4" s="98"/>
      <c r="C4" s="105" t="s">
        <v>0</v>
      </c>
      <c r="D4" s="106"/>
      <c r="E4" s="106"/>
      <c r="F4" s="106"/>
      <c r="G4" s="106"/>
      <c r="H4" s="106"/>
      <c r="I4" s="106"/>
      <c r="J4" s="107"/>
      <c r="K4" s="103" t="s">
        <v>1</v>
      </c>
      <c r="L4" s="104"/>
      <c r="M4" s="104"/>
      <c r="N4" s="104"/>
      <c r="O4" s="104"/>
      <c r="P4" s="104"/>
      <c r="Q4" s="104"/>
    </row>
    <row r="5" spans="2:17" ht="12" customHeight="1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7">
        <v>2015</v>
      </c>
    </row>
    <row r="6" spans="2:17" ht="12" customHeight="1">
      <c r="B6" s="9" t="s">
        <v>77</v>
      </c>
      <c r="C6" s="77">
        <f>SUM(C10,C15,C17,C19:C21,C23,C26:C33,C36)</f>
        <v>13396</v>
      </c>
      <c r="D6" s="77">
        <f aca="true" t="shared" si="0" ref="D6:J6">SUM(D10,D15,D17,D19:D21,D23,D26:D33,D36)</f>
        <v>13593</v>
      </c>
      <c r="E6" s="77">
        <f t="shared" si="0"/>
        <v>13576</v>
      </c>
      <c r="F6" s="77">
        <f t="shared" si="0"/>
        <v>13694</v>
      </c>
      <c r="G6" s="77">
        <f t="shared" si="0"/>
        <v>13595</v>
      </c>
      <c r="H6" s="77">
        <f t="shared" si="0"/>
        <v>13657</v>
      </c>
      <c r="I6" s="77">
        <f t="shared" si="0"/>
        <v>13598</v>
      </c>
      <c r="J6" s="77">
        <f t="shared" si="0"/>
        <v>13501</v>
      </c>
      <c r="K6" s="66">
        <f>(D6/$C6)*100</f>
        <v>101.47058823529412</v>
      </c>
      <c r="L6" s="47">
        <f aca="true" t="shared" si="1" ref="L6:Q6">(E6/$C6)*100</f>
        <v>101.34368468199462</v>
      </c>
      <c r="M6" s="47">
        <f t="shared" si="1"/>
        <v>102.22454464019111</v>
      </c>
      <c r="N6" s="47">
        <f t="shared" si="1"/>
        <v>101.48551806509406</v>
      </c>
      <c r="O6" s="47">
        <f t="shared" si="1"/>
        <v>101.9483427888922</v>
      </c>
      <c r="P6" s="47">
        <f t="shared" si="1"/>
        <v>101.50791280979396</v>
      </c>
      <c r="Q6" s="47">
        <f t="shared" si="1"/>
        <v>100.78381606449686</v>
      </c>
    </row>
    <row r="7" spans="2:17" ht="12" customHeight="1">
      <c r="B7" s="10" t="s">
        <v>2</v>
      </c>
      <c r="C7" s="79" t="s">
        <v>50</v>
      </c>
      <c r="D7" s="80" t="s">
        <v>50</v>
      </c>
      <c r="E7" s="80">
        <v>1332</v>
      </c>
      <c r="F7" s="80">
        <v>1303</v>
      </c>
      <c r="G7" s="80">
        <v>1264</v>
      </c>
      <c r="H7" s="80">
        <v>1228</v>
      </c>
      <c r="I7" s="80">
        <v>1220</v>
      </c>
      <c r="J7" s="80">
        <v>1188</v>
      </c>
      <c r="K7" s="49" t="s">
        <v>50</v>
      </c>
      <c r="L7" s="58" t="s">
        <v>50</v>
      </c>
      <c r="M7" s="58" t="s">
        <v>50</v>
      </c>
      <c r="N7" s="58" t="s">
        <v>50</v>
      </c>
      <c r="O7" s="58" t="s">
        <v>50</v>
      </c>
      <c r="P7" s="58" t="s">
        <v>50</v>
      </c>
      <c r="Q7" s="58" t="s">
        <v>50</v>
      </c>
    </row>
    <row r="8" spans="2:17" ht="12" customHeight="1">
      <c r="B8" s="11" t="s">
        <v>3</v>
      </c>
      <c r="C8" s="82" t="s">
        <v>50</v>
      </c>
      <c r="D8" s="83" t="s">
        <v>50</v>
      </c>
      <c r="E8" s="83" t="s">
        <v>50</v>
      </c>
      <c r="F8" s="83" t="s">
        <v>50</v>
      </c>
      <c r="G8" s="83" t="s">
        <v>50</v>
      </c>
      <c r="H8" s="83" t="s">
        <v>50</v>
      </c>
      <c r="I8" s="83" t="s">
        <v>50</v>
      </c>
      <c r="J8" s="83">
        <v>735</v>
      </c>
      <c r="K8" s="50" t="s">
        <v>50</v>
      </c>
      <c r="L8" s="51" t="s">
        <v>50</v>
      </c>
      <c r="M8" s="51" t="s">
        <v>50</v>
      </c>
      <c r="N8" s="51" t="s">
        <v>50</v>
      </c>
      <c r="O8" s="51" t="s">
        <v>50</v>
      </c>
      <c r="P8" s="51" t="s">
        <v>50</v>
      </c>
      <c r="Q8" s="51" t="s">
        <v>50</v>
      </c>
    </row>
    <row r="9" spans="2:17" ht="12" customHeight="1">
      <c r="B9" s="11" t="s">
        <v>4</v>
      </c>
      <c r="C9" s="82" t="s">
        <v>50</v>
      </c>
      <c r="D9" s="83">
        <v>1158</v>
      </c>
      <c r="E9" s="83">
        <v>1186</v>
      </c>
      <c r="F9" s="83">
        <v>1187</v>
      </c>
      <c r="G9" s="83">
        <v>1191</v>
      </c>
      <c r="H9" s="83">
        <v>1186</v>
      </c>
      <c r="I9" s="83">
        <v>1192</v>
      </c>
      <c r="J9" s="83">
        <v>1806</v>
      </c>
      <c r="K9" s="50" t="s">
        <v>50</v>
      </c>
      <c r="L9" s="51" t="s">
        <v>50</v>
      </c>
      <c r="M9" s="51" t="s">
        <v>50</v>
      </c>
      <c r="N9" s="51" t="s">
        <v>50</v>
      </c>
      <c r="O9" s="51" t="s">
        <v>50</v>
      </c>
      <c r="P9" s="51" t="s">
        <v>50</v>
      </c>
      <c r="Q9" s="51" t="s">
        <v>50</v>
      </c>
    </row>
    <row r="10" spans="2:17" ht="12" customHeight="1">
      <c r="B10" s="11" t="s">
        <v>5</v>
      </c>
      <c r="C10" s="82">
        <v>330</v>
      </c>
      <c r="D10" s="83">
        <v>349</v>
      </c>
      <c r="E10" s="83">
        <v>369</v>
      </c>
      <c r="F10" s="83">
        <v>349</v>
      </c>
      <c r="G10" s="83">
        <v>339</v>
      </c>
      <c r="H10" s="83">
        <v>328</v>
      </c>
      <c r="I10" s="83">
        <v>326</v>
      </c>
      <c r="J10" s="83">
        <v>334</v>
      </c>
      <c r="K10" s="50">
        <f aca="true" t="shared" si="2" ref="K10:K33">(D10/C10)*100</f>
        <v>105.75757575757576</v>
      </c>
      <c r="L10" s="51">
        <f aca="true" t="shared" si="3" ref="L10:L23">(E10/C10)*100</f>
        <v>111.81818181818181</v>
      </c>
      <c r="M10" s="51">
        <f aca="true" t="shared" si="4" ref="M10:M23">(F10/C10)*100</f>
        <v>105.75757575757576</v>
      </c>
      <c r="N10" s="51">
        <f aca="true" t="shared" si="5" ref="N10:N23">(G10/C10)*100</f>
        <v>102.72727272727273</v>
      </c>
      <c r="O10" s="51">
        <f aca="true" t="shared" si="6" ref="O10:O23">(H10/C10)*100</f>
        <v>99.39393939393939</v>
      </c>
      <c r="P10" s="51">
        <f aca="true" t="shared" si="7" ref="P10:P48">(I10/C10)*100</f>
        <v>98.7878787878788</v>
      </c>
      <c r="Q10" s="51">
        <f>(J10/C10)*100</f>
        <v>101.21212121212122</v>
      </c>
    </row>
    <row r="11" spans="2:17" ht="12" customHeight="1">
      <c r="B11" s="11" t="s">
        <v>6</v>
      </c>
      <c r="C11" s="82">
        <v>12906</v>
      </c>
      <c r="D11" s="83" t="s">
        <v>50</v>
      </c>
      <c r="E11" s="83">
        <v>12562.44</v>
      </c>
      <c r="F11" s="83" t="s">
        <v>50</v>
      </c>
      <c r="G11" s="83">
        <v>12196.88</v>
      </c>
      <c r="H11" s="83" t="s">
        <v>50</v>
      </c>
      <c r="I11" s="83">
        <v>11744</v>
      </c>
      <c r="J11" s="83" t="s">
        <v>50</v>
      </c>
      <c r="K11" s="50" t="s">
        <v>50</v>
      </c>
      <c r="L11" s="51">
        <f t="shared" si="3"/>
        <v>97.33798233379824</v>
      </c>
      <c r="M11" s="51" t="s">
        <v>50</v>
      </c>
      <c r="N11" s="51">
        <f t="shared" si="5"/>
        <v>94.50550131721678</v>
      </c>
      <c r="O11" s="51" t="s">
        <v>50</v>
      </c>
      <c r="P11" s="51">
        <f t="shared" si="7"/>
        <v>90.99643576631024</v>
      </c>
      <c r="Q11" s="51" t="s">
        <v>50</v>
      </c>
    </row>
    <row r="12" spans="2:17" ht="12" customHeight="1">
      <c r="B12" s="11" t="s">
        <v>7</v>
      </c>
      <c r="C12" s="82" t="s">
        <v>50</v>
      </c>
      <c r="D12" s="83" t="s">
        <v>50</v>
      </c>
      <c r="E12" s="83" t="s">
        <v>50</v>
      </c>
      <c r="F12" s="83" t="s">
        <v>50</v>
      </c>
      <c r="G12" s="83" t="s">
        <v>50</v>
      </c>
      <c r="H12" s="83" t="s">
        <v>50</v>
      </c>
      <c r="I12" s="83" t="s">
        <v>50</v>
      </c>
      <c r="J12" s="83" t="s">
        <v>50</v>
      </c>
      <c r="K12" s="50" t="s">
        <v>50</v>
      </c>
      <c r="L12" s="51" t="s">
        <v>50</v>
      </c>
      <c r="M12" s="51" t="s">
        <v>50</v>
      </c>
      <c r="N12" s="51" t="s">
        <v>50</v>
      </c>
      <c r="O12" s="51" t="s">
        <v>50</v>
      </c>
      <c r="P12" s="51" t="s">
        <v>50</v>
      </c>
      <c r="Q12" s="51" t="s">
        <v>50</v>
      </c>
    </row>
    <row r="13" spans="2:17" ht="12" customHeight="1">
      <c r="B13" s="11" t="s">
        <v>8</v>
      </c>
      <c r="C13" s="82" t="s">
        <v>50</v>
      </c>
      <c r="D13" s="83" t="s">
        <v>50</v>
      </c>
      <c r="E13" s="83" t="s">
        <v>50</v>
      </c>
      <c r="F13" s="83" t="s">
        <v>50</v>
      </c>
      <c r="G13" s="83" t="s">
        <v>50</v>
      </c>
      <c r="H13" s="83" t="s">
        <v>50</v>
      </c>
      <c r="I13" s="83" t="s">
        <v>50</v>
      </c>
      <c r="J13" s="83" t="s">
        <v>50</v>
      </c>
      <c r="K13" s="50" t="s">
        <v>50</v>
      </c>
      <c r="L13" s="51" t="s">
        <v>50</v>
      </c>
      <c r="M13" s="51" t="s">
        <v>50</v>
      </c>
      <c r="N13" s="51" t="s">
        <v>50</v>
      </c>
      <c r="O13" s="51" t="s">
        <v>50</v>
      </c>
      <c r="P13" s="51" t="s">
        <v>50</v>
      </c>
      <c r="Q13" s="51" t="s">
        <v>50</v>
      </c>
    </row>
    <row r="14" spans="2:17" ht="12" customHeight="1">
      <c r="B14" s="11" t="s">
        <v>9</v>
      </c>
      <c r="C14" s="82" t="s">
        <v>50</v>
      </c>
      <c r="D14" s="83" t="s">
        <v>50</v>
      </c>
      <c r="E14" s="83">
        <v>963</v>
      </c>
      <c r="F14" s="83" t="s">
        <v>50</v>
      </c>
      <c r="G14" s="83" t="s">
        <v>50</v>
      </c>
      <c r="H14" s="83" t="s">
        <v>50</v>
      </c>
      <c r="I14" s="83" t="s">
        <v>50</v>
      </c>
      <c r="J14" s="83" t="s">
        <v>50</v>
      </c>
      <c r="K14" s="50" t="s">
        <v>50</v>
      </c>
      <c r="L14" s="51" t="s">
        <v>50</v>
      </c>
      <c r="M14" s="51" t="s">
        <v>50</v>
      </c>
      <c r="N14" s="51" t="s">
        <v>50</v>
      </c>
      <c r="O14" s="51" t="s">
        <v>50</v>
      </c>
      <c r="P14" s="51" t="s">
        <v>50</v>
      </c>
      <c r="Q14" s="51" t="s">
        <v>50</v>
      </c>
    </row>
    <row r="15" spans="2:17" ht="12" customHeight="1">
      <c r="B15" s="11" t="s">
        <v>10</v>
      </c>
      <c r="C15" s="82">
        <v>2345</v>
      </c>
      <c r="D15" s="83">
        <v>2373</v>
      </c>
      <c r="E15" s="83">
        <v>2422</v>
      </c>
      <c r="F15" s="83">
        <v>2486</v>
      </c>
      <c r="G15" s="83">
        <v>2512</v>
      </c>
      <c r="H15" s="83">
        <v>2558</v>
      </c>
      <c r="I15" s="83">
        <v>2571</v>
      </c>
      <c r="J15" s="83">
        <v>2554</v>
      </c>
      <c r="K15" s="50">
        <f t="shared" si="2"/>
        <v>101.19402985074626</v>
      </c>
      <c r="L15" s="51">
        <f t="shared" si="3"/>
        <v>103.28358208955224</v>
      </c>
      <c r="M15" s="51">
        <f t="shared" si="4"/>
        <v>106.01279317697228</v>
      </c>
      <c r="N15" s="51">
        <f t="shared" si="5"/>
        <v>107.12153518123668</v>
      </c>
      <c r="O15" s="51">
        <f t="shared" si="6"/>
        <v>109.08315565031982</v>
      </c>
      <c r="P15" s="51">
        <f t="shared" si="7"/>
        <v>109.63752665245204</v>
      </c>
      <c r="Q15" s="51">
        <f aca="true" t="shared" si="8" ref="Q15:Q48">(J15/C15)*100</f>
        <v>108.91257995735609</v>
      </c>
    </row>
    <row r="16" spans="2:17" ht="12" customHeight="1">
      <c r="B16" s="11" t="s">
        <v>11</v>
      </c>
      <c r="C16" s="82" t="s">
        <v>50</v>
      </c>
      <c r="D16" s="83" t="s">
        <v>50</v>
      </c>
      <c r="E16" s="83" t="s">
        <v>50</v>
      </c>
      <c r="F16" s="83" t="s">
        <v>50</v>
      </c>
      <c r="G16" s="83">
        <v>2060</v>
      </c>
      <c r="H16" s="83">
        <v>1968</v>
      </c>
      <c r="I16" s="83">
        <v>1864</v>
      </c>
      <c r="J16" s="83">
        <v>1826</v>
      </c>
      <c r="K16" s="50" t="s">
        <v>50</v>
      </c>
      <c r="L16" s="51" t="s">
        <v>50</v>
      </c>
      <c r="M16" s="51" t="s">
        <v>50</v>
      </c>
      <c r="N16" s="51" t="s">
        <v>50</v>
      </c>
      <c r="O16" s="51" t="s">
        <v>50</v>
      </c>
      <c r="P16" s="51" t="s">
        <v>50</v>
      </c>
      <c r="Q16" s="51" t="s">
        <v>50</v>
      </c>
    </row>
    <row r="17" spans="2:17" s="4" customFormat="1" ht="12" customHeight="1">
      <c r="B17" s="11" t="s">
        <v>12</v>
      </c>
      <c r="C17" s="82">
        <v>638</v>
      </c>
      <c r="D17" s="83">
        <v>635</v>
      </c>
      <c r="E17" s="83">
        <v>614</v>
      </c>
      <c r="F17" s="83">
        <v>622</v>
      </c>
      <c r="G17" s="83">
        <v>603</v>
      </c>
      <c r="H17" s="83">
        <v>591</v>
      </c>
      <c r="I17" s="83">
        <v>584</v>
      </c>
      <c r="J17" s="83">
        <v>568</v>
      </c>
      <c r="K17" s="50">
        <f t="shared" si="2"/>
        <v>99.52978056426332</v>
      </c>
      <c r="L17" s="51">
        <f t="shared" si="3"/>
        <v>96.23824451410658</v>
      </c>
      <c r="M17" s="51">
        <f t="shared" si="4"/>
        <v>97.4921630094044</v>
      </c>
      <c r="N17" s="51">
        <f t="shared" si="5"/>
        <v>94.5141065830721</v>
      </c>
      <c r="O17" s="51">
        <f t="shared" si="6"/>
        <v>92.6332288401254</v>
      </c>
      <c r="P17" s="51">
        <f t="shared" si="7"/>
        <v>91.53605015673982</v>
      </c>
      <c r="Q17" s="51">
        <f t="shared" si="8"/>
        <v>89.0282131661442</v>
      </c>
    </row>
    <row r="18" spans="2:17" s="4" customFormat="1" ht="12" customHeight="1">
      <c r="B18" s="11" t="s">
        <v>13</v>
      </c>
      <c r="C18" s="82" t="s">
        <v>50</v>
      </c>
      <c r="D18" s="83" t="s">
        <v>50</v>
      </c>
      <c r="E18" s="83">
        <v>3438</v>
      </c>
      <c r="F18" s="83" t="s">
        <v>50</v>
      </c>
      <c r="G18" s="83">
        <v>3100</v>
      </c>
      <c r="H18" s="83">
        <v>3229</v>
      </c>
      <c r="I18" s="83">
        <v>3303</v>
      </c>
      <c r="J18" s="83">
        <v>3092</v>
      </c>
      <c r="K18" s="50" t="s">
        <v>50</v>
      </c>
      <c r="L18" s="51" t="s">
        <v>50</v>
      </c>
      <c r="M18" s="51" t="s">
        <v>50</v>
      </c>
      <c r="N18" s="51" t="s">
        <v>50</v>
      </c>
      <c r="O18" s="51" t="s">
        <v>50</v>
      </c>
      <c r="P18" s="51" t="s">
        <v>50</v>
      </c>
      <c r="Q18" s="51" t="s">
        <v>50</v>
      </c>
    </row>
    <row r="19" spans="2:17" s="4" customFormat="1" ht="12" customHeight="1">
      <c r="B19" s="11" t="s">
        <v>14</v>
      </c>
      <c r="C19" s="82">
        <v>59</v>
      </c>
      <c r="D19" s="83">
        <v>58</v>
      </c>
      <c r="E19" s="83">
        <v>60</v>
      </c>
      <c r="F19" s="83">
        <v>59</v>
      </c>
      <c r="G19" s="83">
        <v>56</v>
      </c>
      <c r="H19" s="83">
        <v>56</v>
      </c>
      <c r="I19" s="83">
        <v>54</v>
      </c>
      <c r="J19" s="83">
        <v>60</v>
      </c>
      <c r="K19" s="50">
        <f t="shared" si="2"/>
        <v>98.30508474576271</v>
      </c>
      <c r="L19" s="51">
        <f t="shared" si="3"/>
        <v>101.69491525423729</v>
      </c>
      <c r="M19" s="51">
        <f t="shared" si="4"/>
        <v>100</v>
      </c>
      <c r="N19" s="51">
        <f t="shared" si="5"/>
        <v>94.91525423728814</v>
      </c>
      <c r="O19" s="51">
        <f t="shared" si="6"/>
        <v>94.91525423728814</v>
      </c>
      <c r="P19" s="51">
        <f t="shared" si="7"/>
        <v>91.52542372881356</v>
      </c>
      <c r="Q19" s="51">
        <f t="shared" si="8"/>
        <v>101.69491525423729</v>
      </c>
    </row>
    <row r="20" spans="2:17" s="4" customFormat="1" ht="12" customHeight="1">
      <c r="B20" s="11" t="s">
        <v>15</v>
      </c>
      <c r="C20" s="82">
        <v>116</v>
      </c>
      <c r="D20" s="83">
        <v>101</v>
      </c>
      <c r="E20" s="83">
        <v>92</v>
      </c>
      <c r="F20" s="83">
        <v>92</v>
      </c>
      <c r="G20" s="83">
        <v>94</v>
      </c>
      <c r="H20" s="83">
        <v>90</v>
      </c>
      <c r="I20" s="83">
        <v>89</v>
      </c>
      <c r="J20" s="83">
        <v>95</v>
      </c>
      <c r="K20" s="50">
        <f t="shared" si="2"/>
        <v>87.06896551724138</v>
      </c>
      <c r="L20" s="51">
        <f t="shared" si="3"/>
        <v>79.3103448275862</v>
      </c>
      <c r="M20" s="51">
        <f t="shared" si="4"/>
        <v>79.3103448275862</v>
      </c>
      <c r="N20" s="51">
        <f t="shared" si="5"/>
        <v>81.03448275862068</v>
      </c>
      <c r="O20" s="51">
        <f t="shared" si="6"/>
        <v>77.58620689655173</v>
      </c>
      <c r="P20" s="51">
        <f t="shared" si="7"/>
        <v>76.72413793103449</v>
      </c>
      <c r="Q20" s="51">
        <f t="shared" si="8"/>
        <v>81.89655172413794</v>
      </c>
    </row>
    <row r="21" spans="2:17" s="4" customFormat="1" ht="12" customHeight="1">
      <c r="B21" s="11" t="s">
        <v>16</v>
      </c>
      <c r="C21" s="82">
        <v>341</v>
      </c>
      <c r="D21" s="83">
        <v>333</v>
      </c>
      <c r="E21" s="83">
        <v>331</v>
      </c>
      <c r="F21" s="83">
        <v>323</v>
      </c>
      <c r="G21" s="83">
        <v>298</v>
      </c>
      <c r="H21" s="83">
        <v>309</v>
      </c>
      <c r="I21" s="83">
        <v>299</v>
      </c>
      <c r="J21" s="83">
        <v>294</v>
      </c>
      <c r="K21" s="50">
        <f t="shared" si="2"/>
        <v>97.65395894428153</v>
      </c>
      <c r="L21" s="51">
        <f t="shared" si="3"/>
        <v>97.0674486803519</v>
      </c>
      <c r="M21" s="51">
        <f t="shared" si="4"/>
        <v>94.72140762463343</v>
      </c>
      <c r="N21" s="51">
        <f t="shared" si="5"/>
        <v>87.3900293255132</v>
      </c>
      <c r="O21" s="51">
        <f t="shared" si="6"/>
        <v>90.6158357771261</v>
      </c>
      <c r="P21" s="51">
        <f t="shared" si="7"/>
        <v>87.68328445747801</v>
      </c>
      <c r="Q21" s="51">
        <f t="shared" si="8"/>
        <v>86.21700879765396</v>
      </c>
    </row>
    <row r="22" spans="2:17" s="4" customFormat="1" ht="12" customHeight="1">
      <c r="B22" s="11" t="s">
        <v>17</v>
      </c>
      <c r="C22" s="82" t="s">
        <v>50</v>
      </c>
      <c r="D22" s="83" t="s">
        <v>50</v>
      </c>
      <c r="E22" s="83" t="s">
        <v>50</v>
      </c>
      <c r="F22" s="83" t="s">
        <v>50</v>
      </c>
      <c r="G22" s="83" t="s">
        <v>50</v>
      </c>
      <c r="H22" s="83" t="s">
        <v>50</v>
      </c>
      <c r="I22" s="83" t="s">
        <v>50</v>
      </c>
      <c r="J22" s="83">
        <v>91</v>
      </c>
      <c r="K22" s="50" t="s">
        <v>50</v>
      </c>
      <c r="L22" s="51" t="s">
        <v>50</v>
      </c>
      <c r="M22" s="51" t="s">
        <v>50</v>
      </c>
      <c r="N22" s="51" t="s">
        <v>50</v>
      </c>
      <c r="O22" s="51" t="s">
        <v>50</v>
      </c>
      <c r="P22" s="51" t="s">
        <v>50</v>
      </c>
      <c r="Q22" s="51" t="s">
        <v>50</v>
      </c>
    </row>
    <row r="23" spans="2:17" s="4" customFormat="1" ht="12" customHeight="1">
      <c r="B23" s="11" t="s">
        <v>18</v>
      </c>
      <c r="C23" s="82">
        <v>857</v>
      </c>
      <c r="D23" s="83">
        <v>896</v>
      </c>
      <c r="E23" s="83">
        <v>902</v>
      </c>
      <c r="F23" s="83">
        <v>900</v>
      </c>
      <c r="G23" s="83">
        <v>861</v>
      </c>
      <c r="H23" s="83">
        <v>900</v>
      </c>
      <c r="I23" s="83">
        <v>883</v>
      </c>
      <c r="J23" s="83">
        <v>875</v>
      </c>
      <c r="K23" s="50">
        <f t="shared" si="2"/>
        <v>104.55075845974329</v>
      </c>
      <c r="L23" s="51">
        <f t="shared" si="3"/>
        <v>105.25087514585765</v>
      </c>
      <c r="M23" s="51">
        <f t="shared" si="4"/>
        <v>105.01750291715285</v>
      </c>
      <c r="N23" s="51">
        <f t="shared" si="5"/>
        <v>100.46674445740958</v>
      </c>
      <c r="O23" s="51">
        <f t="shared" si="6"/>
        <v>105.01750291715285</v>
      </c>
      <c r="P23" s="51">
        <f t="shared" si="7"/>
        <v>103.03383897316219</v>
      </c>
      <c r="Q23" s="51">
        <f t="shared" si="8"/>
        <v>102.10035005834305</v>
      </c>
    </row>
    <row r="24" spans="2:17" s="4" customFormat="1" ht="12" customHeight="1">
      <c r="B24" s="11" t="s">
        <v>19</v>
      </c>
      <c r="C24" s="82" t="s">
        <v>50</v>
      </c>
      <c r="D24" s="83" t="s">
        <v>50</v>
      </c>
      <c r="E24" s="83" t="s">
        <v>50</v>
      </c>
      <c r="F24" s="83" t="s">
        <v>50</v>
      </c>
      <c r="G24" s="83" t="s">
        <v>50</v>
      </c>
      <c r="H24" s="83">
        <v>27</v>
      </c>
      <c r="I24" s="83">
        <v>25</v>
      </c>
      <c r="J24" s="83">
        <v>24</v>
      </c>
      <c r="K24" s="50" t="s">
        <v>50</v>
      </c>
      <c r="L24" s="51" t="s">
        <v>50</v>
      </c>
      <c r="M24" s="51" t="s">
        <v>50</v>
      </c>
      <c r="N24" s="51" t="s">
        <v>50</v>
      </c>
      <c r="O24" s="51" t="s">
        <v>50</v>
      </c>
      <c r="P24" s="51" t="s">
        <v>50</v>
      </c>
      <c r="Q24" s="51" t="s">
        <v>50</v>
      </c>
    </row>
    <row r="25" spans="2:17" s="4" customFormat="1" ht="12" customHeight="1">
      <c r="B25" s="11" t="s">
        <v>45</v>
      </c>
      <c r="C25" s="82" t="s">
        <v>50</v>
      </c>
      <c r="D25" s="83">
        <v>1181</v>
      </c>
      <c r="E25" s="83">
        <v>1193</v>
      </c>
      <c r="F25" s="83">
        <v>1140</v>
      </c>
      <c r="G25" s="83">
        <v>1098</v>
      </c>
      <c r="H25" s="83">
        <v>1058</v>
      </c>
      <c r="I25" s="83">
        <v>1031</v>
      </c>
      <c r="J25" s="83">
        <v>1026</v>
      </c>
      <c r="K25" s="50" t="s">
        <v>50</v>
      </c>
      <c r="L25" s="51" t="s">
        <v>50</v>
      </c>
      <c r="M25" s="51" t="s">
        <v>50</v>
      </c>
      <c r="N25" s="51" t="s">
        <v>50</v>
      </c>
      <c r="O25" s="51" t="s">
        <v>50</v>
      </c>
      <c r="P25" s="51" t="s">
        <v>50</v>
      </c>
      <c r="Q25" s="51" t="s">
        <v>50</v>
      </c>
    </row>
    <row r="26" spans="2:17" s="4" customFormat="1" ht="12" customHeight="1">
      <c r="B26" s="11" t="s">
        <v>20</v>
      </c>
      <c r="C26" s="82">
        <v>1263</v>
      </c>
      <c r="D26" s="83">
        <v>1230</v>
      </c>
      <c r="E26" s="83">
        <v>1212</v>
      </c>
      <c r="F26" s="83">
        <v>1194</v>
      </c>
      <c r="G26" s="83">
        <v>1175</v>
      </c>
      <c r="H26" s="83">
        <v>1165</v>
      </c>
      <c r="I26" s="83">
        <v>1165</v>
      </c>
      <c r="J26" s="83">
        <v>1164</v>
      </c>
      <c r="K26" s="50">
        <f t="shared" si="2"/>
        <v>97.38717339667458</v>
      </c>
      <c r="L26" s="51">
        <f aca="true" t="shared" si="9" ref="L26:L33">(E26/C26)*100</f>
        <v>95.96199524940617</v>
      </c>
      <c r="M26" s="51">
        <f aca="true" t="shared" si="10" ref="M26:M33">(F26/C26)*100</f>
        <v>94.53681710213777</v>
      </c>
      <c r="N26" s="51">
        <f aca="true" t="shared" si="11" ref="N26:N33">(G26/C26)*100</f>
        <v>93.03246239113221</v>
      </c>
      <c r="O26" s="51">
        <f aca="true" t="shared" si="12" ref="O26:O33">(H26/C26)*100</f>
        <v>92.24069675376089</v>
      </c>
      <c r="P26" s="51">
        <f t="shared" si="7"/>
        <v>92.24069675376089</v>
      </c>
      <c r="Q26" s="51">
        <f t="shared" si="8"/>
        <v>92.16152019002375</v>
      </c>
    </row>
    <row r="27" spans="2:17" s="4" customFormat="1" ht="12" customHeight="1">
      <c r="B27" s="11" t="s">
        <v>21</v>
      </c>
      <c r="C27" s="82">
        <v>3275</v>
      </c>
      <c r="D27" s="83">
        <v>3591</v>
      </c>
      <c r="E27" s="83">
        <v>3582</v>
      </c>
      <c r="F27" s="83">
        <v>3575</v>
      </c>
      <c r="G27" s="83">
        <v>3592</v>
      </c>
      <c r="H27" s="83">
        <v>3579</v>
      </c>
      <c r="I27" s="83">
        <v>3635</v>
      </c>
      <c r="J27" s="83">
        <v>3651</v>
      </c>
      <c r="K27" s="50">
        <f t="shared" si="2"/>
        <v>109.64885496183206</v>
      </c>
      <c r="L27" s="51">
        <f t="shared" si="9"/>
        <v>109.37404580152672</v>
      </c>
      <c r="M27" s="51">
        <f t="shared" si="10"/>
        <v>109.16030534351144</v>
      </c>
      <c r="N27" s="51">
        <f t="shared" si="11"/>
        <v>109.6793893129771</v>
      </c>
      <c r="O27" s="51">
        <f t="shared" si="12"/>
        <v>109.2824427480916</v>
      </c>
      <c r="P27" s="51">
        <f t="shared" si="7"/>
        <v>110.99236641221376</v>
      </c>
      <c r="Q27" s="51">
        <f t="shared" si="8"/>
        <v>111.48091603053436</v>
      </c>
    </row>
    <row r="28" spans="2:17" s="4" customFormat="1" ht="12" customHeight="1">
      <c r="B28" s="11" t="s">
        <v>22</v>
      </c>
      <c r="C28" s="82">
        <v>824</v>
      </c>
      <c r="D28" s="83">
        <v>828</v>
      </c>
      <c r="E28" s="83">
        <v>787</v>
      </c>
      <c r="F28" s="83">
        <v>753</v>
      </c>
      <c r="G28" s="83">
        <v>772</v>
      </c>
      <c r="H28" s="83">
        <v>762</v>
      </c>
      <c r="I28" s="83">
        <v>743</v>
      </c>
      <c r="J28" s="83">
        <v>734</v>
      </c>
      <c r="K28" s="50">
        <f t="shared" si="2"/>
        <v>100.48543689320388</v>
      </c>
      <c r="L28" s="51">
        <f t="shared" si="9"/>
        <v>95.50970873786407</v>
      </c>
      <c r="M28" s="51">
        <f t="shared" si="10"/>
        <v>91.38349514563106</v>
      </c>
      <c r="N28" s="51">
        <f t="shared" si="11"/>
        <v>93.68932038834951</v>
      </c>
      <c r="O28" s="51">
        <f t="shared" si="12"/>
        <v>92.47572815533981</v>
      </c>
      <c r="P28" s="51">
        <f t="shared" si="7"/>
        <v>90.16990291262135</v>
      </c>
      <c r="Q28" s="51">
        <f t="shared" si="8"/>
        <v>89.07766990291263</v>
      </c>
    </row>
    <row r="29" spans="2:17" s="4" customFormat="1" ht="12" customHeight="1">
      <c r="B29" s="11" t="s">
        <v>23</v>
      </c>
      <c r="C29" s="82">
        <v>1167</v>
      </c>
      <c r="D29" s="83">
        <v>1054</v>
      </c>
      <c r="E29" s="83">
        <v>1100</v>
      </c>
      <c r="F29" s="83">
        <v>1262</v>
      </c>
      <c r="G29" s="83">
        <v>1261</v>
      </c>
      <c r="H29" s="83">
        <v>1289</v>
      </c>
      <c r="I29" s="83">
        <v>1243</v>
      </c>
      <c r="J29" s="83">
        <v>1216</v>
      </c>
      <c r="K29" s="50">
        <f t="shared" si="2"/>
        <v>90.31705227077977</v>
      </c>
      <c r="L29" s="51">
        <f t="shared" si="9"/>
        <v>94.25878320479862</v>
      </c>
      <c r="M29" s="51">
        <f t="shared" si="10"/>
        <v>108.14053127677808</v>
      </c>
      <c r="N29" s="51">
        <f t="shared" si="11"/>
        <v>108.05484147386461</v>
      </c>
      <c r="O29" s="51">
        <f t="shared" si="12"/>
        <v>110.45415595544131</v>
      </c>
      <c r="P29" s="51">
        <f t="shared" si="7"/>
        <v>106.51242502142244</v>
      </c>
      <c r="Q29" s="51">
        <f t="shared" si="8"/>
        <v>104.19880034275921</v>
      </c>
    </row>
    <row r="30" spans="2:17" s="4" customFormat="1" ht="12" customHeight="1">
      <c r="B30" s="11" t="s">
        <v>24</v>
      </c>
      <c r="C30" s="82">
        <v>252</v>
      </c>
      <c r="D30" s="83">
        <v>247</v>
      </c>
      <c r="E30" s="83">
        <v>229</v>
      </c>
      <c r="F30" s="83">
        <v>230</v>
      </c>
      <c r="G30" s="83">
        <v>220</v>
      </c>
      <c r="H30" s="83">
        <v>215</v>
      </c>
      <c r="I30" s="83">
        <v>205</v>
      </c>
      <c r="J30" s="83">
        <v>198</v>
      </c>
      <c r="K30" s="50">
        <f t="shared" si="2"/>
        <v>98.01587301587301</v>
      </c>
      <c r="L30" s="51">
        <f t="shared" si="9"/>
        <v>90.87301587301587</v>
      </c>
      <c r="M30" s="51">
        <f t="shared" si="10"/>
        <v>91.26984126984127</v>
      </c>
      <c r="N30" s="51">
        <f t="shared" si="11"/>
        <v>87.3015873015873</v>
      </c>
      <c r="O30" s="51">
        <f t="shared" si="12"/>
        <v>85.31746031746032</v>
      </c>
      <c r="P30" s="51">
        <f t="shared" si="7"/>
        <v>81.34920634920636</v>
      </c>
      <c r="Q30" s="51">
        <f t="shared" si="8"/>
        <v>78.57142857142857</v>
      </c>
    </row>
    <row r="31" spans="2:17" s="4" customFormat="1" ht="12" customHeight="1">
      <c r="B31" s="11" t="s">
        <v>25</v>
      </c>
      <c r="C31" s="82">
        <v>513</v>
      </c>
      <c r="D31" s="83">
        <v>518</v>
      </c>
      <c r="E31" s="83">
        <v>514</v>
      </c>
      <c r="F31" s="83">
        <v>502</v>
      </c>
      <c r="G31" s="83">
        <v>497</v>
      </c>
      <c r="H31" s="83">
        <v>511</v>
      </c>
      <c r="I31" s="83">
        <v>507</v>
      </c>
      <c r="J31" s="83">
        <v>499</v>
      </c>
      <c r="K31" s="50">
        <f t="shared" si="2"/>
        <v>100.97465886939571</v>
      </c>
      <c r="L31" s="51">
        <f t="shared" si="9"/>
        <v>100.19493177387915</v>
      </c>
      <c r="M31" s="51">
        <f t="shared" si="10"/>
        <v>97.85575048732943</v>
      </c>
      <c r="N31" s="51">
        <f t="shared" si="11"/>
        <v>96.88109161793372</v>
      </c>
      <c r="O31" s="51">
        <f t="shared" si="12"/>
        <v>99.61013645224172</v>
      </c>
      <c r="P31" s="51">
        <f t="shared" si="7"/>
        <v>98.83040935672514</v>
      </c>
      <c r="Q31" s="51">
        <f t="shared" si="8"/>
        <v>97.270955165692</v>
      </c>
    </row>
    <row r="32" spans="2:17" s="4" customFormat="1" ht="12" customHeight="1">
      <c r="B32" s="11" t="s">
        <v>26</v>
      </c>
      <c r="C32" s="82">
        <v>515</v>
      </c>
      <c r="D32" s="83">
        <v>500</v>
      </c>
      <c r="E32" s="83">
        <v>514</v>
      </c>
      <c r="F32" s="83">
        <v>479</v>
      </c>
      <c r="G32" s="83">
        <v>483</v>
      </c>
      <c r="H32" s="83">
        <v>484</v>
      </c>
      <c r="I32" s="83">
        <v>473</v>
      </c>
      <c r="J32" s="83">
        <v>451</v>
      </c>
      <c r="K32" s="50">
        <f t="shared" si="2"/>
        <v>97.0873786407767</v>
      </c>
      <c r="L32" s="51">
        <f t="shared" si="9"/>
        <v>99.80582524271846</v>
      </c>
      <c r="M32" s="51">
        <f t="shared" si="10"/>
        <v>93.00970873786409</v>
      </c>
      <c r="N32" s="51">
        <f t="shared" si="11"/>
        <v>93.7864077669903</v>
      </c>
      <c r="O32" s="51">
        <f t="shared" si="12"/>
        <v>93.98058252427185</v>
      </c>
      <c r="P32" s="51">
        <f t="shared" si="7"/>
        <v>91.84466019417475</v>
      </c>
      <c r="Q32" s="51">
        <f t="shared" si="8"/>
        <v>87.57281553398059</v>
      </c>
    </row>
    <row r="33" spans="2:17" s="4" customFormat="1" ht="12" customHeight="1">
      <c r="B33" s="11" t="s">
        <v>27</v>
      </c>
      <c r="C33" s="82">
        <v>690</v>
      </c>
      <c r="D33" s="83">
        <v>670</v>
      </c>
      <c r="E33" s="83">
        <v>648</v>
      </c>
      <c r="F33" s="83">
        <v>665</v>
      </c>
      <c r="G33" s="83">
        <v>631</v>
      </c>
      <c r="H33" s="83">
        <v>620</v>
      </c>
      <c r="I33" s="83">
        <v>622</v>
      </c>
      <c r="J33" s="83">
        <v>610</v>
      </c>
      <c r="K33" s="50">
        <f t="shared" si="2"/>
        <v>97.10144927536231</v>
      </c>
      <c r="L33" s="51">
        <f t="shared" si="9"/>
        <v>93.91304347826087</v>
      </c>
      <c r="M33" s="51">
        <f t="shared" si="10"/>
        <v>96.37681159420289</v>
      </c>
      <c r="N33" s="51">
        <f t="shared" si="11"/>
        <v>91.44927536231884</v>
      </c>
      <c r="O33" s="51">
        <f t="shared" si="12"/>
        <v>89.85507246376811</v>
      </c>
      <c r="P33" s="51">
        <f t="shared" si="7"/>
        <v>90.14492753623189</v>
      </c>
      <c r="Q33" s="51">
        <f t="shared" si="8"/>
        <v>88.40579710144928</v>
      </c>
    </row>
    <row r="34" spans="2:17" s="4" customFormat="1" ht="12" customHeight="1">
      <c r="B34" s="12" t="s">
        <v>28</v>
      </c>
      <c r="C34" s="85"/>
      <c r="D34" s="86"/>
      <c r="E34" s="86"/>
      <c r="F34" s="86"/>
      <c r="G34" s="86"/>
      <c r="H34" s="86"/>
      <c r="I34" s="86"/>
      <c r="J34" s="86"/>
      <c r="K34" s="53"/>
      <c r="L34" s="54"/>
      <c r="M34" s="54"/>
      <c r="N34" s="54"/>
      <c r="O34" s="54"/>
      <c r="P34" s="54"/>
      <c r="Q34" s="51"/>
    </row>
    <row r="35" spans="2:17" s="4" customFormat="1" ht="12" customHeight="1">
      <c r="B35" s="13" t="s">
        <v>29</v>
      </c>
      <c r="C35" s="82" t="s">
        <v>50</v>
      </c>
      <c r="D35" s="83" t="s">
        <v>50</v>
      </c>
      <c r="E35" s="83" t="s">
        <v>50</v>
      </c>
      <c r="F35" s="83">
        <v>4012</v>
      </c>
      <c r="G35" s="83">
        <v>3896</v>
      </c>
      <c r="H35" s="83">
        <v>3778</v>
      </c>
      <c r="I35" s="83">
        <v>3547</v>
      </c>
      <c r="J35" s="83">
        <v>3368</v>
      </c>
      <c r="K35" s="50" t="s">
        <v>50</v>
      </c>
      <c r="L35" s="51" t="s">
        <v>50</v>
      </c>
      <c r="M35" s="51" t="s">
        <v>50</v>
      </c>
      <c r="N35" s="51" t="s">
        <v>50</v>
      </c>
      <c r="O35" s="51" t="s">
        <v>50</v>
      </c>
      <c r="P35" s="51" t="s">
        <v>50</v>
      </c>
      <c r="Q35" s="51" t="s">
        <v>50</v>
      </c>
    </row>
    <row r="36" spans="2:17" s="4" customFormat="1" ht="12" customHeight="1">
      <c r="B36" s="13" t="s">
        <v>30</v>
      </c>
      <c r="C36" s="82">
        <v>211</v>
      </c>
      <c r="D36" s="83">
        <v>210</v>
      </c>
      <c r="E36" s="83">
        <v>200</v>
      </c>
      <c r="F36" s="83">
        <v>203</v>
      </c>
      <c r="G36" s="83">
        <v>201</v>
      </c>
      <c r="H36" s="83">
        <v>200</v>
      </c>
      <c r="I36" s="83">
        <v>199</v>
      </c>
      <c r="J36" s="83">
        <v>198</v>
      </c>
      <c r="K36" s="50">
        <f>(D36/C36)*100</f>
        <v>99.52606635071089</v>
      </c>
      <c r="L36" s="51">
        <f>(E36/C36)*100</f>
        <v>94.7867298578199</v>
      </c>
      <c r="M36" s="51">
        <f>(F36/C36)*100</f>
        <v>96.2085308056872</v>
      </c>
      <c r="N36" s="51">
        <f>(G36/C36)*100</f>
        <v>95.260663507109</v>
      </c>
      <c r="O36" s="51">
        <f aca="true" t="shared" si="13" ref="O36">(H36/C36)*100</f>
        <v>94.7867298578199</v>
      </c>
      <c r="P36" s="51">
        <f t="shared" si="7"/>
        <v>94.3127962085308</v>
      </c>
      <c r="Q36" s="51">
        <f t="shared" si="8"/>
        <v>93.8388625592417</v>
      </c>
    </row>
    <row r="37" spans="2:17" s="4" customFormat="1" ht="12" customHeight="1">
      <c r="B37" s="14" t="s">
        <v>31</v>
      </c>
      <c r="C37" s="88" t="s">
        <v>50</v>
      </c>
      <c r="D37" s="89" t="s">
        <v>50</v>
      </c>
      <c r="E37" s="89" t="s">
        <v>50</v>
      </c>
      <c r="F37" s="89" t="s">
        <v>50</v>
      </c>
      <c r="G37" s="89" t="s">
        <v>50</v>
      </c>
      <c r="H37" s="89">
        <v>102</v>
      </c>
      <c r="I37" s="89">
        <v>108</v>
      </c>
      <c r="J37" s="89">
        <v>101</v>
      </c>
      <c r="K37" s="55" t="s">
        <v>50</v>
      </c>
      <c r="L37" s="56" t="s">
        <v>50</v>
      </c>
      <c r="M37" s="56" t="s">
        <v>50</v>
      </c>
      <c r="N37" s="56" t="s">
        <v>50</v>
      </c>
      <c r="O37" s="56" t="s">
        <v>50</v>
      </c>
      <c r="P37" s="56" t="s">
        <v>50</v>
      </c>
      <c r="Q37" s="56" t="s">
        <v>50</v>
      </c>
    </row>
    <row r="38" spans="2:17" s="4" customFormat="1" ht="12" customHeight="1">
      <c r="B38" s="15" t="s">
        <v>32</v>
      </c>
      <c r="C38" s="91" t="s">
        <v>50</v>
      </c>
      <c r="D38" s="92" t="s">
        <v>50</v>
      </c>
      <c r="E38" s="92" t="s">
        <v>50</v>
      </c>
      <c r="F38" s="92" t="s">
        <v>50</v>
      </c>
      <c r="G38" s="92" t="s">
        <v>50</v>
      </c>
      <c r="H38" s="92">
        <v>25</v>
      </c>
      <c r="I38" s="92" t="s">
        <v>50</v>
      </c>
      <c r="J38" s="92" t="s">
        <v>50</v>
      </c>
      <c r="K38" s="71" t="s">
        <v>50</v>
      </c>
      <c r="L38" s="59" t="s">
        <v>50</v>
      </c>
      <c r="M38" s="59" t="s">
        <v>50</v>
      </c>
      <c r="N38" s="59" t="s">
        <v>50</v>
      </c>
      <c r="O38" s="59" t="s">
        <v>50</v>
      </c>
      <c r="P38" s="59" t="s">
        <v>50</v>
      </c>
      <c r="Q38" s="59" t="s">
        <v>50</v>
      </c>
    </row>
    <row r="39" spans="2:17" s="4" customFormat="1" ht="12" customHeight="1">
      <c r="B39" s="11" t="s">
        <v>33</v>
      </c>
      <c r="C39" s="82" t="s">
        <v>50</v>
      </c>
      <c r="D39" s="83" t="s">
        <v>50</v>
      </c>
      <c r="E39" s="83" t="s">
        <v>50</v>
      </c>
      <c r="F39" s="83">
        <v>38</v>
      </c>
      <c r="G39" s="83">
        <v>44</v>
      </c>
      <c r="H39" s="83">
        <v>44</v>
      </c>
      <c r="I39" s="83">
        <v>43</v>
      </c>
      <c r="J39" s="83" t="s">
        <v>50</v>
      </c>
      <c r="K39" s="50" t="s">
        <v>50</v>
      </c>
      <c r="L39" s="51" t="s">
        <v>50</v>
      </c>
      <c r="M39" s="51" t="s">
        <v>50</v>
      </c>
      <c r="N39" s="51" t="s">
        <v>50</v>
      </c>
      <c r="O39" s="51" t="s">
        <v>50</v>
      </c>
      <c r="P39" s="51" t="s">
        <v>50</v>
      </c>
      <c r="Q39" s="51" t="s">
        <v>50</v>
      </c>
    </row>
    <row r="40" spans="2:17" s="4" customFormat="1" ht="12" customHeight="1">
      <c r="B40" s="11" t="s">
        <v>34</v>
      </c>
      <c r="C40" s="82">
        <v>498</v>
      </c>
      <c r="D40" s="83">
        <v>493</v>
      </c>
      <c r="E40" s="83">
        <v>486</v>
      </c>
      <c r="F40" s="83">
        <v>480</v>
      </c>
      <c r="G40" s="83">
        <v>476</v>
      </c>
      <c r="H40" s="83">
        <v>463</v>
      </c>
      <c r="I40" s="83">
        <v>461</v>
      </c>
      <c r="J40" s="83" t="s">
        <v>50</v>
      </c>
      <c r="K40" s="50">
        <f aca="true" t="shared" si="14" ref="K40:K48">(D40/C40)*100</f>
        <v>98.99598393574297</v>
      </c>
      <c r="L40" s="51">
        <f aca="true" t="shared" si="15" ref="L40:L48">(E40/C40)*100</f>
        <v>97.59036144578313</v>
      </c>
      <c r="M40" s="51">
        <f aca="true" t="shared" si="16" ref="M40:M48">(F40/C40)*100</f>
        <v>96.3855421686747</v>
      </c>
      <c r="N40" s="51">
        <f aca="true" t="shared" si="17" ref="N40:N48">(G40/C40)*100</f>
        <v>95.58232931726907</v>
      </c>
      <c r="O40" s="51">
        <f aca="true" t="shared" si="18" ref="O40:O48">(H40/C40)*100</f>
        <v>92.9718875502008</v>
      </c>
      <c r="P40" s="51">
        <f t="shared" si="7"/>
        <v>92.570281124498</v>
      </c>
      <c r="Q40" s="51" t="s">
        <v>50</v>
      </c>
    </row>
    <row r="41" spans="2:17" s="4" customFormat="1" ht="12" customHeight="1">
      <c r="B41" s="16" t="s">
        <v>35</v>
      </c>
      <c r="C41" s="88" t="s">
        <v>50</v>
      </c>
      <c r="D41" s="89" t="s">
        <v>50</v>
      </c>
      <c r="E41" s="89">
        <v>788</v>
      </c>
      <c r="F41" s="89" t="s">
        <v>50</v>
      </c>
      <c r="G41" s="89">
        <v>822</v>
      </c>
      <c r="H41" s="89" t="s">
        <v>50</v>
      </c>
      <c r="I41" s="89" t="s">
        <v>50</v>
      </c>
      <c r="J41" s="89" t="s">
        <v>50</v>
      </c>
      <c r="K41" s="55" t="s">
        <v>50</v>
      </c>
      <c r="L41" s="56" t="s">
        <v>50</v>
      </c>
      <c r="M41" s="56" t="s">
        <v>50</v>
      </c>
      <c r="N41" s="56" t="s">
        <v>50</v>
      </c>
      <c r="O41" s="56" t="s">
        <v>50</v>
      </c>
      <c r="P41" s="56" t="s">
        <v>50</v>
      </c>
      <c r="Q41" s="56" t="s">
        <v>50</v>
      </c>
    </row>
    <row r="42" spans="2:17" s="4" customFormat="1" ht="12" customHeight="1">
      <c r="B42" s="15" t="s">
        <v>36</v>
      </c>
      <c r="C42" s="94" t="s">
        <v>50</v>
      </c>
      <c r="D42" s="95">
        <v>126</v>
      </c>
      <c r="E42" s="95">
        <v>117</v>
      </c>
      <c r="F42" s="95">
        <v>111</v>
      </c>
      <c r="G42" s="95">
        <v>116</v>
      </c>
      <c r="H42" s="95">
        <v>113</v>
      </c>
      <c r="I42" s="95">
        <v>110</v>
      </c>
      <c r="J42" s="95">
        <v>112</v>
      </c>
      <c r="K42" s="62" t="s">
        <v>50</v>
      </c>
      <c r="L42" s="63" t="s">
        <v>50</v>
      </c>
      <c r="M42" s="63" t="s">
        <v>50</v>
      </c>
      <c r="N42" s="63" t="s">
        <v>50</v>
      </c>
      <c r="O42" s="63" t="s">
        <v>50</v>
      </c>
      <c r="P42" s="63" t="s">
        <v>50</v>
      </c>
      <c r="Q42" s="63" t="s">
        <v>50</v>
      </c>
    </row>
    <row r="43" spans="2:17" s="4" customFormat="1" ht="12" customHeight="1">
      <c r="B43" s="11" t="s">
        <v>37</v>
      </c>
      <c r="C43" s="82" t="s">
        <v>50</v>
      </c>
      <c r="D43" s="83" t="s">
        <v>50</v>
      </c>
      <c r="E43" s="83" t="s">
        <v>50</v>
      </c>
      <c r="F43" s="83" t="s">
        <v>50</v>
      </c>
      <c r="G43" s="83" t="s">
        <v>50</v>
      </c>
      <c r="H43" s="83" t="s">
        <v>50</v>
      </c>
      <c r="I43" s="83" t="s">
        <v>50</v>
      </c>
      <c r="J43" s="83" t="s">
        <v>50</v>
      </c>
      <c r="K43" s="50" t="s">
        <v>50</v>
      </c>
      <c r="L43" s="51" t="s">
        <v>50</v>
      </c>
      <c r="M43" s="51" t="s">
        <v>50</v>
      </c>
      <c r="N43" s="51" t="s">
        <v>50</v>
      </c>
      <c r="O43" s="51" t="s">
        <v>50</v>
      </c>
      <c r="P43" s="51" t="s">
        <v>50</v>
      </c>
      <c r="Q43" s="51" t="s">
        <v>50</v>
      </c>
    </row>
    <row r="44" spans="2:17" s="4" customFormat="1" ht="12" customHeight="1">
      <c r="B44" s="11" t="s">
        <v>38</v>
      </c>
      <c r="C44" s="82" t="s">
        <v>50</v>
      </c>
      <c r="D44" s="83" t="s">
        <v>50</v>
      </c>
      <c r="E44" s="83" t="s">
        <v>50</v>
      </c>
      <c r="F44" s="83" t="s">
        <v>50</v>
      </c>
      <c r="G44" s="83" t="s">
        <v>50</v>
      </c>
      <c r="H44" s="83">
        <v>207</v>
      </c>
      <c r="I44" s="83">
        <v>204</v>
      </c>
      <c r="J44" s="83">
        <v>194</v>
      </c>
      <c r="K44" s="50" t="s">
        <v>50</v>
      </c>
      <c r="L44" s="51" t="s">
        <v>50</v>
      </c>
      <c r="M44" s="51" t="s">
        <v>50</v>
      </c>
      <c r="N44" s="51" t="s">
        <v>50</v>
      </c>
      <c r="O44" s="51" t="s">
        <v>50</v>
      </c>
      <c r="P44" s="51" t="s">
        <v>50</v>
      </c>
      <c r="Q44" s="51" t="s">
        <v>50</v>
      </c>
    </row>
    <row r="45" spans="2:17" s="4" customFormat="1" ht="12" customHeight="1">
      <c r="B45" s="11" t="s">
        <v>40</v>
      </c>
      <c r="C45" s="82" t="s">
        <v>50</v>
      </c>
      <c r="D45" s="83" t="s">
        <v>50</v>
      </c>
      <c r="E45" s="83" t="s">
        <v>50</v>
      </c>
      <c r="F45" s="83" t="s">
        <v>50</v>
      </c>
      <c r="G45" s="83" t="s">
        <v>50</v>
      </c>
      <c r="H45" s="83">
        <v>854</v>
      </c>
      <c r="I45" s="83">
        <v>864</v>
      </c>
      <c r="J45" s="83">
        <v>839</v>
      </c>
      <c r="K45" s="50" t="s">
        <v>50</v>
      </c>
      <c r="L45" s="51" t="s">
        <v>50</v>
      </c>
      <c r="M45" s="51" t="s">
        <v>50</v>
      </c>
      <c r="N45" s="51" t="s">
        <v>50</v>
      </c>
      <c r="O45" s="51" t="s">
        <v>50</v>
      </c>
      <c r="P45" s="51" t="s">
        <v>50</v>
      </c>
      <c r="Q45" s="51" t="s">
        <v>50</v>
      </c>
    </row>
    <row r="46" spans="2:17" s="4" customFormat="1" ht="12" customHeight="1">
      <c r="B46" s="16" t="s">
        <v>39</v>
      </c>
      <c r="C46" s="88" t="s">
        <v>50</v>
      </c>
      <c r="D46" s="89">
        <v>4330</v>
      </c>
      <c r="E46" s="89">
        <v>4230</v>
      </c>
      <c r="F46" s="89">
        <v>4183</v>
      </c>
      <c r="G46" s="89">
        <v>4167</v>
      </c>
      <c r="H46" s="89">
        <v>4471</v>
      </c>
      <c r="I46" s="89">
        <v>5107</v>
      </c>
      <c r="J46" s="89" t="s">
        <v>50</v>
      </c>
      <c r="K46" s="55" t="s">
        <v>50</v>
      </c>
      <c r="L46" s="56" t="s">
        <v>50</v>
      </c>
      <c r="M46" s="56" t="s">
        <v>50</v>
      </c>
      <c r="N46" s="56" t="s">
        <v>50</v>
      </c>
      <c r="O46" s="56" t="s">
        <v>50</v>
      </c>
      <c r="P46" s="56" t="s">
        <v>50</v>
      </c>
      <c r="Q46" s="56" t="s">
        <v>50</v>
      </c>
    </row>
    <row r="47" spans="2:17" s="4" customFormat="1" ht="12">
      <c r="B47" s="15" t="s">
        <v>41</v>
      </c>
      <c r="C47" s="94">
        <v>316</v>
      </c>
      <c r="D47" s="95">
        <v>308</v>
      </c>
      <c r="E47" s="95">
        <v>345</v>
      </c>
      <c r="F47" s="95">
        <v>386</v>
      </c>
      <c r="G47" s="95">
        <v>387</v>
      </c>
      <c r="H47" s="95">
        <v>383</v>
      </c>
      <c r="I47" s="95">
        <v>402</v>
      </c>
      <c r="J47" s="95">
        <v>387</v>
      </c>
      <c r="K47" s="62">
        <f t="shared" si="14"/>
        <v>97.46835443037975</v>
      </c>
      <c r="L47" s="63">
        <f t="shared" si="15"/>
        <v>109.17721518987342</v>
      </c>
      <c r="M47" s="63">
        <f t="shared" si="16"/>
        <v>122.15189873417722</v>
      </c>
      <c r="N47" s="63">
        <f t="shared" si="17"/>
        <v>122.46835443037976</v>
      </c>
      <c r="O47" s="63">
        <f t="shared" si="18"/>
        <v>121.20253164556962</v>
      </c>
      <c r="P47" s="63">
        <f t="shared" si="7"/>
        <v>127.21518987341771</v>
      </c>
      <c r="Q47" s="51">
        <f t="shared" si="8"/>
        <v>122.46835443037976</v>
      </c>
    </row>
    <row r="48" spans="2:26" ht="12">
      <c r="B48" s="16" t="s">
        <v>42</v>
      </c>
      <c r="C48" s="88">
        <v>216</v>
      </c>
      <c r="D48" s="89">
        <v>201</v>
      </c>
      <c r="E48" s="89">
        <v>177</v>
      </c>
      <c r="F48" s="89">
        <v>182</v>
      </c>
      <c r="G48" s="89">
        <v>254</v>
      </c>
      <c r="H48" s="89">
        <v>228</v>
      </c>
      <c r="I48" s="89">
        <v>234</v>
      </c>
      <c r="J48" s="89">
        <v>245</v>
      </c>
      <c r="K48" s="55">
        <f t="shared" si="14"/>
        <v>93.05555555555556</v>
      </c>
      <c r="L48" s="56">
        <f t="shared" si="15"/>
        <v>81.94444444444444</v>
      </c>
      <c r="M48" s="56">
        <f t="shared" si="16"/>
        <v>84.25925925925925</v>
      </c>
      <c r="N48" s="56">
        <f t="shared" si="17"/>
        <v>117.59259259259258</v>
      </c>
      <c r="O48" s="56">
        <f t="shared" si="18"/>
        <v>105.55555555555556</v>
      </c>
      <c r="P48" s="56">
        <f t="shared" si="7"/>
        <v>108.33333333333333</v>
      </c>
      <c r="Q48" s="70">
        <f t="shared" si="8"/>
        <v>113.42592592592592</v>
      </c>
      <c r="S48" s="4"/>
      <c r="T48" s="4"/>
      <c r="U48" s="4"/>
      <c r="V48" s="4"/>
      <c r="W48" s="4"/>
      <c r="X48" s="4"/>
      <c r="Y48" s="4"/>
      <c r="Z48" s="4"/>
    </row>
    <row r="50" spans="2:17" ht="22.8" customHeight="1">
      <c r="B50" s="110" t="s">
        <v>110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ht="15">
      <c r="B51" s="17" t="s">
        <v>79</v>
      </c>
    </row>
    <row r="52" ht="15">
      <c r="B52" s="18" t="s">
        <v>46</v>
      </c>
    </row>
  </sheetData>
  <mergeCells count="4">
    <mergeCell ref="B4:B5"/>
    <mergeCell ref="C4:J4"/>
    <mergeCell ref="K4:Q4"/>
    <mergeCell ref="B50:Q50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52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1.7109375" style="2" customWidth="1"/>
    <col min="3" max="14" width="8.8515625" style="2" customWidth="1"/>
    <col min="15" max="15" width="8.8515625" style="4" customWidth="1"/>
    <col min="16" max="17" width="8.8515625" style="2" customWidth="1"/>
    <col min="18" max="18" width="7.7109375" style="2" customWidth="1"/>
    <col min="19" max="16384" width="8.8515625" style="2" customWidth="1"/>
  </cols>
  <sheetData>
    <row r="2" ht="12" customHeight="1">
      <c r="B2" s="21" t="s">
        <v>66</v>
      </c>
    </row>
    <row r="3" ht="12" customHeight="1">
      <c r="B3" s="27"/>
    </row>
    <row r="4" spans="2:17" ht="12" customHeight="1">
      <c r="B4" s="98"/>
      <c r="C4" s="105" t="s">
        <v>0</v>
      </c>
      <c r="D4" s="106"/>
      <c r="E4" s="106"/>
      <c r="F4" s="106"/>
      <c r="G4" s="106"/>
      <c r="H4" s="106"/>
      <c r="I4" s="106"/>
      <c r="J4" s="107"/>
      <c r="K4" s="103" t="s">
        <v>1</v>
      </c>
      <c r="L4" s="104"/>
      <c r="M4" s="104"/>
      <c r="N4" s="104"/>
      <c r="O4" s="104"/>
      <c r="P4" s="104"/>
      <c r="Q4" s="104"/>
    </row>
    <row r="5" spans="2:17" ht="12" customHeight="1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7">
        <v>2015</v>
      </c>
    </row>
    <row r="6" spans="2:20" ht="12" customHeight="1">
      <c r="B6" s="9" t="s">
        <v>77</v>
      </c>
      <c r="C6" s="77">
        <f>SUM(C10,C15,C17,C19:C21,C23,C26:C33,C36)</f>
        <v>19837</v>
      </c>
      <c r="D6" s="77">
        <f aca="true" t="shared" si="0" ref="D6:J6">SUM(D10,D15,D17,D19:D21,D23,D26:D33,D36)</f>
        <v>20616</v>
      </c>
      <c r="E6" s="77">
        <f t="shared" si="0"/>
        <v>21004</v>
      </c>
      <c r="F6" s="77">
        <f t="shared" si="0"/>
        <v>21155</v>
      </c>
      <c r="G6" s="77">
        <f t="shared" si="0"/>
        <v>21332</v>
      </c>
      <c r="H6" s="77">
        <f t="shared" si="0"/>
        <v>21765</v>
      </c>
      <c r="I6" s="77">
        <f t="shared" si="0"/>
        <v>21969</v>
      </c>
      <c r="J6" s="77">
        <f t="shared" si="0"/>
        <v>22137</v>
      </c>
      <c r="K6" s="66">
        <f>(D6/$C6)*100</f>
        <v>103.92700509149569</v>
      </c>
      <c r="L6" s="47">
        <f aca="true" t="shared" si="1" ref="L6:Q6">(E6/$C6)*100</f>
        <v>105.88294600998134</v>
      </c>
      <c r="M6" s="47">
        <f t="shared" si="1"/>
        <v>106.6441498210415</v>
      </c>
      <c r="N6" s="47">
        <f t="shared" si="1"/>
        <v>107.53642183797953</v>
      </c>
      <c r="O6" s="47">
        <f t="shared" si="1"/>
        <v>109.7192115743308</v>
      </c>
      <c r="P6" s="47">
        <f t="shared" si="1"/>
        <v>110.74759288198821</v>
      </c>
      <c r="Q6" s="47">
        <f t="shared" si="1"/>
        <v>111.59449513535313</v>
      </c>
      <c r="S6" s="28"/>
      <c r="T6" s="28"/>
    </row>
    <row r="7" spans="2:17" ht="12" customHeight="1">
      <c r="B7" s="10" t="s">
        <v>2</v>
      </c>
      <c r="C7" s="79" t="s">
        <v>50</v>
      </c>
      <c r="D7" s="80" t="s">
        <v>50</v>
      </c>
      <c r="E7" s="80">
        <v>1128</v>
      </c>
      <c r="F7" s="80">
        <v>1139</v>
      </c>
      <c r="G7" s="80">
        <v>1188</v>
      </c>
      <c r="H7" s="80">
        <v>1197</v>
      </c>
      <c r="I7" s="80">
        <v>1266</v>
      </c>
      <c r="J7" s="80">
        <v>1267</v>
      </c>
      <c r="K7" s="49" t="s">
        <v>50</v>
      </c>
      <c r="L7" s="58" t="s">
        <v>50</v>
      </c>
      <c r="M7" s="58" t="s">
        <v>50</v>
      </c>
      <c r="N7" s="58" t="s">
        <v>50</v>
      </c>
      <c r="O7" s="58" t="s">
        <v>50</v>
      </c>
      <c r="P7" s="58" t="s">
        <v>50</v>
      </c>
      <c r="Q7" s="58" t="s">
        <v>50</v>
      </c>
    </row>
    <row r="8" spans="2:17" ht="12" customHeight="1">
      <c r="B8" s="11" t="s">
        <v>3</v>
      </c>
      <c r="C8" s="82" t="s">
        <v>50</v>
      </c>
      <c r="D8" s="83" t="s">
        <v>50</v>
      </c>
      <c r="E8" s="83" t="s">
        <v>50</v>
      </c>
      <c r="F8" s="83" t="s">
        <v>50</v>
      </c>
      <c r="G8" s="83" t="s">
        <v>50</v>
      </c>
      <c r="H8" s="83" t="s">
        <v>50</v>
      </c>
      <c r="I8" s="83" t="s">
        <v>50</v>
      </c>
      <c r="J8" s="83">
        <v>1490</v>
      </c>
      <c r="K8" s="50" t="s">
        <v>50</v>
      </c>
      <c r="L8" s="51" t="s">
        <v>50</v>
      </c>
      <c r="M8" s="51" t="s">
        <v>50</v>
      </c>
      <c r="N8" s="51" t="s">
        <v>50</v>
      </c>
      <c r="O8" s="51" t="s">
        <v>50</v>
      </c>
      <c r="P8" s="51" t="s">
        <v>50</v>
      </c>
      <c r="Q8" s="51" t="s">
        <v>50</v>
      </c>
    </row>
    <row r="9" spans="2:17" ht="12" customHeight="1">
      <c r="B9" s="11" t="s">
        <v>4</v>
      </c>
      <c r="C9" s="82" t="s">
        <v>50</v>
      </c>
      <c r="D9" s="83">
        <v>1871</v>
      </c>
      <c r="E9" s="83">
        <v>1877</v>
      </c>
      <c r="F9" s="83">
        <v>1861</v>
      </c>
      <c r="G9" s="83">
        <v>1864</v>
      </c>
      <c r="H9" s="83">
        <v>1868</v>
      </c>
      <c r="I9" s="83">
        <v>1836</v>
      </c>
      <c r="J9" s="83">
        <v>1212</v>
      </c>
      <c r="K9" s="50" t="s">
        <v>50</v>
      </c>
      <c r="L9" s="51" t="s">
        <v>50</v>
      </c>
      <c r="M9" s="51" t="s">
        <v>50</v>
      </c>
      <c r="N9" s="51" t="s">
        <v>50</v>
      </c>
      <c r="O9" s="51" t="s">
        <v>50</v>
      </c>
      <c r="P9" s="51" t="s">
        <v>50</v>
      </c>
      <c r="Q9" s="51" t="s">
        <v>50</v>
      </c>
    </row>
    <row r="10" spans="2:17" ht="12" customHeight="1">
      <c r="B10" s="11" t="s">
        <v>5</v>
      </c>
      <c r="C10" s="82">
        <v>447</v>
      </c>
      <c r="D10" s="83">
        <v>494</v>
      </c>
      <c r="E10" s="83">
        <v>508</v>
      </c>
      <c r="F10" s="83">
        <v>468</v>
      </c>
      <c r="G10" s="83">
        <v>492</v>
      </c>
      <c r="H10" s="83">
        <v>461</v>
      </c>
      <c r="I10" s="83">
        <v>451</v>
      </c>
      <c r="J10" s="83">
        <v>433</v>
      </c>
      <c r="K10" s="50">
        <f aca="true" t="shared" si="2" ref="K10:K33">(D10/C10)*100</f>
        <v>110.51454138702461</v>
      </c>
      <c r="L10" s="51">
        <f aca="true" t="shared" si="3" ref="L10:L23">(E10/C10)*100</f>
        <v>113.64653243847876</v>
      </c>
      <c r="M10" s="51">
        <f aca="true" t="shared" si="4" ref="M10:M23">(F10/C10)*100</f>
        <v>104.69798657718121</v>
      </c>
      <c r="N10" s="51">
        <f aca="true" t="shared" si="5" ref="N10:N23">(G10/C10)*100</f>
        <v>110.06711409395973</v>
      </c>
      <c r="O10" s="51">
        <f aca="true" t="shared" si="6" ref="O10:O23">(H10/C10)*100</f>
        <v>103.13199105145414</v>
      </c>
      <c r="P10" s="51">
        <f aca="true" t="shared" si="7" ref="P10:P48">(I10/C10)*100</f>
        <v>100.89485458612974</v>
      </c>
      <c r="Q10" s="51">
        <f>(J10/C10)*100</f>
        <v>96.86800894854586</v>
      </c>
    </row>
    <row r="11" spans="2:17" ht="12" customHeight="1">
      <c r="B11" s="11" t="s">
        <v>6</v>
      </c>
      <c r="C11" s="82">
        <v>7195</v>
      </c>
      <c r="D11" s="83" t="s">
        <v>50</v>
      </c>
      <c r="E11" s="83">
        <v>7848.26</v>
      </c>
      <c r="F11" s="83" t="s">
        <v>50</v>
      </c>
      <c r="G11" s="83">
        <v>8185.24</v>
      </c>
      <c r="H11" s="83" t="s">
        <v>50</v>
      </c>
      <c r="I11" s="83">
        <v>8557</v>
      </c>
      <c r="J11" s="83" t="s">
        <v>50</v>
      </c>
      <c r="K11" s="50" t="s">
        <v>50</v>
      </c>
      <c r="L11" s="51">
        <f t="shared" si="3"/>
        <v>109.07936066712995</v>
      </c>
      <c r="M11" s="51" t="s">
        <v>50</v>
      </c>
      <c r="N11" s="51">
        <f>(G11/C11)*100</f>
        <v>113.76289089645586</v>
      </c>
      <c r="O11" s="51" t="s">
        <v>50</v>
      </c>
      <c r="P11" s="51">
        <f t="shared" si="7"/>
        <v>118.92981236970117</v>
      </c>
      <c r="Q11" s="51" t="s">
        <v>50</v>
      </c>
    </row>
    <row r="12" spans="2:17" ht="12" customHeight="1">
      <c r="B12" s="11" t="s">
        <v>7</v>
      </c>
      <c r="C12" s="82" t="s">
        <v>50</v>
      </c>
      <c r="D12" s="83" t="s">
        <v>50</v>
      </c>
      <c r="E12" s="83" t="s">
        <v>50</v>
      </c>
      <c r="F12" s="83" t="s">
        <v>50</v>
      </c>
      <c r="G12" s="83" t="s">
        <v>50</v>
      </c>
      <c r="H12" s="83" t="s">
        <v>50</v>
      </c>
      <c r="I12" s="83" t="s">
        <v>50</v>
      </c>
      <c r="J12" s="83" t="s">
        <v>50</v>
      </c>
      <c r="K12" s="50" t="s">
        <v>50</v>
      </c>
      <c r="L12" s="51" t="s">
        <v>50</v>
      </c>
      <c r="M12" s="51" t="s">
        <v>50</v>
      </c>
      <c r="N12" s="51" t="s">
        <v>50</v>
      </c>
      <c r="O12" s="51" t="s">
        <v>50</v>
      </c>
      <c r="P12" s="51" t="s">
        <v>50</v>
      </c>
      <c r="Q12" s="51" t="s">
        <v>50</v>
      </c>
    </row>
    <row r="13" spans="2:17" ht="12" customHeight="1">
      <c r="B13" s="11" t="s">
        <v>8</v>
      </c>
      <c r="C13" s="82" t="s">
        <v>50</v>
      </c>
      <c r="D13" s="83" t="s">
        <v>50</v>
      </c>
      <c r="E13" s="83" t="s">
        <v>50</v>
      </c>
      <c r="F13" s="83" t="s">
        <v>50</v>
      </c>
      <c r="G13" s="83" t="s">
        <v>50</v>
      </c>
      <c r="H13" s="83" t="s">
        <v>50</v>
      </c>
      <c r="I13" s="83" t="s">
        <v>50</v>
      </c>
      <c r="J13" s="83" t="s">
        <v>50</v>
      </c>
      <c r="K13" s="50" t="s">
        <v>50</v>
      </c>
      <c r="L13" s="51" t="s">
        <v>50</v>
      </c>
      <c r="M13" s="51" t="s">
        <v>50</v>
      </c>
      <c r="N13" s="51" t="s">
        <v>50</v>
      </c>
      <c r="O13" s="51" t="s">
        <v>50</v>
      </c>
      <c r="P13" s="51" t="s">
        <v>50</v>
      </c>
      <c r="Q13" s="51" t="s">
        <v>50</v>
      </c>
    </row>
    <row r="14" spans="2:17" ht="12" customHeight="1">
      <c r="B14" s="11" t="s">
        <v>9</v>
      </c>
      <c r="C14" s="82" t="s">
        <v>50</v>
      </c>
      <c r="D14" s="83" t="s">
        <v>50</v>
      </c>
      <c r="E14" s="83">
        <v>1787</v>
      </c>
      <c r="F14" s="83" t="s">
        <v>50</v>
      </c>
      <c r="G14" s="83" t="s">
        <v>50</v>
      </c>
      <c r="H14" s="83" t="s">
        <v>50</v>
      </c>
      <c r="I14" s="83" t="s">
        <v>50</v>
      </c>
      <c r="J14" s="83" t="s">
        <v>50</v>
      </c>
      <c r="K14" s="50" t="s">
        <v>50</v>
      </c>
      <c r="L14" s="51" t="s">
        <v>50</v>
      </c>
      <c r="M14" s="51" t="s">
        <v>50</v>
      </c>
      <c r="N14" s="51" t="s">
        <v>50</v>
      </c>
      <c r="O14" s="51" t="s">
        <v>50</v>
      </c>
      <c r="P14" s="51" t="s">
        <v>50</v>
      </c>
      <c r="Q14" s="51" t="s">
        <v>50</v>
      </c>
    </row>
    <row r="15" spans="2:17" ht="12" customHeight="1">
      <c r="B15" s="11" t="s">
        <v>10</v>
      </c>
      <c r="C15" s="82">
        <v>2094</v>
      </c>
      <c r="D15" s="83">
        <v>2163</v>
      </c>
      <c r="E15" s="83">
        <v>2267</v>
      </c>
      <c r="F15" s="83">
        <v>2404</v>
      </c>
      <c r="G15" s="83">
        <v>2524</v>
      </c>
      <c r="H15" s="83">
        <v>2661</v>
      </c>
      <c r="I15" s="83">
        <v>2781</v>
      </c>
      <c r="J15" s="83">
        <v>2812</v>
      </c>
      <c r="K15" s="50">
        <f t="shared" si="2"/>
        <v>103.29512893982809</v>
      </c>
      <c r="L15" s="51">
        <f t="shared" si="3"/>
        <v>108.26170009551099</v>
      </c>
      <c r="M15" s="51">
        <f t="shared" si="4"/>
        <v>114.80420248328558</v>
      </c>
      <c r="N15" s="51">
        <f t="shared" si="5"/>
        <v>120.53486150907355</v>
      </c>
      <c r="O15" s="51">
        <f t="shared" si="6"/>
        <v>127.07736389684814</v>
      </c>
      <c r="P15" s="51">
        <f t="shared" si="7"/>
        <v>132.8080229226361</v>
      </c>
      <c r="Q15" s="51">
        <f aca="true" t="shared" si="8" ref="Q15:Q47">(J15/C15)*100</f>
        <v>134.28844317096465</v>
      </c>
    </row>
    <row r="16" spans="2:17" ht="12" customHeight="1">
      <c r="B16" s="11" t="s">
        <v>11</v>
      </c>
      <c r="C16" s="82" t="s">
        <v>50</v>
      </c>
      <c r="D16" s="83" t="s">
        <v>50</v>
      </c>
      <c r="E16" s="83" t="s">
        <v>50</v>
      </c>
      <c r="F16" s="83" t="s">
        <v>50</v>
      </c>
      <c r="G16" s="83">
        <v>3798</v>
      </c>
      <c r="H16" s="83">
        <v>3839</v>
      </c>
      <c r="I16" s="83">
        <v>3805</v>
      </c>
      <c r="J16" s="83">
        <v>3894</v>
      </c>
      <c r="K16" s="50" t="s">
        <v>50</v>
      </c>
      <c r="L16" s="51" t="s">
        <v>50</v>
      </c>
      <c r="M16" s="51" t="s">
        <v>50</v>
      </c>
      <c r="N16" s="51" t="s">
        <v>50</v>
      </c>
      <c r="O16" s="51" t="s">
        <v>50</v>
      </c>
      <c r="P16" s="51" t="s">
        <v>50</v>
      </c>
      <c r="Q16" s="51" t="s">
        <v>50</v>
      </c>
    </row>
    <row r="17" spans="2:17" s="4" customFormat="1" ht="12" customHeight="1">
      <c r="B17" s="11" t="s">
        <v>12</v>
      </c>
      <c r="C17" s="82">
        <v>1245</v>
      </c>
      <c r="D17" s="83">
        <v>1251</v>
      </c>
      <c r="E17" s="83">
        <v>1273</v>
      </c>
      <c r="F17" s="83">
        <v>1302</v>
      </c>
      <c r="G17" s="83">
        <v>1329</v>
      </c>
      <c r="H17" s="83">
        <v>1321</v>
      </c>
      <c r="I17" s="83">
        <v>1319</v>
      </c>
      <c r="J17" s="83">
        <v>1311</v>
      </c>
      <c r="K17" s="50">
        <f t="shared" si="2"/>
        <v>100.48192771084337</v>
      </c>
      <c r="L17" s="51">
        <f t="shared" si="3"/>
        <v>102.24899598393576</v>
      </c>
      <c r="M17" s="51">
        <f t="shared" si="4"/>
        <v>104.57831325301206</v>
      </c>
      <c r="N17" s="51">
        <f t="shared" si="5"/>
        <v>106.74698795180724</v>
      </c>
      <c r="O17" s="51">
        <f t="shared" si="6"/>
        <v>106.10441767068272</v>
      </c>
      <c r="P17" s="51">
        <f t="shared" si="7"/>
        <v>105.94377510040161</v>
      </c>
      <c r="Q17" s="51">
        <f t="shared" si="8"/>
        <v>105.30120481927712</v>
      </c>
    </row>
    <row r="18" spans="2:17" s="4" customFormat="1" ht="12" customHeight="1">
      <c r="B18" s="11" t="s">
        <v>13</v>
      </c>
      <c r="C18" s="82" t="s">
        <v>50</v>
      </c>
      <c r="D18" s="83" t="s">
        <v>50</v>
      </c>
      <c r="E18" s="83">
        <v>3216</v>
      </c>
      <c r="F18" s="83" t="s">
        <v>50</v>
      </c>
      <c r="G18" s="83">
        <v>3247</v>
      </c>
      <c r="H18" s="83">
        <v>3554</v>
      </c>
      <c r="I18" s="83">
        <v>3636</v>
      </c>
      <c r="J18" s="83">
        <v>3404</v>
      </c>
      <c r="K18" s="50" t="s">
        <v>50</v>
      </c>
      <c r="L18" s="51" t="s">
        <v>50</v>
      </c>
      <c r="M18" s="51" t="s">
        <v>50</v>
      </c>
      <c r="N18" s="51" t="s">
        <v>50</v>
      </c>
      <c r="O18" s="51" t="s">
        <v>50</v>
      </c>
      <c r="P18" s="51" t="s">
        <v>50</v>
      </c>
      <c r="Q18" s="51" t="s">
        <v>50</v>
      </c>
    </row>
    <row r="19" spans="2:17" s="4" customFormat="1" ht="12" customHeight="1">
      <c r="B19" s="11" t="s">
        <v>14</v>
      </c>
      <c r="C19" s="82">
        <v>40</v>
      </c>
      <c r="D19" s="83">
        <v>39</v>
      </c>
      <c r="E19" s="83">
        <v>44</v>
      </c>
      <c r="F19" s="83">
        <v>41</v>
      </c>
      <c r="G19" s="83">
        <v>46</v>
      </c>
      <c r="H19" s="83">
        <v>47</v>
      </c>
      <c r="I19" s="83">
        <v>47</v>
      </c>
      <c r="J19" s="83">
        <v>53</v>
      </c>
      <c r="K19" s="50">
        <f t="shared" si="2"/>
        <v>97.5</v>
      </c>
      <c r="L19" s="51">
        <f t="shared" si="3"/>
        <v>110.00000000000001</v>
      </c>
      <c r="M19" s="51">
        <f t="shared" si="4"/>
        <v>102.49999999999999</v>
      </c>
      <c r="N19" s="51">
        <f t="shared" si="5"/>
        <v>114.99999999999999</v>
      </c>
      <c r="O19" s="51">
        <f t="shared" si="6"/>
        <v>117.5</v>
      </c>
      <c r="P19" s="51">
        <f t="shared" si="7"/>
        <v>117.5</v>
      </c>
      <c r="Q19" s="51">
        <f t="shared" si="8"/>
        <v>132.5</v>
      </c>
    </row>
    <row r="20" spans="2:17" s="4" customFormat="1" ht="12" customHeight="1">
      <c r="B20" s="11" t="s">
        <v>15</v>
      </c>
      <c r="C20" s="82">
        <v>297</v>
      </c>
      <c r="D20" s="83">
        <v>327</v>
      </c>
      <c r="E20" s="83">
        <v>331</v>
      </c>
      <c r="F20" s="83">
        <v>329</v>
      </c>
      <c r="G20" s="83">
        <v>341</v>
      </c>
      <c r="H20" s="83">
        <v>340</v>
      </c>
      <c r="I20" s="83">
        <v>341</v>
      </c>
      <c r="J20" s="83">
        <v>350</v>
      </c>
      <c r="K20" s="50">
        <f t="shared" si="2"/>
        <v>110.1010101010101</v>
      </c>
      <c r="L20" s="51">
        <f t="shared" si="3"/>
        <v>111.44781144781145</v>
      </c>
      <c r="M20" s="51">
        <f t="shared" si="4"/>
        <v>110.77441077441077</v>
      </c>
      <c r="N20" s="51">
        <f t="shared" si="5"/>
        <v>114.81481481481481</v>
      </c>
      <c r="O20" s="51">
        <f t="shared" si="6"/>
        <v>114.47811447811446</v>
      </c>
      <c r="P20" s="51">
        <f t="shared" si="7"/>
        <v>114.81481481481481</v>
      </c>
      <c r="Q20" s="51">
        <f t="shared" si="8"/>
        <v>117.84511784511784</v>
      </c>
    </row>
    <row r="21" spans="2:17" s="4" customFormat="1" ht="12" customHeight="1">
      <c r="B21" s="11" t="s">
        <v>16</v>
      </c>
      <c r="C21" s="82">
        <v>422</v>
      </c>
      <c r="D21" s="83">
        <v>424</v>
      </c>
      <c r="E21" s="83">
        <v>445</v>
      </c>
      <c r="F21" s="83">
        <v>451</v>
      </c>
      <c r="G21" s="83">
        <v>471</v>
      </c>
      <c r="H21" s="83">
        <v>462</v>
      </c>
      <c r="I21" s="83">
        <v>456</v>
      </c>
      <c r="J21" s="83">
        <v>468</v>
      </c>
      <c r="K21" s="50">
        <f t="shared" si="2"/>
        <v>100.4739336492891</v>
      </c>
      <c r="L21" s="51">
        <f t="shared" si="3"/>
        <v>105.45023696682465</v>
      </c>
      <c r="M21" s="51">
        <f t="shared" si="4"/>
        <v>106.87203791469196</v>
      </c>
      <c r="N21" s="51">
        <f t="shared" si="5"/>
        <v>111.61137440758293</v>
      </c>
      <c r="O21" s="51">
        <f t="shared" si="6"/>
        <v>109.478672985782</v>
      </c>
      <c r="P21" s="51">
        <f t="shared" si="7"/>
        <v>108.0568720379147</v>
      </c>
      <c r="Q21" s="51">
        <f t="shared" si="8"/>
        <v>110.90047393364928</v>
      </c>
    </row>
    <row r="22" spans="2:17" s="4" customFormat="1" ht="12" customHeight="1">
      <c r="B22" s="11" t="s">
        <v>17</v>
      </c>
      <c r="C22" s="82" t="s">
        <v>50</v>
      </c>
      <c r="D22" s="83" t="s">
        <v>50</v>
      </c>
      <c r="E22" s="83" t="s">
        <v>50</v>
      </c>
      <c r="F22" s="83" t="s">
        <v>50</v>
      </c>
      <c r="G22" s="83" t="s">
        <v>50</v>
      </c>
      <c r="H22" s="83" t="s">
        <v>50</v>
      </c>
      <c r="I22" s="83" t="s">
        <v>50</v>
      </c>
      <c r="J22" s="83">
        <v>150</v>
      </c>
      <c r="K22" s="50" t="s">
        <v>50</v>
      </c>
      <c r="L22" s="51" t="s">
        <v>50</v>
      </c>
      <c r="M22" s="51" t="s">
        <v>50</v>
      </c>
      <c r="N22" s="51" t="s">
        <v>50</v>
      </c>
      <c r="O22" s="51" t="s">
        <v>50</v>
      </c>
      <c r="P22" s="51" t="s">
        <v>50</v>
      </c>
      <c r="Q22" s="51" t="s">
        <v>50</v>
      </c>
    </row>
    <row r="23" spans="2:17" s="4" customFormat="1" ht="12" customHeight="1">
      <c r="B23" s="11" t="s">
        <v>18</v>
      </c>
      <c r="C23" s="82">
        <v>1967</v>
      </c>
      <c r="D23" s="83">
        <v>2023</v>
      </c>
      <c r="E23" s="83">
        <v>2016</v>
      </c>
      <c r="F23" s="83">
        <v>1989</v>
      </c>
      <c r="G23" s="83">
        <v>1922</v>
      </c>
      <c r="H23" s="83">
        <v>1930</v>
      </c>
      <c r="I23" s="83">
        <v>1956</v>
      </c>
      <c r="J23" s="83">
        <v>1965</v>
      </c>
      <c r="K23" s="50">
        <f t="shared" si="2"/>
        <v>102.84697508896797</v>
      </c>
      <c r="L23" s="51">
        <f t="shared" si="3"/>
        <v>102.49110320284697</v>
      </c>
      <c r="M23" s="51">
        <f t="shared" si="4"/>
        <v>101.11845449923742</v>
      </c>
      <c r="N23" s="51">
        <f t="shared" si="5"/>
        <v>97.71225216065073</v>
      </c>
      <c r="O23" s="51">
        <f t="shared" si="6"/>
        <v>98.11896288764616</v>
      </c>
      <c r="P23" s="51">
        <f t="shared" si="7"/>
        <v>99.44077275038129</v>
      </c>
      <c r="Q23" s="51">
        <f t="shared" si="8"/>
        <v>99.89832231825115</v>
      </c>
    </row>
    <row r="24" spans="2:17" s="4" customFormat="1" ht="12" customHeight="1">
      <c r="B24" s="11" t="s">
        <v>19</v>
      </c>
      <c r="C24" s="82" t="s">
        <v>50</v>
      </c>
      <c r="D24" s="83" t="s">
        <v>50</v>
      </c>
      <c r="E24" s="83" t="s">
        <v>50</v>
      </c>
      <c r="F24" s="83" t="s">
        <v>50</v>
      </c>
      <c r="G24" s="83" t="s">
        <v>50</v>
      </c>
      <c r="H24" s="83">
        <v>15</v>
      </c>
      <c r="I24" s="83">
        <v>16</v>
      </c>
      <c r="J24" s="83">
        <v>18</v>
      </c>
      <c r="K24" s="50" t="s">
        <v>50</v>
      </c>
      <c r="L24" s="51" t="s">
        <v>50</v>
      </c>
      <c r="M24" s="51" t="s">
        <v>50</v>
      </c>
      <c r="N24" s="51" t="s">
        <v>50</v>
      </c>
      <c r="O24" s="51" t="s">
        <v>50</v>
      </c>
      <c r="P24" s="51" t="s">
        <v>50</v>
      </c>
      <c r="Q24" s="51" t="s">
        <v>50</v>
      </c>
    </row>
    <row r="25" spans="2:17" s="4" customFormat="1" ht="12" customHeight="1">
      <c r="B25" s="11" t="s">
        <v>45</v>
      </c>
      <c r="C25" s="82" t="s">
        <v>50</v>
      </c>
      <c r="D25" s="83">
        <v>1237</v>
      </c>
      <c r="E25" s="83">
        <v>1309</v>
      </c>
      <c r="F25" s="83">
        <v>1308</v>
      </c>
      <c r="G25" s="83">
        <v>1305</v>
      </c>
      <c r="H25" s="83">
        <v>1320</v>
      </c>
      <c r="I25" s="83">
        <v>1328</v>
      </c>
      <c r="J25" s="83">
        <v>1331</v>
      </c>
      <c r="K25" s="50" t="s">
        <v>50</v>
      </c>
      <c r="L25" s="51" t="s">
        <v>50</v>
      </c>
      <c r="M25" s="51" t="s">
        <v>50</v>
      </c>
      <c r="N25" s="51" t="s">
        <v>50</v>
      </c>
      <c r="O25" s="51" t="s">
        <v>50</v>
      </c>
      <c r="P25" s="51" t="s">
        <v>50</v>
      </c>
      <c r="Q25" s="51" t="s">
        <v>50</v>
      </c>
    </row>
    <row r="26" spans="2:17" s="4" customFormat="1" ht="12" customHeight="1">
      <c r="B26" s="11" t="s">
        <v>20</v>
      </c>
      <c r="C26" s="82">
        <v>1061</v>
      </c>
      <c r="D26" s="83">
        <v>1111</v>
      </c>
      <c r="E26" s="83">
        <v>1136</v>
      </c>
      <c r="F26" s="83">
        <v>1163</v>
      </c>
      <c r="G26" s="83">
        <v>1195</v>
      </c>
      <c r="H26" s="83">
        <v>1224</v>
      </c>
      <c r="I26" s="83">
        <v>1296</v>
      </c>
      <c r="J26" s="83">
        <v>1318</v>
      </c>
      <c r="K26" s="50">
        <f t="shared" si="2"/>
        <v>104.71253534401508</v>
      </c>
      <c r="L26" s="51">
        <f aca="true" t="shared" si="9" ref="L26:L33">(E26/C26)*100</f>
        <v>107.06880301602261</v>
      </c>
      <c r="M26" s="51">
        <f aca="true" t="shared" si="10" ref="M26:M33">(F26/C26)*100</f>
        <v>109.61357210179077</v>
      </c>
      <c r="N26" s="51">
        <f aca="true" t="shared" si="11" ref="N26:N33">(G26/C26)*100</f>
        <v>112.62959472196042</v>
      </c>
      <c r="O26" s="51">
        <f aca="true" t="shared" si="12" ref="O26:O33">(H26/C26)*100</f>
        <v>115.36286522148916</v>
      </c>
      <c r="P26" s="51">
        <f t="shared" si="7"/>
        <v>122.1489161168709</v>
      </c>
      <c r="Q26" s="51">
        <f t="shared" si="8"/>
        <v>124.22243166823752</v>
      </c>
    </row>
    <row r="27" spans="2:17" s="4" customFormat="1" ht="12" customHeight="1">
      <c r="B27" s="11" t="s">
        <v>21</v>
      </c>
      <c r="C27" s="82">
        <v>5785</v>
      </c>
      <c r="D27" s="83">
        <v>6320</v>
      </c>
      <c r="E27" s="83">
        <v>6345</v>
      </c>
      <c r="F27" s="83">
        <v>6347</v>
      </c>
      <c r="G27" s="83">
        <v>6346</v>
      </c>
      <c r="H27" s="83">
        <v>6327</v>
      </c>
      <c r="I27" s="83">
        <v>6325</v>
      </c>
      <c r="J27" s="83">
        <v>6306</v>
      </c>
      <c r="K27" s="50">
        <f t="shared" si="2"/>
        <v>109.24805531547103</v>
      </c>
      <c r="L27" s="51">
        <f t="shared" si="9"/>
        <v>109.68020743301643</v>
      </c>
      <c r="M27" s="51">
        <f t="shared" si="10"/>
        <v>109.71477960242004</v>
      </c>
      <c r="N27" s="51">
        <f t="shared" si="11"/>
        <v>109.69749351771824</v>
      </c>
      <c r="O27" s="51">
        <f t="shared" si="12"/>
        <v>109.36905790838377</v>
      </c>
      <c r="P27" s="51">
        <f t="shared" si="7"/>
        <v>109.33448573898012</v>
      </c>
      <c r="Q27" s="51">
        <f t="shared" si="8"/>
        <v>109.00605012964564</v>
      </c>
    </row>
    <row r="28" spans="2:17" s="4" customFormat="1" ht="12" customHeight="1">
      <c r="B28" s="11" t="s">
        <v>22</v>
      </c>
      <c r="C28" s="82">
        <v>888</v>
      </c>
      <c r="D28" s="83">
        <v>948</v>
      </c>
      <c r="E28" s="83">
        <v>990</v>
      </c>
      <c r="F28" s="83">
        <v>995</v>
      </c>
      <c r="G28" s="83">
        <v>1031</v>
      </c>
      <c r="H28" s="83">
        <v>1054</v>
      </c>
      <c r="I28" s="83">
        <v>1041</v>
      </c>
      <c r="J28" s="83">
        <v>1053</v>
      </c>
      <c r="K28" s="50">
        <f t="shared" si="2"/>
        <v>106.75675675675676</v>
      </c>
      <c r="L28" s="51">
        <f t="shared" si="9"/>
        <v>111.48648648648648</v>
      </c>
      <c r="M28" s="51">
        <f t="shared" si="10"/>
        <v>112.04954954954955</v>
      </c>
      <c r="N28" s="51">
        <f t="shared" si="11"/>
        <v>116.10360360360362</v>
      </c>
      <c r="O28" s="51">
        <f t="shared" si="12"/>
        <v>118.69369369369369</v>
      </c>
      <c r="P28" s="51">
        <f t="shared" si="7"/>
        <v>117.22972972972974</v>
      </c>
      <c r="Q28" s="51">
        <f t="shared" si="8"/>
        <v>118.58108108108108</v>
      </c>
    </row>
    <row r="29" spans="2:17" s="4" customFormat="1" ht="12" customHeight="1">
      <c r="B29" s="11" t="s">
        <v>23</v>
      </c>
      <c r="C29" s="82">
        <v>2975</v>
      </c>
      <c r="D29" s="83">
        <v>2850</v>
      </c>
      <c r="E29" s="83">
        <v>2981</v>
      </c>
      <c r="F29" s="83">
        <v>2943</v>
      </c>
      <c r="G29" s="83">
        <v>2942</v>
      </c>
      <c r="H29" s="83">
        <v>3177</v>
      </c>
      <c r="I29" s="83">
        <v>3195</v>
      </c>
      <c r="J29" s="83">
        <v>3288</v>
      </c>
      <c r="K29" s="50">
        <f t="shared" si="2"/>
        <v>95.7983193277311</v>
      </c>
      <c r="L29" s="51">
        <f t="shared" si="9"/>
        <v>100.2016806722689</v>
      </c>
      <c r="M29" s="51">
        <f t="shared" si="10"/>
        <v>98.92436974789915</v>
      </c>
      <c r="N29" s="51">
        <f t="shared" si="11"/>
        <v>98.89075630252101</v>
      </c>
      <c r="O29" s="51">
        <f t="shared" si="12"/>
        <v>106.78991596638656</v>
      </c>
      <c r="P29" s="51">
        <f t="shared" si="7"/>
        <v>107.39495798319328</v>
      </c>
      <c r="Q29" s="51">
        <f t="shared" si="8"/>
        <v>110.52100840336135</v>
      </c>
    </row>
    <row r="30" spans="2:17" s="4" customFormat="1" ht="12" customHeight="1">
      <c r="B30" s="11" t="s">
        <v>24</v>
      </c>
      <c r="C30" s="82">
        <v>815</v>
      </c>
      <c r="D30" s="83">
        <v>829</v>
      </c>
      <c r="E30" s="83">
        <v>795</v>
      </c>
      <c r="F30" s="83">
        <v>786</v>
      </c>
      <c r="G30" s="83">
        <v>763</v>
      </c>
      <c r="H30" s="83">
        <v>755</v>
      </c>
      <c r="I30" s="83">
        <v>735</v>
      </c>
      <c r="J30" s="83">
        <v>713</v>
      </c>
      <c r="K30" s="50">
        <f t="shared" si="2"/>
        <v>101.71779141104294</v>
      </c>
      <c r="L30" s="51">
        <f t="shared" si="9"/>
        <v>97.54601226993866</v>
      </c>
      <c r="M30" s="51">
        <f t="shared" si="10"/>
        <v>96.44171779141104</v>
      </c>
      <c r="N30" s="51">
        <f t="shared" si="11"/>
        <v>93.61963190184049</v>
      </c>
      <c r="O30" s="51">
        <f t="shared" si="12"/>
        <v>92.63803680981594</v>
      </c>
      <c r="P30" s="51">
        <f t="shared" si="7"/>
        <v>90.1840490797546</v>
      </c>
      <c r="Q30" s="51">
        <f t="shared" si="8"/>
        <v>87.48466257668711</v>
      </c>
    </row>
    <row r="31" spans="2:17" s="4" customFormat="1" ht="12" customHeight="1">
      <c r="B31" s="11" t="s">
        <v>25</v>
      </c>
      <c r="C31" s="82">
        <v>875</v>
      </c>
      <c r="D31" s="83">
        <v>868</v>
      </c>
      <c r="E31" s="83">
        <v>873</v>
      </c>
      <c r="F31" s="83">
        <v>861</v>
      </c>
      <c r="G31" s="83">
        <v>847</v>
      </c>
      <c r="H31" s="83">
        <v>874</v>
      </c>
      <c r="I31" s="83">
        <v>859</v>
      </c>
      <c r="J31" s="83">
        <v>838</v>
      </c>
      <c r="K31" s="50">
        <f t="shared" si="2"/>
        <v>99.2</v>
      </c>
      <c r="L31" s="51">
        <f t="shared" si="9"/>
        <v>99.77142857142857</v>
      </c>
      <c r="M31" s="51">
        <f t="shared" si="10"/>
        <v>98.4</v>
      </c>
      <c r="N31" s="51">
        <f t="shared" si="11"/>
        <v>96.8</v>
      </c>
      <c r="O31" s="51">
        <f t="shared" si="12"/>
        <v>99.88571428571429</v>
      </c>
      <c r="P31" s="51">
        <f t="shared" si="7"/>
        <v>98.17142857142858</v>
      </c>
      <c r="Q31" s="51">
        <f t="shared" si="8"/>
        <v>95.77142857142857</v>
      </c>
    </row>
    <row r="32" spans="2:17" s="4" customFormat="1" ht="12" customHeight="1">
      <c r="B32" s="11" t="s">
        <v>26</v>
      </c>
      <c r="C32" s="82">
        <v>406</v>
      </c>
      <c r="D32" s="83">
        <v>440</v>
      </c>
      <c r="E32" s="83">
        <v>453</v>
      </c>
      <c r="F32" s="83">
        <v>490</v>
      </c>
      <c r="G32" s="83">
        <v>491</v>
      </c>
      <c r="H32" s="83">
        <v>502</v>
      </c>
      <c r="I32" s="83">
        <v>515</v>
      </c>
      <c r="J32" s="83">
        <v>540</v>
      </c>
      <c r="K32" s="50">
        <f t="shared" si="2"/>
        <v>108.37438423645321</v>
      </c>
      <c r="L32" s="51">
        <f t="shared" si="9"/>
        <v>111.57635467980296</v>
      </c>
      <c r="M32" s="51">
        <f t="shared" si="10"/>
        <v>120.6896551724138</v>
      </c>
      <c r="N32" s="51">
        <f t="shared" si="11"/>
        <v>120.93596059113301</v>
      </c>
      <c r="O32" s="51">
        <f t="shared" si="12"/>
        <v>123.64532019704433</v>
      </c>
      <c r="P32" s="51">
        <f t="shared" si="7"/>
        <v>126.84729064039408</v>
      </c>
      <c r="Q32" s="51">
        <f t="shared" si="8"/>
        <v>133.00492610837438</v>
      </c>
    </row>
    <row r="33" spans="2:17" s="4" customFormat="1" ht="12" customHeight="1">
      <c r="B33" s="11" t="s">
        <v>27</v>
      </c>
      <c r="C33" s="82">
        <v>468</v>
      </c>
      <c r="D33" s="83">
        <v>475</v>
      </c>
      <c r="E33" s="83">
        <v>490</v>
      </c>
      <c r="F33" s="83">
        <v>527</v>
      </c>
      <c r="G33" s="83">
        <v>541</v>
      </c>
      <c r="H33" s="83">
        <v>571</v>
      </c>
      <c r="I33" s="83">
        <v>593</v>
      </c>
      <c r="J33" s="83">
        <v>633</v>
      </c>
      <c r="K33" s="50">
        <f t="shared" si="2"/>
        <v>101.49572649572649</v>
      </c>
      <c r="L33" s="51">
        <f t="shared" si="9"/>
        <v>104.7008547008547</v>
      </c>
      <c r="M33" s="51">
        <f t="shared" si="10"/>
        <v>112.6068376068376</v>
      </c>
      <c r="N33" s="51">
        <f t="shared" si="11"/>
        <v>115.59829059829059</v>
      </c>
      <c r="O33" s="51">
        <f t="shared" si="12"/>
        <v>122.00854700854703</v>
      </c>
      <c r="P33" s="51">
        <f t="shared" si="7"/>
        <v>126.7094017094017</v>
      </c>
      <c r="Q33" s="51">
        <f t="shared" si="8"/>
        <v>135.25641025641028</v>
      </c>
    </row>
    <row r="34" spans="2:17" s="4" customFormat="1" ht="12" customHeight="1">
      <c r="B34" s="12" t="s">
        <v>28</v>
      </c>
      <c r="C34" s="85"/>
      <c r="D34" s="86"/>
      <c r="E34" s="86"/>
      <c r="F34" s="86"/>
      <c r="G34" s="86"/>
      <c r="H34" s="86"/>
      <c r="I34" s="86"/>
      <c r="J34" s="86"/>
      <c r="K34" s="53"/>
      <c r="L34" s="54"/>
      <c r="M34" s="54"/>
      <c r="N34" s="54"/>
      <c r="O34" s="54"/>
      <c r="P34" s="54"/>
      <c r="Q34" s="51"/>
    </row>
    <row r="35" spans="2:17" s="4" customFormat="1" ht="12" customHeight="1">
      <c r="B35" s="13" t="s">
        <v>29</v>
      </c>
      <c r="C35" s="82" t="s">
        <v>50</v>
      </c>
      <c r="D35" s="83" t="s">
        <v>50</v>
      </c>
      <c r="E35" s="83" t="s">
        <v>50</v>
      </c>
      <c r="F35" s="83">
        <v>1623</v>
      </c>
      <c r="G35" s="83">
        <v>1674</v>
      </c>
      <c r="H35" s="83">
        <v>1727</v>
      </c>
      <c r="I35" s="83">
        <v>1695</v>
      </c>
      <c r="J35" s="83">
        <v>1728</v>
      </c>
      <c r="K35" s="50" t="s">
        <v>50</v>
      </c>
      <c r="L35" s="51" t="s">
        <v>50</v>
      </c>
      <c r="M35" s="51" t="s">
        <v>50</v>
      </c>
      <c r="N35" s="51" t="s">
        <v>50</v>
      </c>
      <c r="O35" s="51" t="s">
        <v>50</v>
      </c>
      <c r="P35" s="51" t="s">
        <v>50</v>
      </c>
      <c r="Q35" s="51" t="s">
        <v>50</v>
      </c>
    </row>
    <row r="36" spans="2:17" s="4" customFormat="1" ht="12" customHeight="1">
      <c r="B36" s="13" t="s">
        <v>30</v>
      </c>
      <c r="C36" s="82">
        <v>52</v>
      </c>
      <c r="D36" s="83">
        <v>54</v>
      </c>
      <c r="E36" s="83">
        <v>57</v>
      </c>
      <c r="F36" s="83">
        <v>59</v>
      </c>
      <c r="G36" s="83">
        <v>51</v>
      </c>
      <c r="H36" s="83">
        <v>59</v>
      </c>
      <c r="I36" s="83">
        <v>59</v>
      </c>
      <c r="J36" s="83">
        <v>56</v>
      </c>
      <c r="K36" s="50">
        <f>(D36/C36)*100</f>
        <v>103.84615384615385</v>
      </c>
      <c r="L36" s="51">
        <f>(E36/C36)*100</f>
        <v>109.61538461538463</v>
      </c>
      <c r="M36" s="51">
        <f>(F36/C36)*100</f>
        <v>113.46153846153845</v>
      </c>
      <c r="N36" s="51">
        <f>(G36/C36)*100</f>
        <v>98.07692307692307</v>
      </c>
      <c r="O36" s="51">
        <f aca="true" t="shared" si="13" ref="O36">(H36/C36)*100</f>
        <v>113.46153846153845</v>
      </c>
      <c r="P36" s="51">
        <f t="shared" si="7"/>
        <v>113.46153846153845</v>
      </c>
      <c r="Q36" s="51">
        <f t="shared" si="8"/>
        <v>107.6923076923077</v>
      </c>
    </row>
    <row r="37" spans="2:17" s="4" customFormat="1" ht="12" customHeight="1">
      <c r="B37" s="14" t="s">
        <v>31</v>
      </c>
      <c r="C37" s="88" t="s">
        <v>50</v>
      </c>
      <c r="D37" s="89" t="s">
        <v>50</v>
      </c>
      <c r="E37" s="89" t="s">
        <v>50</v>
      </c>
      <c r="F37" s="89" t="s">
        <v>50</v>
      </c>
      <c r="G37" s="89" t="s">
        <v>50</v>
      </c>
      <c r="H37" s="89">
        <v>30</v>
      </c>
      <c r="I37" s="89">
        <v>32</v>
      </c>
      <c r="J37" s="89">
        <v>38</v>
      </c>
      <c r="K37" s="55" t="s">
        <v>50</v>
      </c>
      <c r="L37" s="56" t="s">
        <v>50</v>
      </c>
      <c r="M37" s="56" t="s">
        <v>50</v>
      </c>
      <c r="N37" s="56" t="s">
        <v>50</v>
      </c>
      <c r="O37" s="56" t="s">
        <v>50</v>
      </c>
      <c r="P37" s="56" t="s">
        <v>50</v>
      </c>
      <c r="Q37" s="56" t="s">
        <v>50</v>
      </c>
    </row>
    <row r="38" spans="2:17" s="4" customFormat="1" ht="12" customHeight="1">
      <c r="B38" s="15" t="s">
        <v>32</v>
      </c>
      <c r="C38" s="91" t="s">
        <v>50</v>
      </c>
      <c r="D38" s="92" t="s">
        <v>50</v>
      </c>
      <c r="E38" s="92" t="s">
        <v>50</v>
      </c>
      <c r="F38" s="92" t="s">
        <v>50</v>
      </c>
      <c r="G38" s="92" t="s">
        <v>50</v>
      </c>
      <c r="H38" s="92">
        <v>18</v>
      </c>
      <c r="I38" s="92" t="s">
        <v>50</v>
      </c>
      <c r="J38" s="92" t="s">
        <v>50</v>
      </c>
      <c r="K38" s="71" t="s">
        <v>50</v>
      </c>
      <c r="L38" s="59" t="s">
        <v>50</v>
      </c>
      <c r="M38" s="59" t="s">
        <v>50</v>
      </c>
      <c r="N38" s="59" t="s">
        <v>50</v>
      </c>
      <c r="O38" s="59" t="s">
        <v>50</v>
      </c>
      <c r="P38" s="59" t="s">
        <v>50</v>
      </c>
      <c r="Q38" s="59" t="s">
        <v>50</v>
      </c>
    </row>
    <row r="39" spans="2:17" s="4" customFormat="1" ht="12" customHeight="1">
      <c r="B39" s="11" t="s">
        <v>33</v>
      </c>
      <c r="C39" s="82" t="s">
        <v>50</v>
      </c>
      <c r="D39" s="83" t="s">
        <v>50</v>
      </c>
      <c r="E39" s="83" t="s">
        <v>50</v>
      </c>
      <c r="F39" s="83">
        <v>23</v>
      </c>
      <c r="G39" s="83">
        <v>24</v>
      </c>
      <c r="H39" s="83">
        <v>24</v>
      </c>
      <c r="I39" s="83">
        <v>17</v>
      </c>
      <c r="J39" s="83" t="s">
        <v>50</v>
      </c>
      <c r="K39" s="50" t="s">
        <v>50</v>
      </c>
      <c r="L39" s="51" t="s">
        <v>50</v>
      </c>
      <c r="M39" s="51" t="s">
        <v>50</v>
      </c>
      <c r="N39" s="51" t="s">
        <v>50</v>
      </c>
      <c r="O39" s="51" t="s">
        <v>50</v>
      </c>
      <c r="P39" s="51" t="s">
        <v>50</v>
      </c>
      <c r="Q39" s="51" t="s">
        <v>50</v>
      </c>
    </row>
    <row r="40" spans="2:17" s="4" customFormat="1" ht="12" customHeight="1">
      <c r="B40" s="11" t="s">
        <v>34</v>
      </c>
      <c r="C40" s="82">
        <v>245</v>
      </c>
      <c r="D40" s="83">
        <v>246</v>
      </c>
      <c r="E40" s="83">
        <v>265</v>
      </c>
      <c r="F40" s="83">
        <v>270</v>
      </c>
      <c r="G40" s="83">
        <v>274</v>
      </c>
      <c r="H40" s="83">
        <v>266</v>
      </c>
      <c r="I40" s="83">
        <v>278</v>
      </c>
      <c r="J40" s="83" t="s">
        <v>50</v>
      </c>
      <c r="K40" s="50">
        <f aca="true" t="shared" si="14" ref="K40:K48">(D40/C40)*100</f>
        <v>100.40816326530613</v>
      </c>
      <c r="L40" s="51">
        <f aca="true" t="shared" si="15" ref="L40:L48">(E40/C40)*100</f>
        <v>108.16326530612245</v>
      </c>
      <c r="M40" s="51">
        <f aca="true" t="shared" si="16" ref="M40:M48">(F40/C40)*100</f>
        <v>110.20408163265304</v>
      </c>
      <c r="N40" s="51">
        <f aca="true" t="shared" si="17" ref="N40:N48">(G40/C40)*100</f>
        <v>111.83673469387756</v>
      </c>
      <c r="O40" s="51">
        <f aca="true" t="shared" si="18" ref="O40:O48">(H40/C40)*100</f>
        <v>108.57142857142857</v>
      </c>
      <c r="P40" s="51">
        <f t="shared" si="7"/>
        <v>113.46938775510205</v>
      </c>
      <c r="Q40" s="51" t="s">
        <v>50</v>
      </c>
    </row>
    <row r="41" spans="2:17" s="4" customFormat="1" ht="12" customHeight="1">
      <c r="B41" s="16" t="s">
        <v>35</v>
      </c>
      <c r="C41" s="88" t="s">
        <v>50</v>
      </c>
      <c r="D41" s="89" t="s">
        <v>50</v>
      </c>
      <c r="E41" s="89">
        <v>354</v>
      </c>
      <c r="F41" s="89" t="s">
        <v>50</v>
      </c>
      <c r="G41" s="89">
        <v>449</v>
      </c>
      <c r="H41" s="89" t="s">
        <v>50</v>
      </c>
      <c r="I41" s="89" t="s">
        <v>50</v>
      </c>
      <c r="J41" s="89" t="s">
        <v>50</v>
      </c>
      <c r="K41" s="55" t="s">
        <v>50</v>
      </c>
      <c r="L41" s="56" t="s">
        <v>50</v>
      </c>
      <c r="M41" s="56" t="s">
        <v>50</v>
      </c>
      <c r="N41" s="56" t="s">
        <v>50</v>
      </c>
      <c r="O41" s="56" t="s">
        <v>50</v>
      </c>
      <c r="P41" s="56" t="s">
        <v>50</v>
      </c>
      <c r="Q41" s="56" t="s">
        <v>50</v>
      </c>
    </row>
    <row r="42" spans="2:17" s="4" customFormat="1" ht="12" customHeight="1">
      <c r="B42" s="15" t="s">
        <v>36</v>
      </c>
      <c r="C42" s="94" t="s">
        <v>50</v>
      </c>
      <c r="D42" s="95">
        <v>128</v>
      </c>
      <c r="E42" s="95">
        <v>143</v>
      </c>
      <c r="F42" s="95">
        <v>142</v>
      </c>
      <c r="G42" s="95">
        <v>147</v>
      </c>
      <c r="H42" s="95">
        <v>144</v>
      </c>
      <c r="I42" s="95">
        <v>144</v>
      </c>
      <c r="J42" s="95">
        <v>152</v>
      </c>
      <c r="K42" s="62" t="s">
        <v>50</v>
      </c>
      <c r="L42" s="63" t="s">
        <v>50</v>
      </c>
      <c r="M42" s="63" t="s">
        <v>50</v>
      </c>
      <c r="N42" s="63" t="s">
        <v>50</v>
      </c>
      <c r="O42" s="63" t="s">
        <v>50</v>
      </c>
      <c r="P42" s="63" t="s">
        <v>50</v>
      </c>
      <c r="Q42" s="63" t="s">
        <v>50</v>
      </c>
    </row>
    <row r="43" spans="2:17" s="4" customFormat="1" ht="12" customHeight="1">
      <c r="B43" s="11" t="s">
        <v>37</v>
      </c>
      <c r="C43" s="82" t="s">
        <v>50</v>
      </c>
      <c r="D43" s="83" t="s">
        <v>50</v>
      </c>
      <c r="E43" s="83" t="s">
        <v>50</v>
      </c>
      <c r="F43" s="83" t="s">
        <v>50</v>
      </c>
      <c r="G43" s="83" t="s">
        <v>50</v>
      </c>
      <c r="H43" s="83" t="s">
        <v>50</v>
      </c>
      <c r="I43" s="83" t="s">
        <v>50</v>
      </c>
      <c r="J43" s="83" t="s">
        <v>50</v>
      </c>
      <c r="K43" s="50" t="s">
        <v>50</v>
      </c>
      <c r="L43" s="51" t="s">
        <v>50</v>
      </c>
      <c r="M43" s="51" t="s">
        <v>50</v>
      </c>
      <c r="N43" s="51" t="s">
        <v>50</v>
      </c>
      <c r="O43" s="51" t="s">
        <v>50</v>
      </c>
      <c r="P43" s="51" t="s">
        <v>50</v>
      </c>
      <c r="Q43" s="51" t="s">
        <v>50</v>
      </c>
    </row>
    <row r="44" spans="2:17" s="4" customFormat="1" ht="12" customHeight="1">
      <c r="B44" s="11" t="s">
        <v>38</v>
      </c>
      <c r="C44" s="82" t="s">
        <v>50</v>
      </c>
      <c r="D44" s="83" t="s">
        <v>50</v>
      </c>
      <c r="E44" s="83" t="s">
        <v>50</v>
      </c>
      <c r="F44" s="83" t="s">
        <v>50</v>
      </c>
      <c r="G44" s="83" t="s">
        <v>50</v>
      </c>
      <c r="H44" s="83">
        <v>153</v>
      </c>
      <c r="I44" s="83">
        <v>157</v>
      </c>
      <c r="J44" s="83">
        <v>163</v>
      </c>
      <c r="K44" s="50" t="s">
        <v>50</v>
      </c>
      <c r="L44" s="51" t="s">
        <v>50</v>
      </c>
      <c r="M44" s="51" t="s">
        <v>50</v>
      </c>
      <c r="N44" s="51" t="s">
        <v>50</v>
      </c>
      <c r="O44" s="51" t="s">
        <v>50</v>
      </c>
      <c r="P44" s="51" t="s">
        <v>50</v>
      </c>
      <c r="Q44" s="51" t="s">
        <v>50</v>
      </c>
    </row>
    <row r="45" spans="2:17" s="4" customFormat="1" ht="12" customHeight="1">
      <c r="B45" s="11" t="s">
        <v>40</v>
      </c>
      <c r="C45" s="82" t="s">
        <v>50</v>
      </c>
      <c r="D45" s="83" t="s">
        <v>50</v>
      </c>
      <c r="E45" s="83" t="s">
        <v>50</v>
      </c>
      <c r="F45" s="83" t="s">
        <v>50</v>
      </c>
      <c r="G45" s="83" t="s">
        <v>50</v>
      </c>
      <c r="H45" s="83">
        <v>2015</v>
      </c>
      <c r="I45" s="83">
        <v>2020</v>
      </c>
      <c r="J45" s="83">
        <v>1926</v>
      </c>
      <c r="K45" s="50" t="s">
        <v>50</v>
      </c>
      <c r="L45" s="51" t="s">
        <v>50</v>
      </c>
      <c r="M45" s="51" t="s">
        <v>50</v>
      </c>
      <c r="N45" s="51" t="s">
        <v>50</v>
      </c>
      <c r="O45" s="51" t="s">
        <v>50</v>
      </c>
      <c r="P45" s="51" t="s">
        <v>50</v>
      </c>
      <c r="Q45" s="51" t="s">
        <v>50</v>
      </c>
    </row>
    <row r="46" spans="2:17" s="4" customFormat="1" ht="12" customHeight="1">
      <c r="B46" s="16" t="s">
        <v>39</v>
      </c>
      <c r="C46" s="88" t="s">
        <v>50</v>
      </c>
      <c r="D46" s="89">
        <v>1873</v>
      </c>
      <c r="E46" s="89">
        <v>2006</v>
      </c>
      <c r="F46" s="89">
        <v>2006</v>
      </c>
      <c r="G46" s="89">
        <v>2204</v>
      </c>
      <c r="H46" s="89">
        <v>2611</v>
      </c>
      <c r="I46" s="89">
        <v>2881</v>
      </c>
      <c r="J46" s="89" t="s">
        <v>50</v>
      </c>
      <c r="K46" s="55" t="s">
        <v>50</v>
      </c>
      <c r="L46" s="56" t="s">
        <v>50</v>
      </c>
      <c r="M46" s="56" t="s">
        <v>50</v>
      </c>
      <c r="N46" s="56" t="s">
        <v>50</v>
      </c>
      <c r="O46" s="56" t="s">
        <v>50</v>
      </c>
      <c r="P46" s="56" t="s">
        <v>50</v>
      </c>
      <c r="Q46" s="56" t="s">
        <v>50</v>
      </c>
    </row>
    <row r="47" spans="2:17" s="4" customFormat="1" ht="12">
      <c r="B47" s="15" t="s">
        <v>41</v>
      </c>
      <c r="C47" s="94">
        <v>548</v>
      </c>
      <c r="D47" s="95">
        <v>545</v>
      </c>
      <c r="E47" s="95">
        <v>593</v>
      </c>
      <c r="F47" s="95">
        <v>684</v>
      </c>
      <c r="G47" s="95">
        <v>698</v>
      </c>
      <c r="H47" s="95">
        <v>699</v>
      </c>
      <c r="I47" s="95">
        <v>661</v>
      </c>
      <c r="J47" s="95">
        <v>693</v>
      </c>
      <c r="K47" s="62">
        <f t="shared" si="14"/>
        <v>99.45255474452554</v>
      </c>
      <c r="L47" s="63">
        <f t="shared" si="15"/>
        <v>108.2116788321168</v>
      </c>
      <c r="M47" s="63">
        <f t="shared" si="16"/>
        <v>124.81751824817518</v>
      </c>
      <c r="N47" s="63">
        <f t="shared" si="17"/>
        <v>127.37226277372262</v>
      </c>
      <c r="O47" s="63">
        <f t="shared" si="18"/>
        <v>127.55474452554745</v>
      </c>
      <c r="P47" s="63">
        <f t="shared" si="7"/>
        <v>120.62043795620438</v>
      </c>
      <c r="Q47" s="51">
        <f t="shared" si="8"/>
        <v>126.45985401459853</v>
      </c>
    </row>
    <row r="48" spans="2:27" ht="12">
      <c r="B48" s="16" t="s">
        <v>42</v>
      </c>
      <c r="C48" s="88">
        <v>80</v>
      </c>
      <c r="D48" s="89">
        <v>80</v>
      </c>
      <c r="E48" s="89">
        <v>69</v>
      </c>
      <c r="F48" s="89">
        <v>71</v>
      </c>
      <c r="G48" s="89">
        <v>97</v>
      </c>
      <c r="H48" s="89">
        <v>88</v>
      </c>
      <c r="I48" s="89">
        <v>89</v>
      </c>
      <c r="J48" s="89">
        <v>101</v>
      </c>
      <c r="K48" s="55">
        <f t="shared" si="14"/>
        <v>100</v>
      </c>
      <c r="L48" s="56">
        <f t="shared" si="15"/>
        <v>86.25</v>
      </c>
      <c r="M48" s="56">
        <f t="shared" si="16"/>
        <v>88.75</v>
      </c>
      <c r="N48" s="56">
        <f t="shared" si="17"/>
        <v>121.24999999999999</v>
      </c>
      <c r="O48" s="56">
        <f t="shared" si="18"/>
        <v>110.00000000000001</v>
      </c>
      <c r="P48" s="56">
        <f t="shared" si="7"/>
        <v>111.25</v>
      </c>
      <c r="Q48" s="70">
        <f>(J48/C48)*100</f>
        <v>126.25</v>
      </c>
      <c r="T48" s="4"/>
      <c r="U48" s="4"/>
      <c r="V48" s="4"/>
      <c r="W48" s="4"/>
      <c r="X48" s="4"/>
      <c r="Y48" s="4"/>
      <c r="Z48" s="4"/>
      <c r="AA48" s="4"/>
    </row>
    <row r="50" spans="2:17" ht="22.8" customHeight="1">
      <c r="B50" s="110" t="s">
        <v>110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ht="15">
      <c r="B51" s="17" t="s">
        <v>79</v>
      </c>
    </row>
    <row r="52" ht="12">
      <c r="B52" s="18" t="s">
        <v>46</v>
      </c>
    </row>
  </sheetData>
  <mergeCells count="4">
    <mergeCell ref="B4:B5"/>
    <mergeCell ref="C4:J4"/>
    <mergeCell ref="K4:Q4"/>
    <mergeCell ref="B50:Q50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52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1.7109375" style="2" customWidth="1"/>
    <col min="3" max="9" width="9.28125" style="2" bestFit="1" customWidth="1"/>
    <col min="10" max="10" width="9.28125" style="2" customWidth="1"/>
    <col min="11" max="14" width="8.8515625" style="2" customWidth="1"/>
    <col min="15" max="15" width="8.8515625" style="4" customWidth="1"/>
    <col min="16" max="16384" width="8.8515625" style="2" customWidth="1"/>
  </cols>
  <sheetData>
    <row r="2" ht="12" customHeight="1">
      <c r="B2" s="21" t="s">
        <v>67</v>
      </c>
    </row>
    <row r="3" ht="12" customHeight="1">
      <c r="B3" s="27"/>
    </row>
    <row r="4" spans="2:17" ht="12" customHeight="1">
      <c r="B4" s="98"/>
      <c r="C4" s="105" t="s">
        <v>0</v>
      </c>
      <c r="D4" s="106"/>
      <c r="E4" s="106"/>
      <c r="F4" s="106"/>
      <c r="G4" s="106"/>
      <c r="H4" s="106"/>
      <c r="I4" s="106"/>
      <c r="J4" s="107"/>
      <c r="K4" s="103" t="s">
        <v>1</v>
      </c>
      <c r="L4" s="104"/>
      <c r="M4" s="104"/>
      <c r="N4" s="104"/>
      <c r="O4" s="104"/>
      <c r="P4" s="104"/>
      <c r="Q4" s="104"/>
    </row>
    <row r="5" spans="2:17" ht="12" customHeight="1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7">
        <v>2015</v>
      </c>
    </row>
    <row r="6" spans="2:17" ht="12" customHeight="1">
      <c r="B6" s="9" t="s">
        <v>77</v>
      </c>
      <c r="C6" s="77">
        <f>SUM(C8:C10,C13,C15,C17:C19,C21,C23,C24,C26:C32,C35:C37)</f>
        <v>223099</v>
      </c>
      <c r="D6" s="77">
        <f aca="true" t="shared" si="0" ref="D6:J6">SUM(D8:D10,D13,D15,D17:D19,D21,D23,D24,D26:D32,D35:D37)</f>
        <v>220623</v>
      </c>
      <c r="E6" s="77">
        <f t="shared" si="0"/>
        <v>218807</v>
      </c>
      <c r="F6" s="77">
        <f t="shared" si="0"/>
        <v>215767</v>
      </c>
      <c r="G6" s="77">
        <f t="shared" si="0"/>
        <v>209494</v>
      </c>
      <c r="H6" s="77">
        <f t="shared" si="0"/>
        <v>207443</v>
      </c>
      <c r="I6" s="77">
        <f t="shared" si="0"/>
        <v>204389</v>
      </c>
      <c r="J6" s="77">
        <f t="shared" si="0"/>
        <v>203176</v>
      </c>
      <c r="K6" s="66">
        <f>(D6/$C6)*100</f>
        <v>98.89017879954639</v>
      </c>
      <c r="L6" s="47">
        <f aca="true" t="shared" si="1" ref="L6:P6">(E6/$C6)*100</f>
        <v>98.07619039081304</v>
      </c>
      <c r="M6" s="47">
        <f t="shared" si="1"/>
        <v>96.71356662288939</v>
      </c>
      <c r="N6" s="47">
        <f t="shared" si="1"/>
        <v>93.90181040703904</v>
      </c>
      <c r="O6" s="47">
        <f t="shared" si="1"/>
        <v>92.98248759519316</v>
      </c>
      <c r="P6" s="47">
        <f t="shared" si="1"/>
        <v>91.61358858623302</v>
      </c>
      <c r="Q6" s="47">
        <f>(J6/$C6)*100</f>
        <v>91.06988377357138</v>
      </c>
    </row>
    <row r="7" spans="2:17" ht="12" customHeight="1">
      <c r="B7" s="10" t="s">
        <v>2</v>
      </c>
      <c r="C7" s="79">
        <v>8087</v>
      </c>
      <c r="D7" s="80">
        <v>8257</v>
      </c>
      <c r="E7" s="80">
        <v>8131</v>
      </c>
      <c r="F7" s="80">
        <v>8396</v>
      </c>
      <c r="G7" s="80">
        <v>8335</v>
      </c>
      <c r="H7" s="80">
        <v>8610</v>
      </c>
      <c r="I7" s="80" t="s">
        <v>50</v>
      </c>
      <c r="J7" s="80">
        <v>8726</v>
      </c>
      <c r="K7" s="49">
        <f aca="true" t="shared" si="2" ref="K7:K33">(D7/C7)*100</f>
        <v>102.10213923581055</v>
      </c>
      <c r="L7" s="58">
        <f aca="true" t="shared" si="3" ref="L7:L24">(E7/C7)*100</f>
        <v>100.54408309632743</v>
      </c>
      <c r="M7" s="58">
        <f aca="true" t="shared" si="4" ref="M7:M24">(F7/C7)*100</f>
        <v>103.8209471992086</v>
      </c>
      <c r="N7" s="58">
        <f aca="true" t="shared" si="5" ref="N7:N24">(G7/C7)*100</f>
        <v>103.0666501793001</v>
      </c>
      <c r="O7" s="58">
        <f aca="true" t="shared" si="6" ref="O7:Q24">(H7/C7)*100</f>
        <v>106.4671695313466</v>
      </c>
      <c r="P7" s="58" t="s">
        <v>50</v>
      </c>
      <c r="Q7" s="58">
        <f t="shared" si="6"/>
        <v>107.31767310293935</v>
      </c>
    </row>
    <row r="8" spans="2:17" ht="12" customHeight="1">
      <c r="B8" s="11" t="s">
        <v>3</v>
      </c>
      <c r="C8" s="82">
        <v>2709</v>
      </c>
      <c r="D8" s="83">
        <v>2709</v>
      </c>
      <c r="E8" s="83">
        <v>2666</v>
      </c>
      <c r="F8" s="83">
        <v>2665</v>
      </c>
      <c r="G8" s="83">
        <v>2656</v>
      </c>
      <c r="H8" s="83">
        <v>2671</v>
      </c>
      <c r="I8" s="83">
        <v>2726</v>
      </c>
      <c r="J8" s="83">
        <v>2475</v>
      </c>
      <c r="K8" s="50">
        <f t="shared" si="2"/>
        <v>100</v>
      </c>
      <c r="L8" s="51">
        <f t="shared" si="3"/>
        <v>98.4126984126984</v>
      </c>
      <c r="M8" s="51">
        <f t="shared" si="4"/>
        <v>98.37578442229605</v>
      </c>
      <c r="N8" s="51">
        <f t="shared" si="5"/>
        <v>98.04355850867479</v>
      </c>
      <c r="O8" s="51">
        <f t="shared" si="6"/>
        <v>98.59726836471022</v>
      </c>
      <c r="P8" s="51">
        <f aca="true" t="shared" si="7" ref="P8:P44">(I8/C8)*100</f>
        <v>100.62753783684015</v>
      </c>
      <c r="Q8" s="51">
        <f>(J8/C8)*100</f>
        <v>91.36212624584718</v>
      </c>
    </row>
    <row r="9" spans="2:17" ht="12" customHeight="1">
      <c r="B9" s="11" t="s">
        <v>4</v>
      </c>
      <c r="C9" s="82">
        <v>10454</v>
      </c>
      <c r="D9" s="83">
        <v>10702</v>
      </c>
      <c r="E9" s="83">
        <v>10447</v>
      </c>
      <c r="F9" s="83">
        <v>10573</v>
      </c>
      <c r="G9" s="83">
        <v>10964</v>
      </c>
      <c r="H9" s="83">
        <v>10608</v>
      </c>
      <c r="I9" s="83">
        <v>10673</v>
      </c>
      <c r="J9" s="83">
        <v>10908</v>
      </c>
      <c r="K9" s="50">
        <f t="shared" si="2"/>
        <v>102.37229768509661</v>
      </c>
      <c r="L9" s="51">
        <f t="shared" si="3"/>
        <v>99.93303998469484</v>
      </c>
      <c r="M9" s="51">
        <f t="shared" si="4"/>
        <v>101.1383202601875</v>
      </c>
      <c r="N9" s="51">
        <f t="shared" si="5"/>
        <v>104.87851540080354</v>
      </c>
      <c r="O9" s="51">
        <f t="shared" si="6"/>
        <v>101.47312033671324</v>
      </c>
      <c r="P9" s="51">
        <f t="shared" si="7"/>
        <v>102.09489190740386</v>
      </c>
      <c r="Q9" s="51">
        <f aca="true" t="shared" si="8" ref="Q9:Q45">(J9/C9)*100</f>
        <v>104.34283527836234</v>
      </c>
    </row>
    <row r="10" spans="2:17" ht="12" customHeight="1">
      <c r="B10" s="11" t="s">
        <v>5</v>
      </c>
      <c r="C10" s="82">
        <v>3750</v>
      </c>
      <c r="D10" s="83">
        <v>3791</v>
      </c>
      <c r="E10" s="83">
        <v>3801</v>
      </c>
      <c r="F10" s="83">
        <v>3775</v>
      </c>
      <c r="G10" s="83">
        <v>3762</v>
      </c>
      <c r="H10" s="83">
        <v>3723</v>
      </c>
      <c r="I10" s="83">
        <v>3628</v>
      </c>
      <c r="J10" s="83">
        <v>3326</v>
      </c>
      <c r="K10" s="50">
        <f t="shared" si="2"/>
        <v>101.09333333333332</v>
      </c>
      <c r="L10" s="51">
        <f t="shared" si="3"/>
        <v>101.36</v>
      </c>
      <c r="M10" s="51">
        <f t="shared" si="4"/>
        <v>100.66666666666666</v>
      </c>
      <c r="N10" s="51">
        <f t="shared" si="5"/>
        <v>100.32000000000001</v>
      </c>
      <c r="O10" s="51">
        <f t="shared" si="6"/>
        <v>99.28</v>
      </c>
      <c r="P10" s="51">
        <f t="shared" si="7"/>
        <v>96.74666666666667</v>
      </c>
      <c r="Q10" s="51">
        <f t="shared" si="8"/>
        <v>88.69333333333333</v>
      </c>
    </row>
    <row r="11" spans="2:17" ht="12" customHeight="1">
      <c r="B11" s="11" t="s">
        <v>6</v>
      </c>
      <c r="C11" s="82">
        <v>37180</v>
      </c>
      <c r="D11" s="83">
        <v>36684</v>
      </c>
      <c r="E11" s="83">
        <v>36813</v>
      </c>
      <c r="F11" s="83">
        <v>35804</v>
      </c>
      <c r="G11" s="83">
        <v>36228</v>
      </c>
      <c r="H11" s="83">
        <v>36451</v>
      </c>
      <c r="I11" s="83">
        <v>36317</v>
      </c>
      <c r="J11" s="83" t="s">
        <v>50</v>
      </c>
      <c r="K11" s="50">
        <f t="shared" si="2"/>
        <v>98.6659494351802</v>
      </c>
      <c r="L11" s="51">
        <f t="shared" si="3"/>
        <v>99.01291016675631</v>
      </c>
      <c r="M11" s="51">
        <f t="shared" si="4"/>
        <v>96.29908552985475</v>
      </c>
      <c r="N11" s="51">
        <f t="shared" si="5"/>
        <v>97.43948359332974</v>
      </c>
      <c r="O11" s="51">
        <f t="shared" si="6"/>
        <v>98.03926842388381</v>
      </c>
      <c r="P11" s="51">
        <f t="shared" si="7"/>
        <v>97.67885960193652</v>
      </c>
      <c r="Q11" s="51" t="s">
        <v>50</v>
      </c>
    </row>
    <row r="12" spans="2:17" ht="12" customHeight="1">
      <c r="B12" s="11" t="s">
        <v>7</v>
      </c>
      <c r="C12" s="82">
        <v>1977</v>
      </c>
      <c r="D12" s="83" t="s">
        <v>50</v>
      </c>
      <c r="E12" s="83">
        <v>1660</v>
      </c>
      <c r="F12" s="83">
        <v>1697</v>
      </c>
      <c r="G12" s="83" t="s">
        <v>50</v>
      </c>
      <c r="H12" s="83">
        <v>1656</v>
      </c>
      <c r="I12" s="83">
        <v>1579</v>
      </c>
      <c r="J12" s="83">
        <v>1573</v>
      </c>
      <c r="K12" s="50" t="s">
        <v>50</v>
      </c>
      <c r="L12" s="51">
        <f t="shared" si="3"/>
        <v>83.96560445118867</v>
      </c>
      <c r="M12" s="51">
        <f t="shared" si="4"/>
        <v>85.83712696004046</v>
      </c>
      <c r="N12" s="51" t="s">
        <v>50</v>
      </c>
      <c r="O12" s="51">
        <f t="shared" si="6"/>
        <v>83.76327769347496</v>
      </c>
      <c r="P12" s="51">
        <f t="shared" si="7"/>
        <v>79.86848760748609</v>
      </c>
      <c r="Q12" s="51">
        <f t="shared" si="8"/>
        <v>79.56499747091553</v>
      </c>
    </row>
    <row r="13" spans="2:17" ht="12" customHeight="1">
      <c r="B13" s="11" t="s">
        <v>8</v>
      </c>
      <c r="C13" s="82">
        <v>3281</v>
      </c>
      <c r="D13" s="83">
        <v>3225</v>
      </c>
      <c r="E13" s="83">
        <v>3105</v>
      </c>
      <c r="F13" s="83">
        <v>3310</v>
      </c>
      <c r="G13" s="83">
        <v>3433</v>
      </c>
      <c r="H13" s="83">
        <v>3432</v>
      </c>
      <c r="I13" s="83">
        <v>3380</v>
      </c>
      <c r="J13" s="83">
        <v>3308</v>
      </c>
      <c r="K13" s="50">
        <f t="shared" si="2"/>
        <v>98.29320329167936</v>
      </c>
      <c r="L13" s="51">
        <f t="shared" si="3"/>
        <v>94.63578177384943</v>
      </c>
      <c r="M13" s="51">
        <f t="shared" si="4"/>
        <v>100.8838768668089</v>
      </c>
      <c r="N13" s="51">
        <f t="shared" si="5"/>
        <v>104.63273392258459</v>
      </c>
      <c r="O13" s="51">
        <f t="shared" si="6"/>
        <v>104.60225540993599</v>
      </c>
      <c r="P13" s="51">
        <f t="shared" si="7"/>
        <v>103.0173727522097</v>
      </c>
      <c r="Q13" s="51">
        <f t="shared" si="8"/>
        <v>100.82291984151172</v>
      </c>
    </row>
    <row r="14" spans="2:17" ht="12" customHeight="1">
      <c r="B14" s="11" t="s">
        <v>9</v>
      </c>
      <c r="C14" s="82">
        <v>4299</v>
      </c>
      <c r="D14" s="83" t="s">
        <v>50</v>
      </c>
      <c r="E14" s="83" t="s">
        <v>50</v>
      </c>
      <c r="F14" s="83" t="s">
        <v>50</v>
      </c>
      <c r="G14" s="83" t="s">
        <v>50</v>
      </c>
      <c r="H14" s="83" t="s">
        <v>50</v>
      </c>
      <c r="I14" s="83">
        <v>4505</v>
      </c>
      <c r="J14" s="83">
        <v>4505</v>
      </c>
      <c r="K14" s="50" t="s">
        <v>50</v>
      </c>
      <c r="L14" s="51" t="s">
        <v>50</v>
      </c>
      <c r="M14" s="51" t="s">
        <v>50</v>
      </c>
      <c r="N14" s="51" t="s">
        <v>50</v>
      </c>
      <c r="O14" s="51" t="s">
        <v>50</v>
      </c>
      <c r="P14" s="51">
        <f t="shared" si="7"/>
        <v>104.7918120493138</v>
      </c>
      <c r="Q14" s="51">
        <f t="shared" si="8"/>
        <v>104.7918120493138</v>
      </c>
    </row>
    <row r="15" spans="2:17" ht="12" customHeight="1">
      <c r="B15" s="11" t="s">
        <v>10</v>
      </c>
      <c r="C15" s="82">
        <v>28575</v>
      </c>
      <c r="D15" s="83">
        <v>29968</v>
      </c>
      <c r="E15" s="83">
        <v>30518</v>
      </c>
      <c r="F15" s="83">
        <v>30659</v>
      </c>
      <c r="G15" s="83">
        <v>25242</v>
      </c>
      <c r="H15" s="83">
        <v>29754</v>
      </c>
      <c r="I15" s="83">
        <v>29254</v>
      </c>
      <c r="J15" s="83">
        <v>29783</v>
      </c>
      <c r="K15" s="50">
        <f t="shared" si="2"/>
        <v>104.87489063867017</v>
      </c>
      <c r="L15" s="51">
        <f t="shared" si="3"/>
        <v>106.79965004374455</v>
      </c>
      <c r="M15" s="51">
        <f t="shared" si="4"/>
        <v>107.2930883639545</v>
      </c>
      <c r="N15" s="51">
        <f t="shared" si="5"/>
        <v>88.33595800524935</v>
      </c>
      <c r="O15" s="51">
        <f t="shared" si="6"/>
        <v>104.1259842519685</v>
      </c>
      <c r="P15" s="51">
        <f t="shared" si="7"/>
        <v>102.37620297462817</v>
      </c>
      <c r="Q15" s="51">
        <f t="shared" si="8"/>
        <v>104.22747156605425</v>
      </c>
    </row>
    <row r="16" spans="2:17" ht="12" customHeight="1">
      <c r="B16" s="11" t="s">
        <v>11</v>
      </c>
      <c r="C16" s="82">
        <v>26124</v>
      </c>
      <c r="D16" s="83">
        <v>25822</v>
      </c>
      <c r="E16" s="83" t="s">
        <v>50</v>
      </c>
      <c r="F16" s="83" t="s">
        <v>50</v>
      </c>
      <c r="G16" s="83" t="s">
        <v>50</v>
      </c>
      <c r="H16" s="83">
        <v>28084</v>
      </c>
      <c r="I16" s="83">
        <v>28032</v>
      </c>
      <c r="J16" s="83">
        <v>27928</v>
      </c>
      <c r="K16" s="50">
        <f t="shared" si="2"/>
        <v>98.84397488899097</v>
      </c>
      <c r="L16" s="51" t="s">
        <v>50</v>
      </c>
      <c r="M16" s="51" t="s">
        <v>50</v>
      </c>
      <c r="N16" s="51" t="s">
        <v>50</v>
      </c>
      <c r="O16" s="51">
        <f t="shared" si="6"/>
        <v>107.50267952840301</v>
      </c>
      <c r="P16" s="51">
        <f t="shared" si="7"/>
        <v>107.30362884703722</v>
      </c>
      <c r="Q16" s="51">
        <f t="shared" si="8"/>
        <v>106.90552748430562</v>
      </c>
    </row>
    <row r="17" spans="2:17" s="4" customFormat="1" ht="12" customHeight="1">
      <c r="B17" s="11" t="s">
        <v>12</v>
      </c>
      <c r="C17" s="82">
        <v>2457</v>
      </c>
      <c r="D17" s="83">
        <v>2596</v>
      </c>
      <c r="E17" s="83">
        <v>2562</v>
      </c>
      <c r="F17" s="83">
        <v>2558</v>
      </c>
      <c r="G17" s="83">
        <v>2559</v>
      </c>
      <c r="H17" s="83">
        <v>2756</v>
      </c>
      <c r="I17" s="83">
        <v>2694</v>
      </c>
      <c r="J17" s="83">
        <v>2639</v>
      </c>
      <c r="K17" s="50">
        <f t="shared" si="2"/>
        <v>105.65730565730567</v>
      </c>
      <c r="L17" s="51">
        <f t="shared" si="3"/>
        <v>104.27350427350429</v>
      </c>
      <c r="M17" s="51">
        <f t="shared" si="4"/>
        <v>104.1107041107041</v>
      </c>
      <c r="N17" s="51">
        <f t="shared" si="5"/>
        <v>104.15140415140417</v>
      </c>
      <c r="O17" s="51">
        <f t="shared" si="6"/>
        <v>112.16931216931216</v>
      </c>
      <c r="P17" s="51">
        <f t="shared" si="7"/>
        <v>109.64590964590965</v>
      </c>
      <c r="Q17" s="51">
        <f t="shared" si="8"/>
        <v>107.40740740740742</v>
      </c>
    </row>
    <row r="18" spans="2:17" s="4" customFormat="1" ht="12" customHeight="1">
      <c r="B18" s="11" t="s">
        <v>13</v>
      </c>
      <c r="C18" s="82">
        <v>46120</v>
      </c>
      <c r="D18" s="83">
        <v>45784</v>
      </c>
      <c r="E18" s="83">
        <v>45196</v>
      </c>
      <c r="F18" s="83">
        <v>44579</v>
      </c>
      <c r="G18" s="83">
        <v>45041</v>
      </c>
      <c r="H18" s="83">
        <v>44580</v>
      </c>
      <c r="I18" s="83">
        <v>43921</v>
      </c>
      <c r="J18" s="83">
        <v>43332</v>
      </c>
      <c r="K18" s="50">
        <f t="shared" si="2"/>
        <v>99.27146574154379</v>
      </c>
      <c r="L18" s="51">
        <f t="shared" si="3"/>
        <v>97.99653078924545</v>
      </c>
      <c r="M18" s="51">
        <f t="shared" si="4"/>
        <v>96.65871639202082</v>
      </c>
      <c r="N18" s="51">
        <f t="shared" si="5"/>
        <v>97.6604509973981</v>
      </c>
      <c r="O18" s="51">
        <f t="shared" si="6"/>
        <v>96.66088464874241</v>
      </c>
      <c r="P18" s="51">
        <f t="shared" si="7"/>
        <v>95.23200346921075</v>
      </c>
      <c r="Q18" s="51">
        <f t="shared" si="8"/>
        <v>93.95490026019081</v>
      </c>
    </row>
    <row r="19" spans="2:17" s="4" customFormat="1" ht="12" customHeight="1">
      <c r="B19" s="11" t="s">
        <v>14</v>
      </c>
      <c r="C19" s="82">
        <v>389</v>
      </c>
      <c r="D19" s="83">
        <v>441</v>
      </c>
      <c r="E19" s="83">
        <v>440</v>
      </c>
      <c r="F19" s="83">
        <v>427</v>
      </c>
      <c r="G19" s="83">
        <v>438</v>
      </c>
      <c r="H19" s="83">
        <v>417</v>
      </c>
      <c r="I19" s="83">
        <v>408</v>
      </c>
      <c r="J19" s="83">
        <v>389</v>
      </c>
      <c r="K19" s="50">
        <f t="shared" si="2"/>
        <v>113.36760925449872</v>
      </c>
      <c r="L19" s="51">
        <f t="shared" si="3"/>
        <v>113.11053984575837</v>
      </c>
      <c r="M19" s="51">
        <f t="shared" si="4"/>
        <v>109.76863753213368</v>
      </c>
      <c r="N19" s="51">
        <f t="shared" si="5"/>
        <v>112.59640102827764</v>
      </c>
      <c r="O19" s="51">
        <f t="shared" si="6"/>
        <v>107.19794344473009</v>
      </c>
      <c r="P19" s="51">
        <f t="shared" si="7"/>
        <v>104.88431876606683</v>
      </c>
      <c r="Q19" s="51">
        <f t="shared" si="8"/>
        <v>100</v>
      </c>
    </row>
    <row r="20" spans="2:17" s="4" customFormat="1" ht="12" customHeight="1">
      <c r="B20" s="11" t="s">
        <v>15</v>
      </c>
      <c r="C20" s="82">
        <v>2993</v>
      </c>
      <c r="D20" s="83">
        <v>2840</v>
      </c>
      <c r="E20" s="83">
        <v>2876</v>
      </c>
      <c r="F20" s="83" t="s">
        <v>50</v>
      </c>
      <c r="G20" s="83">
        <v>2348</v>
      </c>
      <c r="H20" s="83">
        <v>2562</v>
      </c>
      <c r="I20" s="83">
        <v>2545</v>
      </c>
      <c r="J20" s="83">
        <v>2566</v>
      </c>
      <c r="K20" s="50">
        <f t="shared" si="2"/>
        <v>94.88807216839291</v>
      </c>
      <c r="L20" s="51">
        <f t="shared" si="3"/>
        <v>96.09087871700635</v>
      </c>
      <c r="M20" s="51" t="s">
        <v>50</v>
      </c>
      <c r="N20" s="51">
        <f t="shared" si="5"/>
        <v>78.44971600400935</v>
      </c>
      <c r="O20" s="51">
        <f t="shared" si="6"/>
        <v>85.59973270965587</v>
      </c>
      <c r="P20" s="51">
        <f t="shared" si="7"/>
        <v>85.03174072836619</v>
      </c>
      <c r="Q20" s="51">
        <f t="shared" si="8"/>
        <v>85.73337788172402</v>
      </c>
    </row>
    <row r="21" spans="2:17" s="4" customFormat="1" ht="12" customHeight="1">
      <c r="B21" s="11" t="s">
        <v>16</v>
      </c>
      <c r="C21" s="82">
        <v>3180</v>
      </c>
      <c r="D21" s="83">
        <v>3069</v>
      </c>
      <c r="E21" s="83">
        <v>3003</v>
      </c>
      <c r="F21" s="83">
        <v>2919</v>
      </c>
      <c r="G21" s="83">
        <v>2886</v>
      </c>
      <c r="H21" s="83">
        <v>2952</v>
      </c>
      <c r="I21" s="83">
        <v>2955</v>
      </c>
      <c r="J21" s="83">
        <v>2947</v>
      </c>
      <c r="K21" s="50">
        <f t="shared" si="2"/>
        <v>96.50943396226414</v>
      </c>
      <c r="L21" s="51">
        <f t="shared" si="3"/>
        <v>94.43396226415094</v>
      </c>
      <c r="M21" s="51">
        <f t="shared" si="4"/>
        <v>91.79245283018868</v>
      </c>
      <c r="N21" s="51">
        <f t="shared" si="5"/>
        <v>90.75471698113208</v>
      </c>
      <c r="O21" s="51">
        <f t="shared" si="6"/>
        <v>92.83018867924528</v>
      </c>
      <c r="P21" s="51">
        <f t="shared" si="7"/>
        <v>92.9245283018868</v>
      </c>
      <c r="Q21" s="51">
        <f t="shared" si="8"/>
        <v>92.67295597484276</v>
      </c>
    </row>
    <row r="22" spans="2:17" s="4" customFormat="1" ht="12" customHeight="1">
      <c r="B22" s="11" t="s">
        <v>17</v>
      </c>
      <c r="C22" s="82">
        <v>421</v>
      </c>
      <c r="D22" s="83">
        <v>403</v>
      </c>
      <c r="E22" s="83">
        <v>413</v>
      </c>
      <c r="F22" s="83">
        <v>416</v>
      </c>
      <c r="G22" s="83" t="s">
        <v>50</v>
      </c>
      <c r="H22" s="83">
        <v>405</v>
      </c>
      <c r="I22" s="83">
        <v>407</v>
      </c>
      <c r="J22" s="83">
        <v>428</v>
      </c>
      <c r="K22" s="50">
        <f t="shared" si="2"/>
        <v>95.72446555819477</v>
      </c>
      <c r="L22" s="51">
        <f t="shared" si="3"/>
        <v>98.09976247030879</v>
      </c>
      <c r="M22" s="51">
        <f t="shared" si="4"/>
        <v>98.812351543943</v>
      </c>
      <c r="N22" s="51" t="s">
        <v>50</v>
      </c>
      <c r="O22" s="51">
        <f>(H22/C22)*100</f>
        <v>96.19952494061758</v>
      </c>
      <c r="P22" s="51">
        <f>(I22/C22)*100</f>
        <v>96.67458432304038</v>
      </c>
      <c r="Q22" s="51">
        <f t="shared" si="8"/>
        <v>101.66270783847982</v>
      </c>
    </row>
    <row r="23" spans="2:17" s="4" customFormat="1" ht="12" customHeight="1">
      <c r="B23" s="11" t="s">
        <v>18</v>
      </c>
      <c r="C23" s="82">
        <v>7284</v>
      </c>
      <c r="D23" s="83">
        <v>7138</v>
      </c>
      <c r="E23" s="83">
        <v>7398</v>
      </c>
      <c r="F23" s="83">
        <v>7348</v>
      </c>
      <c r="G23" s="83">
        <v>7482</v>
      </c>
      <c r="H23" s="83">
        <v>7219</v>
      </c>
      <c r="I23" s="83">
        <v>7264</v>
      </c>
      <c r="J23" s="83">
        <v>7527</v>
      </c>
      <c r="K23" s="50">
        <f t="shared" si="2"/>
        <v>97.99560680944536</v>
      </c>
      <c r="L23" s="51">
        <f t="shared" si="3"/>
        <v>101.56507413509061</v>
      </c>
      <c r="M23" s="51">
        <f t="shared" si="4"/>
        <v>100.87863811092805</v>
      </c>
      <c r="N23" s="51">
        <f t="shared" si="5"/>
        <v>102.7182866556837</v>
      </c>
      <c r="O23" s="51">
        <f t="shared" si="6"/>
        <v>99.10763316858868</v>
      </c>
      <c r="P23" s="51">
        <f t="shared" si="7"/>
        <v>99.72542559033498</v>
      </c>
      <c r="Q23" s="51">
        <f t="shared" si="8"/>
        <v>103.33607907742999</v>
      </c>
    </row>
    <row r="24" spans="2:17" s="4" customFormat="1" ht="12" customHeight="1">
      <c r="B24" s="11" t="s">
        <v>19</v>
      </c>
      <c r="C24" s="82">
        <v>213</v>
      </c>
      <c r="D24" s="83">
        <v>259</v>
      </c>
      <c r="E24" s="83">
        <v>197</v>
      </c>
      <c r="F24" s="83">
        <v>191</v>
      </c>
      <c r="G24" s="83">
        <v>180</v>
      </c>
      <c r="H24" s="83">
        <v>172</v>
      </c>
      <c r="I24" s="83">
        <v>223</v>
      </c>
      <c r="J24" s="83">
        <v>259</v>
      </c>
      <c r="K24" s="50">
        <f t="shared" si="2"/>
        <v>121.59624413145539</v>
      </c>
      <c r="L24" s="51">
        <f t="shared" si="3"/>
        <v>92.48826291079813</v>
      </c>
      <c r="M24" s="51">
        <f t="shared" si="4"/>
        <v>89.67136150234741</v>
      </c>
      <c r="N24" s="51">
        <f t="shared" si="5"/>
        <v>84.50704225352112</v>
      </c>
      <c r="O24" s="51">
        <f t="shared" si="6"/>
        <v>80.75117370892019</v>
      </c>
      <c r="P24" s="51">
        <f t="shared" si="7"/>
        <v>104.69483568075117</v>
      </c>
      <c r="Q24" s="51">
        <f t="shared" si="8"/>
        <v>121.59624413145539</v>
      </c>
    </row>
    <row r="25" spans="2:17" s="4" customFormat="1" ht="12" customHeight="1">
      <c r="B25" s="11" t="s">
        <v>45</v>
      </c>
      <c r="C25" s="82" t="s">
        <v>50</v>
      </c>
      <c r="D25" s="83">
        <v>11024</v>
      </c>
      <c r="E25" s="83">
        <v>10783</v>
      </c>
      <c r="F25" s="83">
        <v>11387</v>
      </c>
      <c r="G25" s="83">
        <v>11121</v>
      </c>
      <c r="H25" s="83" t="s">
        <v>50</v>
      </c>
      <c r="I25" s="83" t="s">
        <v>50</v>
      </c>
      <c r="J25" s="83" t="s">
        <v>50</v>
      </c>
      <c r="K25" s="50" t="s">
        <v>50</v>
      </c>
      <c r="L25" s="51" t="s">
        <v>50</v>
      </c>
      <c r="M25" s="51" t="s">
        <v>50</v>
      </c>
      <c r="N25" s="51" t="s">
        <v>50</v>
      </c>
      <c r="O25" s="51" t="s">
        <v>50</v>
      </c>
      <c r="P25" s="51" t="s">
        <v>50</v>
      </c>
      <c r="Q25" s="51" t="s">
        <v>50</v>
      </c>
    </row>
    <row r="26" spans="2:17" s="4" customFormat="1" ht="12" customHeight="1">
      <c r="B26" s="11" t="s">
        <v>20</v>
      </c>
      <c r="C26" s="82">
        <v>3935</v>
      </c>
      <c r="D26" s="83">
        <v>3884</v>
      </c>
      <c r="E26" s="83">
        <v>3920</v>
      </c>
      <c r="F26" s="83">
        <v>3920</v>
      </c>
      <c r="G26" s="83">
        <v>3891</v>
      </c>
      <c r="H26" s="83">
        <v>3868</v>
      </c>
      <c r="I26" s="83">
        <v>3947</v>
      </c>
      <c r="J26" s="83">
        <v>3805</v>
      </c>
      <c r="K26" s="50">
        <f t="shared" si="2"/>
        <v>98.70393900889454</v>
      </c>
      <c r="L26" s="51">
        <f aca="true" t="shared" si="9" ref="L26:L33">(E26/C26)*100</f>
        <v>99.61880559085134</v>
      </c>
      <c r="M26" s="51">
        <f aca="true" t="shared" si="10" ref="M26:M33">(F26/C26)*100</f>
        <v>99.61880559085134</v>
      </c>
      <c r="N26" s="51">
        <f aca="true" t="shared" si="11" ref="N26:N32">(G26/C26)*100</f>
        <v>98.88182973316391</v>
      </c>
      <c r="O26" s="51">
        <f aca="true" t="shared" si="12" ref="O26:O32">(H26/C26)*100</f>
        <v>98.29733163913595</v>
      </c>
      <c r="P26" s="51">
        <f t="shared" si="7"/>
        <v>100.30495552731892</v>
      </c>
      <c r="Q26" s="51">
        <f t="shared" si="8"/>
        <v>96.69631512071156</v>
      </c>
    </row>
    <row r="27" spans="2:17" s="4" customFormat="1" ht="12" customHeight="1">
      <c r="B27" s="11" t="s">
        <v>21</v>
      </c>
      <c r="C27" s="82">
        <v>29468</v>
      </c>
      <c r="D27" s="83">
        <v>30389</v>
      </c>
      <c r="E27" s="83">
        <v>30410</v>
      </c>
      <c r="F27" s="83">
        <v>30441</v>
      </c>
      <c r="G27" s="83">
        <v>30475</v>
      </c>
      <c r="H27" s="83">
        <v>30511</v>
      </c>
      <c r="I27" s="83">
        <v>30349</v>
      </c>
      <c r="J27" s="83">
        <v>29935</v>
      </c>
      <c r="K27" s="50">
        <f t="shared" si="2"/>
        <v>103.12542418895072</v>
      </c>
      <c r="L27" s="51">
        <f t="shared" si="9"/>
        <v>103.19668793267273</v>
      </c>
      <c r="M27" s="51">
        <f t="shared" si="10"/>
        <v>103.30188679245282</v>
      </c>
      <c r="N27" s="51">
        <f t="shared" si="11"/>
        <v>103.41726618705036</v>
      </c>
      <c r="O27" s="51">
        <f t="shared" si="12"/>
        <v>103.53943260485951</v>
      </c>
      <c r="P27" s="51">
        <f t="shared" si="7"/>
        <v>102.98968372471833</v>
      </c>
      <c r="Q27" s="51">
        <f t="shared" si="8"/>
        <v>101.58476991991311</v>
      </c>
    </row>
    <row r="28" spans="2:17" s="4" customFormat="1" ht="12" customHeight="1">
      <c r="B28" s="11" t="s">
        <v>22</v>
      </c>
      <c r="C28" s="82">
        <v>5808</v>
      </c>
      <c r="D28" s="83">
        <v>5348</v>
      </c>
      <c r="E28" s="83">
        <v>5392</v>
      </c>
      <c r="F28" s="83">
        <v>5255</v>
      </c>
      <c r="G28" s="83">
        <v>5329</v>
      </c>
      <c r="H28" s="83">
        <v>5221</v>
      </c>
      <c r="I28" s="83">
        <v>5005</v>
      </c>
      <c r="J28" s="83">
        <v>4954</v>
      </c>
      <c r="K28" s="50">
        <f t="shared" si="2"/>
        <v>92.07988980716253</v>
      </c>
      <c r="L28" s="51">
        <f t="shared" si="9"/>
        <v>92.8374655647383</v>
      </c>
      <c r="M28" s="51">
        <f t="shared" si="10"/>
        <v>90.47865013774104</v>
      </c>
      <c r="N28" s="51">
        <f t="shared" si="11"/>
        <v>91.75275482093664</v>
      </c>
      <c r="O28" s="51">
        <f t="shared" si="12"/>
        <v>89.89325068870524</v>
      </c>
      <c r="P28" s="51">
        <f t="shared" si="7"/>
        <v>86.17424242424242</v>
      </c>
      <c r="Q28" s="51">
        <f t="shared" si="8"/>
        <v>85.2961432506887</v>
      </c>
    </row>
    <row r="29" spans="2:17" s="4" customFormat="1" ht="12" customHeight="1">
      <c r="B29" s="11" t="s">
        <v>23</v>
      </c>
      <c r="C29" s="82">
        <v>10832</v>
      </c>
      <c r="D29" s="83">
        <v>10973</v>
      </c>
      <c r="E29" s="83">
        <v>10866</v>
      </c>
      <c r="F29" s="83">
        <v>10906</v>
      </c>
      <c r="G29" s="83">
        <v>10727</v>
      </c>
      <c r="H29" s="83">
        <v>10793</v>
      </c>
      <c r="I29" s="83">
        <v>11082</v>
      </c>
      <c r="J29" s="83">
        <v>11478</v>
      </c>
      <c r="K29" s="50">
        <f t="shared" si="2"/>
        <v>101.30169867060562</v>
      </c>
      <c r="L29" s="51">
        <f t="shared" si="9"/>
        <v>100.3138847858198</v>
      </c>
      <c r="M29" s="51">
        <f t="shared" si="10"/>
        <v>100.68316100443131</v>
      </c>
      <c r="N29" s="51">
        <f t="shared" si="11"/>
        <v>99.03064992614475</v>
      </c>
      <c r="O29" s="51">
        <f t="shared" si="12"/>
        <v>99.63995568685377</v>
      </c>
      <c r="P29" s="51">
        <f t="shared" si="7"/>
        <v>102.30797636632201</v>
      </c>
      <c r="Q29" s="51">
        <f t="shared" si="8"/>
        <v>105.96381093057607</v>
      </c>
    </row>
    <row r="30" spans="2:17" s="4" customFormat="1" ht="12" customHeight="1">
      <c r="B30" s="11" t="s">
        <v>24</v>
      </c>
      <c r="C30" s="82">
        <v>674</v>
      </c>
      <c r="D30" s="83">
        <v>690</v>
      </c>
      <c r="E30" s="83">
        <v>729</v>
      </c>
      <c r="F30" s="83">
        <v>744</v>
      </c>
      <c r="G30" s="83">
        <v>720</v>
      </c>
      <c r="H30" s="83">
        <v>710</v>
      </c>
      <c r="I30" s="83">
        <v>700</v>
      </c>
      <c r="J30" s="83">
        <v>706</v>
      </c>
      <c r="K30" s="50">
        <f t="shared" si="2"/>
        <v>102.37388724035608</v>
      </c>
      <c r="L30" s="51">
        <f t="shared" si="9"/>
        <v>108.16023738872404</v>
      </c>
      <c r="M30" s="51">
        <f t="shared" si="10"/>
        <v>110.38575667655786</v>
      </c>
      <c r="N30" s="51">
        <f t="shared" si="11"/>
        <v>106.82492581602374</v>
      </c>
      <c r="O30" s="51">
        <f t="shared" si="12"/>
        <v>105.3412462908012</v>
      </c>
      <c r="P30" s="51">
        <f t="shared" si="7"/>
        <v>103.85756676557864</v>
      </c>
      <c r="Q30" s="51">
        <f t="shared" si="8"/>
        <v>104.74777448071218</v>
      </c>
    </row>
    <row r="31" spans="2:17" s="4" customFormat="1" ht="12" customHeight="1">
      <c r="B31" s="11" t="s">
        <v>25</v>
      </c>
      <c r="C31" s="82">
        <v>4876</v>
      </c>
      <c r="D31" s="83">
        <v>4971</v>
      </c>
      <c r="E31" s="83">
        <v>4983</v>
      </c>
      <c r="F31" s="83">
        <v>5019</v>
      </c>
      <c r="G31" s="83">
        <v>4972</v>
      </c>
      <c r="H31" s="83">
        <v>4990</v>
      </c>
      <c r="I31" s="83">
        <v>5003</v>
      </c>
      <c r="J31" s="83">
        <v>4985</v>
      </c>
      <c r="K31" s="50">
        <f t="shared" si="2"/>
        <v>101.94831829368334</v>
      </c>
      <c r="L31" s="51">
        <f t="shared" si="9"/>
        <v>102.19442165709597</v>
      </c>
      <c r="M31" s="51">
        <f t="shared" si="10"/>
        <v>102.93273174733389</v>
      </c>
      <c r="N31" s="51">
        <f t="shared" si="11"/>
        <v>101.96882690730106</v>
      </c>
      <c r="O31" s="51">
        <f t="shared" si="12"/>
        <v>102.33798195242001</v>
      </c>
      <c r="P31" s="51">
        <f t="shared" si="7"/>
        <v>102.60459392945036</v>
      </c>
      <c r="Q31" s="51">
        <f t="shared" si="8"/>
        <v>102.23543888433142</v>
      </c>
    </row>
    <row r="32" spans="2:17" s="4" customFormat="1" ht="12" customHeight="1">
      <c r="B32" s="11" t="s">
        <v>26</v>
      </c>
      <c r="C32" s="82">
        <v>2781</v>
      </c>
      <c r="D32" s="83">
        <v>2741</v>
      </c>
      <c r="E32" s="83">
        <v>2687</v>
      </c>
      <c r="F32" s="83">
        <v>2626</v>
      </c>
      <c r="G32" s="83">
        <v>2596</v>
      </c>
      <c r="H32" s="83">
        <v>2436</v>
      </c>
      <c r="I32" s="83">
        <v>2402</v>
      </c>
      <c r="J32" s="83">
        <v>2336</v>
      </c>
      <c r="K32" s="50">
        <f t="shared" si="2"/>
        <v>98.56166846458109</v>
      </c>
      <c r="L32" s="51">
        <f t="shared" si="9"/>
        <v>96.61992089176556</v>
      </c>
      <c r="M32" s="51">
        <f t="shared" si="10"/>
        <v>94.4264653002517</v>
      </c>
      <c r="N32" s="51">
        <f t="shared" si="11"/>
        <v>93.34771664868752</v>
      </c>
      <c r="O32" s="51">
        <f t="shared" si="12"/>
        <v>87.59439050701187</v>
      </c>
      <c r="P32" s="51">
        <f t="shared" si="7"/>
        <v>86.37180870190579</v>
      </c>
      <c r="Q32" s="51">
        <f t="shared" si="8"/>
        <v>83.99856166846457</v>
      </c>
    </row>
    <row r="33" spans="2:17" s="4" customFormat="1" ht="12" customHeight="1">
      <c r="B33" s="11" t="s">
        <v>27</v>
      </c>
      <c r="C33" s="82">
        <v>7700</v>
      </c>
      <c r="D33" s="83">
        <v>6911</v>
      </c>
      <c r="E33" s="83">
        <v>6987</v>
      </c>
      <c r="F33" s="83">
        <v>7043</v>
      </c>
      <c r="G33" s="83" t="s">
        <v>50</v>
      </c>
      <c r="H33" s="83" t="s">
        <v>50</v>
      </c>
      <c r="I33" s="83" t="s">
        <v>50</v>
      </c>
      <c r="J33" s="83" t="s">
        <v>50</v>
      </c>
      <c r="K33" s="50">
        <f t="shared" si="2"/>
        <v>89.75324675324676</v>
      </c>
      <c r="L33" s="51">
        <f t="shared" si="9"/>
        <v>90.74025974025975</v>
      </c>
      <c r="M33" s="51">
        <f t="shared" si="10"/>
        <v>91.46753246753246</v>
      </c>
      <c r="N33" s="51" t="s">
        <v>50</v>
      </c>
      <c r="O33" s="51" t="s">
        <v>50</v>
      </c>
      <c r="P33" s="51" t="s">
        <v>50</v>
      </c>
      <c r="Q33" s="51" t="s">
        <v>50</v>
      </c>
    </row>
    <row r="34" spans="2:17" s="4" customFormat="1" ht="12" customHeight="1">
      <c r="B34" s="12" t="s">
        <v>28</v>
      </c>
      <c r="C34" s="85"/>
      <c r="D34" s="86"/>
      <c r="E34" s="86"/>
      <c r="F34" s="86"/>
      <c r="G34" s="86"/>
      <c r="H34" s="86"/>
      <c r="I34" s="86"/>
      <c r="J34" s="86"/>
      <c r="K34" s="53"/>
      <c r="L34" s="54"/>
      <c r="M34" s="54"/>
      <c r="N34" s="54"/>
      <c r="O34" s="54"/>
      <c r="P34" s="54"/>
      <c r="Q34" s="54"/>
    </row>
    <row r="35" spans="2:17" s="4" customFormat="1" ht="12" customHeight="1">
      <c r="B35" s="13" t="s">
        <v>29</v>
      </c>
      <c r="C35" s="82">
        <v>51239</v>
      </c>
      <c r="D35" s="83">
        <v>46460</v>
      </c>
      <c r="E35" s="83">
        <v>45020</v>
      </c>
      <c r="F35" s="83">
        <v>42160</v>
      </c>
      <c r="G35" s="83">
        <v>40000</v>
      </c>
      <c r="H35" s="83">
        <v>34200</v>
      </c>
      <c r="I35" s="83">
        <v>32320</v>
      </c>
      <c r="J35" s="83">
        <v>31739</v>
      </c>
      <c r="K35" s="50">
        <f>(D35/C35)*100</f>
        <v>90.67312008431078</v>
      </c>
      <c r="L35" s="51">
        <f>(E35/C35)*100</f>
        <v>87.86276078768125</v>
      </c>
      <c r="M35" s="51">
        <f>(F35/C35)*100</f>
        <v>82.28107496243095</v>
      </c>
      <c r="N35" s="51">
        <f>(G35/C35)*100</f>
        <v>78.06553601748668</v>
      </c>
      <c r="O35" s="51">
        <f aca="true" t="shared" si="13" ref="O35:O37">(H35/C35)*100</f>
        <v>66.74603329495112</v>
      </c>
      <c r="P35" s="51">
        <f t="shared" si="7"/>
        <v>63.07695310212924</v>
      </c>
      <c r="Q35" s="51">
        <f t="shared" si="8"/>
        <v>61.94305119147524</v>
      </c>
    </row>
    <row r="36" spans="2:17" s="4" customFormat="1" ht="12" customHeight="1">
      <c r="B36" s="13" t="s">
        <v>30</v>
      </c>
      <c r="C36" s="82">
        <v>3321</v>
      </c>
      <c r="D36" s="83">
        <v>3694</v>
      </c>
      <c r="E36" s="83">
        <v>3708</v>
      </c>
      <c r="F36" s="83">
        <v>3549</v>
      </c>
      <c r="G36" s="83">
        <v>4350</v>
      </c>
      <c r="H36" s="83">
        <v>4510</v>
      </c>
      <c r="I36" s="83">
        <v>4628</v>
      </c>
      <c r="J36" s="83">
        <v>4651</v>
      </c>
      <c r="K36" s="50">
        <f>(D36/C36)*100</f>
        <v>111.23155676001204</v>
      </c>
      <c r="L36" s="51">
        <f>(E36/C36)*100</f>
        <v>111.65311653116532</v>
      </c>
      <c r="M36" s="51">
        <f>(F36/C36)*100</f>
        <v>106.86540198735321</v>
      </c>
      <c r="N36" s="51">
        <f>(G36/C36)*100</f>
        <v>130.98464317976513</v>
      </c>
      <c r="O36" s="51">
        <f t="shared" si="13"/>
        <v>135.80246913580248</v>
      </c>
      <c r="P36" s="51">
        <f t="shared" si="7"/>
        <v>139.35561577838</v>
      </c>
      <c r="Q36" s="54">
        <f t="shared" si="8"/>
        <v>140.0481782595604</v>
      </c>
    </row>
    <row r="37" spans="2:17" s="4" customFormat="1" ht="12" customHeight="1">
      <c r="B37" s="14" t="s">
        <v>31</v>
      </c>
      <c r="C37" s="88">
        <v>1753</v>
      </c>
      <c r="D37" s="89">
        <v>1791</v>
      </c>
      <c r="E37" s="89">
        <v>1759</v>
      </c>
      <c r="F37" s="89">
        <v>2143</v>
      </c>
      <c r="G37" s="89">
        <v>1791</v>
      </c>
      <c r="H37" s="89">
        <v>1920</v>
      </c>
      <c r="I37" s="89">
        <v>1827</v>
      </c>
      <c r="J37" s="89">
        <v>1694</v>
      </c>
      <c r="K37" s="55">
        <f>(D37/C37)*100</f>
        <v>102.16771249286936</v>
      </c>
      <c r="L37" s="56">
        <f>(E37/C37)*100</f>
        <v>100.34227039361095</v>
      </c>
      <c r="M37" s="56">
        <f>(F37/C37)*100</f>
        <v>122.24757558471194</v>
      </c>
      <c r="N37" s="56">
        <f>(G37/C37)*100</f>
        <v>102.16771249286936</v>
      </c>
      <c r="O37" s="56">
        <f t="shared" si="13"/>
        <v>109.52652595550485</v>
      </c>
      <c r="P37" s="56">
        <f t="shared" si="7"/>
        <v>104.22133485453509</v>
      </c>
      <c r="Q37" s="51">
        <f t="shared" si="8"/>
        <v>96.6343411294923</v>
      </c>
    </row>
    <row r="38" spans="2:17" s="4" customFormat="1" ht="12" customHeight="1">
      <c r="B38" s="15" t="s">
        <v>32</v>
      </c>
      <c r="C38" s="91">
        <v>93</v>
      </c>
      <c r="D38" s="92">
        <v>96</v>
      </c>
      <c r="E38" s="92" t="s">
        <v>50</v>
      </c>
      <c r="F38" s="92" t="s">
        <v>50</v>
      </c>
      <c r="G38" s="92">
        <v>101</v>
      </c>
      <c r="H38" s="92">
        <v>104</v>
      </c>
      <c r="I38" s="92" t="s">
        <v>50</v>
      </c>
      <c r="J38" s="92" t="s">
        <v>50</v>
      </c>
      <c r="K38" s="71">
        <f>(D38/C38)*100</f>
        <v>103.2258064516129</v>
      </c>
      <c r="L38" s="59" t="s">
        <v>50</v>
      </c>
      <c r="M38" s="59" t="s">
        <v>50</v>
      </c>
      <c r="N38" s="59">
        <f>(G38/C38)*100</f>
        <v>108.6021505376344</v>
      </c>
      <c r="O38" s="59">
        <f>(H38/C38)*100</f>
        <v>111.8279569892473</v>
      </c>
      <c r="P38" s="59" t="s">
        <v>50</v>
      </c>
      <c r="Q38" s="58" t="s">
        <v>50</v>
      </c>
    </row>
    <row r="39" spans="2:17" s="4" customFormat="1" ht="12" customHeight="1">
      <c r="B39" s="11" t="s">
        <v>33</v>
      </c>
      <c r="C39" s="82">
        <v>6</v>
      </c>
      <c r="D39" s="83">
        <v>16</v>
      </c>
      <c r="E39" s="83">
        <v>16</v>
      </c>
      <c r="F39" s="83">
        <v>16</v>
      </c>
      <c r="G39" s="83">
        <v>16</v>
      </c>
      <c r="H39" s="83">
        <v>16</v>
      </c>
      <c r="I39" s="83">
        <v>16</v>
      </c>
      <c r="J39" s="83">
        <v>16</v>
      </c>
      <c r="K39" s="50">
        <f>(D39/C39)*100</f>
        <v>266.66666666666663</v>
      </c>
      <c r="L39" s="51">
        <f>(E39/C39)*100</f>
        <v>266.66666666666663</v>
      </c>
      <c r="M39" s="51">
        <f>(F39/C39)*100</f>
        <v>266.66666666666663</v>
      </c>
      <c r="N39" s="51">
        <f>(G39/C39)*100</f>
        <v>266.66666666666663</v>
      </c>
      <c r="O39" s="51">
        <f>(H39/C39)*100</f>
        <v>266.66666666666663</v>
      </c>
      <c r="P39" s="51">
        <f t="shared" si="7"/>
        <v>266.66666666666663</v>
      </c>
      <c r="Q39" s="51">
        <f t="shared" si="8"/>
        <v>266.66666666666663</v>
      </c>
    </row>
    <row r="40" spans="2:17" s="4" customFormat="1" ht="12" customHeight="1">
      <c r="B40" s="11" t="s">
        <v>34</v>
      </c>
      <c r="C40" s="82">
        <v>3056</v>
      </c>
      <c r="D40" s="83">
        <v>3150.9</v>
      </c>
      <c r="E40" s="83">
        <v>3418.1</v>
      </c>
      <c r="F40" s="83">
        <v>3424</v>
      </c>
      <c r="G40" s="83">
        <v>3413</v>
      </c>
      <c r="H40" s="83">
        <v>3406</v>
      </c>
      <c r="I40" s="83">
        <v>3509</v>
      </c>
      <c r="J40" s="83" t="s">
        <v>50</v>
      </c>
      <c r="K40" s="50">
        <f aca="true" t="shared" si="14" ref="K40:K43">(D40/C40)*100</f>
        <v>103.10536649214662</v>
      </c>
      <c r="L40" s="51">
        <f aca="true" t="shared" si="15" ref="L40:L43">(E40/C40)*100</f>
        <v>111.84882198952879</v>
      </c>
      <c r="M40" s="51">
        <f aca="true" t="shared" si="16" ref="M40:M43">(F40/C40)*100</f>
        <v>112.04188481675392</v>
      </c>
      <c r="N40" s="51">
        <f aca="true" t="shared" si="17" ref="N40:N42">(G40/C40)*100</f>
        <v>111.68193717277487</v>
      </c>
      <c r="O40" s="51">
        <f aca="true" t="shared" si="18" ref="O40:O42">(H40/C40)*100</f>
        <v>111.45287958115185</v>
      </c>
      <c r="P40" s="51">
        <f t="shared" si="7"/>
        <v>114.82329842931938</v>
      </c>
      <c r="Q40" s="51" t="s">
        <v>50</v>
      </c>
    </row>
    <row r="41" spans="2:17" s="4" customFormat="1" ht="12" customHeight="1">
      <c r="B41" s="16" t="s">
        <v>35</v>
      </c>
      <c r="C41" s="88">
        <v>3400</v>
      </c>
      <c r="D41" s="89" t="s">
        <v>50</v>
      </c>
      <c r="E41" s="89" t="s">
        <v>50</v>
      </c>
      <c r="F41" s="89" t="s">
        <v>50</v>
      </c>
      <c r="G41" s="89">
        <v>3812</v>
      </c>
      <c r="H41" s="89" t="s">
        <v>50</v>
      </c>
      <c r="I41" s="89">
        <v>4102</v>
      </c>
      <c r="J41" s="89">
        <v>4175</v>
      </c>
      <c r="K41" s="55" t="s">
        <v>50</v>
      </c>
      <c r="L41" s="56" t="s">
        <v>50</v>
      </c>
      <c r="M41" s="56" t="s">
        <v>50</v>
      </c>
      <c r="N41" s="56">
        <f t="shared" si="17"/>
        <v>112.11764705882352</v>
      </c>
      <c r="O41" s="56" t="s">
        <v>50</v>
      </c>
      <c r="P41" s="56">
        <f t="shared" si="7"/>
        <v>120.64705882352942</v>
      </c>
      <c r="Q41" s="70">
        <f t="shared" si="8"/>
        <v>122.79411764705883</v>
      </c>
    </row>
    <row r="42" spans="2:17" s="4" customFormat="1" ht="12" customHeight="1">
      <c r="B42" s="15" t="s">
        <v>36</v>
      </c>
      <c r="C42" s="94">
        <v>455</v>
      </c>
      <c r="D42" s="95">
        <v>486</v>
      </c>
      <c r="E42" s="95">
        <v>516</v>
      </c>
      <c r="F42" s="95">
        <v>504</v>
      </c>
      <c r="G42" s="95">
        <v>502</v>
      </c>
      <c r="H42" s="95">
        <v>481</v>
      </c>
      <c r="I42" s="95">
        <v>484</v>
      </c>
      <c r="J42" s="95">
        <v>454</v>
      </c>
      <c r="K42" s="62">
        <f t="shared" si="14"/>
        <v>106.81318681318682</v>
      </c>
      <c r="L42" s="63">
        <f t="shared" si="15"/>
        <v>113.4065934065934</v>
      </c>
      <c r="M42" s="63">
        <f t="shared" si="16"/>
        <v>110.76923076923077</v>
      </c>
      <c r="N42" s="63">
        <f t="shared" si="17"/>
        <v>110.32967032967034</v>
      </c>
      <c r="O42" s="63">
        <f t="shared" si="18"/>
        <v>105.71428571428572</v>
      </c>
      <c r="P42" s="63">
        <f t="shared" si="7"/>
        <v>106.37362637362638</v>
      </c>
      <c r="Q42" s="51">
        <f t="shared" si="8"/>
        <v>99.78021978021978</v>
      </c>
    </row>
    <row r="43" spans="2:17" s="4" customFormat="1" ht="12" customHeight="1">
      <c r="B43" s="11" t="s">
        <v>37</v>
      </c>
      <c r="C43" s="82">
        <v>748</v>
      </c>
      <c r="D43" s="83">
        <v>775</v>
      </c>
      <c r="E43" s="83">
        <v>769</v>
      </c>
      <c r="F43" s="83">
        <v>764</v>
      </c>
      <c r="G43" s="83" t="s">
        <v>50</v>
      </c>
      <c r="H43" s="83" t="s">
        <v>50</v>
      </c>
      <c r="I43" s="83" t="s">
        <v>50</v>
      </c>
      <c r="J43" s="83" t="s">
        <v>50</v>
      </c>
      <c r="K43" s="50">
        <f t="shared" si="14"/>
        <v>103.6096256684492</v>
      </c>
      <c r="L43" s="51">
        <f t="shared" si="15"/>
        <v>102.80748663101605</v>
      </c>
      <c r="M43" s="51">
        <f t="shared" si="16"/>
        <v>102.1390374331551</v>
      </c>
      <c r="N43" s="51" t="s">
        <v>50</v>
      </c>
      <c r="O43" s="51" t="s">
        <v>50</v>
      </c>
      <c r="P43" s="51" t="s">
        <v>50</v>
      </c>
      <c r="Q43" s="51" t="s">
        <v>50</v>
      </c>
    </row>
    <row r="44" spans="2:17" s="4" customFormat="1" ht="12" customHeight="1">
      <c r="B44" s="11" t="s">
        <v>38</v>
      </c>
      <c r="C44" s="82">
        <v>3574</v>
      </c>
      <c r="D44" s="83">
        <v>3843</v>
      </c>
      <c r="E44" s="83">
        <v>3551</v>
      </c>
      <c r="F44" s="83">
        <v>3615</v>
      </c>
      <c r="G44" s="83">
        <v>3615</v>
      </c>
      <c r="H44" s="83">
        <v>3512</v>
      </c>
      <c r="I44" s="83">
        <v>3603</v>
      </c>
      <c r="J44" s="83">
        <v>4052</v>
      </c>
      <c r="K44" s="50">
        <f>(D44/C44)*100</f>
        <v>107.52658086177951</v>
      </c>
      <c r="L44" s="51">
        <f>(E44/C44)*100</f>
        <v>99.3564633463906</v>
      </c>
      <c r="M44" s="51">
        <f>(F44/C44)*100</f>
        <v>101.14717403469501</v>
      </c>
      <c r="N44" s="51">
        <f>(G44/C44)*100</f>
        <v>101.14717403469501</v>
      </c>
      <c r="O44" s="51">
        <f>(H44/C44)*100</f>
        <v>98.2652490207051</v>
      </c>
      <c r="P44" s="51">
        <f t="shared" si="7"/>
        <v>100.81141578063794</v>
      </c>
      <c r="Q44" s="69">
        <f t="shared" si="8"/>
        <v>113.37437045327366</v>
      </c>
    </row>
    <row r="45" spans="2:17" s="4" customFormat="1" ht="12" customHeight="1">
      <c r="B45" s="11" t="s">
        <v>40</v>
      </c>
      <c r="C45" s="82">
        <v>3352</v>
      </c>
      <c r="D45" s="83">
        <v>3314</v>
      </c>
      <c r="E45" s="83">
        <v>3430</v>
      </c>
      <c r="F45" s="83">
        <v>3850</v>
      </c>
      <c r="G45" s="83">
        <v>3857</v>
      </c>
      <c r="H45" s="83">
        <v>3852</v>
      </c>
      <c r="I45" s="83">
        <v>3832</v>
      </c>
      <c r="J45" s="83">
        <v>3664</v>
      </c>
      <c r="K45" s="50">
        <v>98.86634844868735</v>
      </c>
      <c r="L45" s="51">
        <v>102.32696897374703</v>
      </c>
      <c r="M45" s="51">
        <v>114.85680190930788</v>
      </c>
      <c r="N45" s="51">
        <v>115.06563245823389</v>
      </c>
      <c r="O45" s="51">
        <v>114.91646778042958</v>
      </c>
      <c r="P45" s="51">
        <v>114.31980906921243</v>
      </c>
      <c r="Q45" s="69">
        <f t="shared" si="8"/>
        <v>109.30787589498807</v>
      </c>
    </row>
    <row r="46" spans="2:17" s="4" customFormat="1" ht="12" customHeight="1">
      <c r="B46" s="16" t="s">
        <v>39</v>
      </c>
      <c r="C46" s="88" t="s">
        <v>50</v>
      </c>
      <c r="D46" s="89">
        <v>25987</v>
      </c>
      <c r="E46" s="89">
        <v>28718</v>
      </c>
      <c r="F46" s="89">
        <v>34646</v>
      </c>
      <c r="G46" s="89">
        <v>40561</v>
      </c>
      <c r="H46" s="89">
        <v>43295</v>
      </c>
      <c r="I46" s="89">
        <v>45459</v>
      </c>
      <c r="J46" s="89" t="s">
        <v>50</v>
      </c>
      <c r="K46" s="37" t="s">
        <v>50</v>
      </c>
      <c r="L46" s="38" t="s">
        <v>50</v>
      </c>
      <c r="M46" s="38" t="s">
        <v>50</v>
      </c>
      <c r="N46" s="38" t="s">
        <v>50</v>
      </c>
      <c r="O46" s="38" t="s">
        <v>50</v>
      </c>
      <c r="P46" s="38" t="s">
        <v>50</v>
      </c>
      <c r="Q46" s="38" t="s">
        <v>50</v>
      </c>
    </row>
    <row r="47" spans="2:17" s="4" customFormat="1" ht="12">
      <c r="B47" s="15" t="s">
        <v>41</v>
      </c>
      <c r="C47" s="94" t="s">
        <v>50</v>
      </c>
      <c r="D47" s="95" t="s">
        <v>50</v>
      </c>
      <c r="E47" s="95">
        <v>1797</v>
      </c>
      <c r="F47" s="95">
        <v>1805</v>
      </c>
      <c r="G47" s="95" t="s">
        <v>50</v>
      </c>
      <c r="H47" s="95">
        <v>1814</v>
      </c>
      <c r="I47" s="95">
        <v>1844</v>
      </c>
      <c r="J47" s="95">
        <v>1833</v>
      </c>
      <c r="K47" s="29" t="s">
        <v>50</v>
      </c>
      <c r="L47" s="30" t="s">
        <v>50</v>
      </c>
      <c r="M47" s="30" t="s">
        <v>50</v>
      </c>
      <c r="N47" s="30" t="s">
        <v>50</v>
      </c>
      <c r="O47" s="30" t="s">
        <v>50</v>
      </c>
      <c r="P47" s="30" t="s">
        <v>50</v>
      </c>
      <c r="Q47" s="32" t="s">
        <v>50</v>
      </c>
    </row>
    <row r="48" spans="2:26" ht="12">
      <c r="B48" s="16" t="s">
        <v>42</v>
      </c>
      <c r="C48" s="88" t="s">
        <v>50</v>
      </c>
      <c r="D48" s="89" t="s">
        <v>50</v>
      </c>
      <c r="E48" s="89" t="s">
        <v>50</v>
      </c>
      <c r="F48" s="89">
        <v>431</v>
      </c>
      <c r="G48" s="89">
        <v>788</v>
      </c>
      <c r="H48" s="89">
        <v>679</v>
      </c>
      <c r="I48" s="89">
        <v>679</v>
      </c>
      <c r="J48" s="89">
        <v>720</v>
      </c>
      <c r="K48" s="37" t="s">
        <v>50</v>
      </c>
      <c r="L48" s="38" t="s">
        <v>50</v>
      </c>
      <c r="M48" s="38" t="s">
        <v>50</v>
      </c>
      <c r="N48" s="38" t="s">
        <v>50</v>
      </c>
      <c r="O48" s="38" t="s">
        <v>50</v>
      </c>
      <c r="P48" s="38" t="s">
        <v>50</v>
      </c>
      <c r="Q48" s="38" t="s">
        <v>50</v>
      </c>
      <c r="S48" s="4"/>
      <c r="T48" s="4"/>
      <c r="U48" s="4"/>
      <c r="V48" s="4"/>
      <c r="W48" s="4"/>
      <c r="X48" s="4"/>
      <c r="Y48" s="4"/>
      <c r="Z48" s="4"/>
    </row>
    <row r="50" ht="15">
      <c r="B50" s="20" t="s">
        <v>111</v>
      </c>
    </row>
    <row r="51" ht="15">
      <c r="B51" s="17" t="s">
        <v>79</v>
      </c>
    </row>
    <row r="52" ht="15">
      <c r="B52" s="18" t="s">
        <v>46</v>
      </c>
    </row>
  </sheetData>
  <mergeCells count="3">
    <mergeCell ref="B4:B5"/>
    <mergeCell ref="C4:J4"/>
    <mergeCell ref="K4:Q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52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1.7109375" style="2" customWidth="1"/>
    <col min="3" max="9" width="9.28125" style="2" bestFit="1" customWidth="1"/>
    <col min="10" max="10" width="9.28125" style="2" customWidth="1"/>
    <col min="11" max="14" width="8.8515625" style="2" customWidth="1"/>
    <col min="15" max="15" width="8.8515625" style="4" customWidth="1"/>
    <col min="16" max="16384" width="8.8515625" style="2" customWidth="1"/>
  </cols>
  <sheetData>
    <row r="2" ht="12" customHeight="1">
      <c r="B2" s="21" t="s">
        <v>68</v>
      </c>
    </row>
    <row r="3" ht="12" customHeight="1">
      <c r="B3" s="27"/>
    </row>
    <row r="4" spans="2:17" ht="12" customHeight="1">
      <c r="B4" s="98"/>
      <c r="C4" s="105" t="s">
        <v>0</v>
      </c>
      <c r="D4" s="106"/>
      <c r="E4" s="106"/>
      <c r="F4" s="106"/>
      <c r="G4" s="106"/>
      <c r="H4" s="106"/>
      <c r="I4" s="106"/>
      <c r="J4" s="107"/>
      <c r="K4" s="108" t="s">
        <v>1</v>
      </c>
      <c r="L4" s="109"/>
      <c r="M4" s="109"/>
      <c r="N4" s="109"/>
      <c r="O4" s="109"/>
      <c r="P4" s="109"/>
      <c r="Q4" s="109"/>
    </row>
    <row r="5" spans="2:17" ht="12" customHeight="1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7">
        <v>2015</v>
      </c>
    </row>
    <row r="6" spans="2:17" ht="12" customHeight="1">
      <c r="B6" s="9" t="s">
        <v>77</v>
      </c>
      <c r="C6" s="77">
        <f>SUM(C9:C11,C18,C21,C23,C27,C29,C31:C32,C35:C36)</f>
        <v>158603</v>
      </c>
      <c r="D6" s="77">
        <f aca="true" t="shared" si="0" ref="D6:J6">SUM(D9:D11,D18,D21,D23,D27,D29,D31:D32,D35:D36)</f>
        <v>156222</v>
      </c>
      <c r="E6" s="77">
        <f t="shared" si="0"/>
        <v>153723</v>
      </c>
      <c r="F6" s="77">
        <f t="shared" si="0"/>
        <v>150352</v>
      </c>
      <c r="G6" s="77">
        <f t="shared" si="0"/>
        <v>150166</v>
      </c>
      <c r="H6" s="77">
        <f t="shared" si="0"/>
        <v>145315</v>
      </c>
      <c r="I6" s="77">
        <f t="shared" si="0"/>
        <v>143141</v>
      </c>
      <c r="J6" s="77">
        <f t="shared" si="0"/>
        <v>140649</v>
      </c>
      <c r="K6" s="66">
        <f>(D6/$C6)*100</f>
        <v>98.49876736253412</v>
      </c>
      <c r="L6" s="47">
        <f aca="true" t="shared" si="1" ref="L6:Q6">(E6/$C6)*100</f>
        <v>96.92313512354748</v>
      </c>
      <c r="M6" s="47">
        <f t="shared" si="1"/>
        <v>94.79770243942423</v>
      </c>
      <c r="N6" s="47">
        <f t="shared" si="1"/>
        <v>94.68042849126435</v>
      </c>
      <c r="O6" s="47">
        <f t="shared" si="1"/>
        <v>91.6218482626432</v>
      </c>
      <c r="P6" s="47">
        <f t="shared" si="1"/>
        <v>90.2511301803875</v>
      </c>
      <c r="Q6" s="47">
        <f t="shared" si="1"/>
        <v>88.67991147708429</v>
      </c>
    </row>
    <row r="7" spans="2:17" ht="12" customHeight="1">
      <c r="B7" s="10" t="s">
        <v>2</v>
      </c>
      <c r="C7" s="79" t="s">
        <v>50</v>
      </c>
      <c r="D7" s="80" t="s">
        <v>50</v>
      </c>
      <c r="E7" s="80" t="s">
        <v>50</v>
      </c>
      <c r="F7" s="80" t="s">
        <v>50</v>
      </c>
      <c r="G7" s="80" t="s">
        <v>50</v>
      </c>
      <c r="H7" s="80" t="s">
        <v>50</v>
      </c>
      <c r="I7" s="80" t="s">
        <v>50</v>
      </c>
      <c r="J7" s="80">
        <v>5842</v>
      </c>
      <c r="K7" s="49" t="s">
        <v>50</v>
      </c>
      <c r="L7" s="58" t="s">
        <v>50</v>
      </c>
      <c r="M7" s="58" t="s">
        <v>50</v>
      </c>
      <c r="N7" s="58" t="s">
        <v>50</v>
      </c>
      <c r="O7" s="58" t="s">
        <v>50</v>
      </c>
      <c r="P7" s="58" t="s">
        <v>50</v>
      </c>
      <c r="Q7" s="58" t="s">
        <v>50</v>
      </c>
    </row>
    <row r="8" spans="2:17" ht="12" customHeight="1">
      <c r="B8" s="11" t="s">
        <v>3</v>
      </c>
      <c r="C8" s="82" t="s">
        <v>50</v>
      </c>
      <c r="D8" s="83" t="s">
        <v>50</v>
      </c>
      <c r="E8" s="83" t="s">
        <v>50</v>
      </c>
      <c r="F8" s="83" t="s">
        <v>50</v>
      </c>
      <c r="G8" s="83" t="s">
        <v>50</v>
      </c>
      <c r="H8" s="83" t="s">
        <v>50</v>
      </c>
      <c r="I8" s="83" t="s">
        <v>50</v>
      </c>
      <c r="J8" s="83" t="s">
        <v>50</v>
      </c>
      <c r="K8" s="50" t="s">
        <v>50</v>
      </c>
      <c r="L8" s="51" t="s">
        <v>50</v>
      </c>
      <c r="M8" s="51" t="s">
        <v>50</v>
      </c>
      <c r="N8" s="51" t="s">
        <v>50</v>
      </c>
      <c r="O8" s="51" t="s">
        <v>50</v>
      </c>
      <c r="P8" s="51" t="s">
        <v>50</v>
      </c>
      <c r="Q8" s="51" t="s">
        <v>50</v>
      </c>
    </row>
    <row r="9" spans="2:17" ht="12" customHeight="1">
      <c r="B9" s="11" t="s">
        <v>4</v>
      </c>
      <c r="C9" s="82">
        <v>7923</v>
      </c>
      <c r="D9" s="83">
        <v>8142</v>
      </c>
      <c r="E9" s="83">
        <v>7916</v>
      </c>
      <c r="F9" s="83">
        <v>8003</v>
      </c>
      <c r="G9" s="83">
        <v>8303</v>
      </c>
      <c r="H9" s="83">
        <v>8036</v>
      </c>
      <c r="I9" s="83">
        <v>8067</v>
      </c>
      <c r="J9" s="83">
        <v>8224</v>
      </c>
      <c r="K9" s="50">
        <f aca="true" t="shared" si="2" ref="K9:K32">(D9/C9)*100</f>
        <v>102.76410450586899</v>
      </c>
      <c r="L9" s="51">
        <f aca="true" t="shared" si="3" ref="L9:L23">(E9/C9)*100</f>
        <v>99.91164962766629</v>
      </c>
      <c r="M9" s="51">
        <f aca="true" t="shared" si="4" ref="M9:M23">(F9/C9)*100</f>
        <v>101.00971854095671</v>
      </c>
      <c r="N9" s="51">
        <f aca="true" t="shared" si="5" ref="N9:N23">(G9/C9)*100</f>
        <v>104.79616306954436</v>
      </c>
      <c r="O9" s="51">
        <f aca="true" t="shared" si="6" ref="O9:O23">(H9/C9)*100</f>
        <v>101.42622743910135</v>
      </c>
      <c r="P9" s="51">
        <f aca="true" t="shared" si="7" ref="P9:P44">(I9/C9)*100</f>
        <v>101.81749337372207</v>
      </c>
      <c r="Q9" s="51">
        <f>(J9/C9)*100</f>
        <v>103.7990660103496</v>
      </c>
    </row>
    <row r="10" spans="2:17" ht="12" customHeight="1">
      <c r="B10" s="11" t="s">
        <v>5</v>
      </c>
      <c r="C10" s="82">
        <v>2304</v>
      </c>
      <c r="D10" s="83">
        <v>2312</v>
      </c>
      <c r="E10" s="83">
        <v>2313</v>
      </c>
      <c r="F10" s="83">
        <v>2284</v>
      </c>
      <c r="G10" s="83">
        <v>2272</v>
      </c>
      <c r="H10" s="83">
        <v>2249</v>
      </c>
      <c r="I10" s="83">
        <v>2186</v>
      </c>
      <c r="J10" s="83">
        <v>1783</v>
      </c>
      <c r="K10" s="50">
        <f t="shared" si="2"/>
        <v>100.34722222222223</v>
      </c>
      <c r="L10" s="51">
        <f t="shared" si="3"/>
        <v>100.390625</v>
      </c>
      <c r="M10" s="51">
        <f t="shared" si="4"/>
        <v>99.13194444444444</v>
      </c>
      <c r="N10" s="51">
        <f t="shared" si="5"/>
        <v>98.61111111111111</v>
      </c>
      <c r="O10" s="51">
        <f t="shared" si="6"/>
        <v>97.61284722222221</v>
      </c>
      <c r="P10" s="51">
        <f t="shared" si="7"/>
        <v>94.87847222222221</v>
      </c>
      <c r="Q10" s="51">
        <f aca="true" t="shared" si="8" ref="Q10:Q45">(J10/C10)*100</f>
        <v>77.38715277777779</v>
      </c>
    </row>
    <row r="11" spans="2:17" ht="12" customHeight="1">
      <c r="B11" s="11" t="s">
        <v>6</v>
      </c>
      <c r="C11" s="82">
        <v>28377</v>
      </c>
      <c r="D11" s="83">
        <v>27858</v>
      </c>
      <c r="E11" s="83">
        <v>27696</v>
      </c>
      <c r="F11" s="83">
        <v>26899</v>
      </c>
      <c r="G11" s="83">
        <v>27051</v>
      </c>
      <c r="H11" s="83">
        <v>26974</v>
      </c>
      <c r="I11" s="83">
        <v>26763</v>
      </c>
      <c r="J11" s="83">
        <v>26228</v>
      </c>
      <c r="K11" s="50">
        <f t="shared" si="2"/>
        <v>98.17105402262396</v>
      </c>
      <c r="L11" s="51">
        <f t="shared" si="3"/>
        <v>97.60016915107306</v>
      </c>
      <c r="M11" s="51">
        <f t="shared" si="4"/>
        <v>94.79155654227014</v>
      </c>
      <c r="N11" s="51">
        <f t="shared" si="5"/>
        <v>95.32720160693519</v>
      </c>
      <c r="O11" s="51">
        <f t="shared" si="6"/>
        <v>95.05585509391409</v>
      </c>
      <c r="P11" s="51">
        <f t="shared" si="7"/>
        <v>94.31229516862247</v>
      </c>
      <c r="Q11" s="51">
        <f t="shared" si="8"/>
        <v>92.42696550022906</v>
      </c>
    </row>
    <row r="12" spans="2:17" ht="12" customHeight="1">
      <c r="B12" s="11" t="s">
        <v>7</v>
      </c>
      <c r="C12" s="82" t="s">
        <v>50</v>
      </c>
      <c r="D12" s="83" t="s">
        <v>50</v>
      </c>
      <c r="E12" s="83" t="s">
        <v>50</v>
      </c>
      <c r="F12" s="83" t="s">
        <v>50</v>
      </c>
      <c r="G12" s="83" t="s">
        <v>50</v>
      </c>
      <c r="H12" s="83" t="s">
        <v>50</v>
      </c>
      <c r="I12" s="83" t="s">
        <v>50</v>
      </c>
      <c r="J12" s="83" t="s">
        <v>50</v>
      </c>
      <c r="K12" s="50" t="s">
        <v>50</v>
      </c>
      <c r="L12" s="51" t="s">
        <v>50</v>
      </c>
      <c r="M12" s="51" t="s">
        <v>50</v>
      </c>
      <c r="N12" s="51" t="s">
        <v>50</v>
      </c>
      <c r="O12" s="51" t="s">
        <v>50</v>
      </c>
      <c r="P12" s="51" t="s">
        <v>50</v>
      </c>
      <c r="Q12" s="51" t="s">
        <v>50</v>
      </c>
    </row>
    <row r="13" spans="2:17" ht="12" customHeight="1">
      <c r="B13" s="11" t="s">
        <v>8</v>
      </c>
      <c r="C13" s="82" t="s">
        <v>50</v>
      </c>
      <c r="D13" s="83" t="s">
        <v>50</v>
      </c>
      <c r="E13" s="83" t="s">
        <v>50</v>
      </c>
      <c r="F13" s="83" t="s">
        <v>50</v>
      </c>
      <c r="G13" s="83" t="s">
        <v>50</v>
      </c>
      <c r="H13" s="83" t="s">
        <v>50</v>
      </c>
      <c r="I13" s="83" t="s">
        <v>50</v>
      </c>
      <c r="J13" s="83" t="s">
        <v>50</v>
      </c>
      <c r="K13" s="50" t="s">
        <v>50</v>
      </c>
      <c r="L13" s="51" t="s">
        <v>50</v>
      </c>
      <c r="M13" s="51" t="s">
        <v>50</v>
      </c>
      <c r="N13" s="51" t="s">
        <v>50</v>
      </c>
      <c r="O13" s="51" t="s">
        <v>50</v>
      </c>
      <c r="P13" s="51" t="s">
        <v>50</v>
      </c>
      <c r="Q13" s="51" t="s">
        <v>50</v>
      </c>
    </row>
    <row r="14" spans="2:17" ht="12" customHeight="1">
      <c r="B14" s="11" t="s">
        <v>9</v>
      </c>
      <c r="C14" s="82" t="s">
        <v>50</v>
      </c>
      <c r="D14" s="83" t="s">
        <v>50</v>
      </c>
      <c r="E14" s="83" t="s">
        <v>50</v>
      </c>
      <c r="F14" s="83" t="s">
        <v>50</v>
      </c>
      <c r="G14" s="83" t="s">
        <v>50</v>
      </c>
      <c r="H14" s="83" t="s">
        <v>50</v>
      </c>
      <c r="I14" s="83" t="s">
        <v>50</v>
      </c>
      <c r="J14" s="83" t="s">
        <v>50</v>
      </c>
      <c r="K14" s="50" t="s">
        <v>50</v>
      </c>
      <c r="L14" s="51" t="s">
        <v>50</v>
      </c>
      <c r="M14" s="51" t="s">
        <v>50</v>
      </c>
      <c r="N14" s="51" t="s">
        <v>50</v>
      </c>
      <c r="O14" s="51" t="s">
        <v>50</v>
      </c>
      <c r="P14" s="51" t="s">
        <v>50</v>
      </c>
      <c r="Q14" s="51" t="s">
        <v>50</v>
      </c>
    </row>
    <row r="15" spans="2:17" ht="12" customHeight="1">
      <c r="B15" s="11" t="s">
        <v>10</v>
      </c>
      <c r="C15" s="82">
        <v>16164</v>
      </c>
      <c r="D15" s="83">
        <v>16844</v>
      </c>
      <c r="E15" s="83" t="s">
        <v>50</v>
      </c>
      <c r="F15" s="83" t="s">
        <v>50</v>
      </c>
      <c r="G15" s="83" t="s">
        <v>50</v>
      </c>
      <c r="H15" s="83" t="s">
        <v>50</v>
      </c>
      <c r="I15" s="83" t="s">
        <v>50</v>
      </c>
      <c r="J15" s="83" t="s">
        <v>50</v>
      </c>
      <c r="K15" s="50">
        <f t="shared" si="2"/>
        <v>104.20687948527592</v>
      </c>
      <c r="L15" s="51" t="s">
        <v>50</v>
      </c>
      <c r="M15" s="51" t="s">
        <v>50</v>
      </c>
      <c r="N15" s="51" t="s">
        <v>50</v>
      </c>
      <c r="O15" s="51" t="s">
        <v>50</v>
      </c>
      <c r="P15" s="51" t="s">
        <v>50</v>
      </c>
      <c r="Q15" s="51" t="s">
        <v>50</v>
      </c>
    </row>
    <row r="16" spans="2:17" ht="12" customHeight="1">
      <c r="B16" s="11" t="s">
        <v>11</v>
      </c>
      <c r="C16" s="82" t="s">
        <v>50</v>
      </c>
      <c r="D16" s="83">
        <v>19776</v>
      </c>
      <c r="E16" s="83" t="s">
        <v>50</v>
      </c>
      <c r="F16" s="83" t="s">
        <v>50</v>
      </c>
      <c r="G16" s="83" t="s">
        <v>50</v>
      </c>
      <c r="H16" s="83">
        <v>20601</v>
      </c>
      <c r="I16" s="83">
        <v>20717</v>
      </c>
      <c r="J16" s="83">
        <v>20898</v>
      </c>
      <c r="K16" s="50" t="s">
        <v>50</v>
      </c>
      <c r="L16" s="51" t="s">
        <v>50</v>
      </c>
      <c r="M16" s="51" t="s">
        <v>50</v>
      </c>
      <c r="N16" s="51" t="s">
        <v>50</v>
      </c>
      <c r="O16" s="51" t="s">
        <v>50</v>
      </c>
      <c r="P16" s="51" t="s">
        <v>50</v>
      </c>
      <c r="Q16" s="51" t="s">
        <v>50</v>
      </c>
    </row>
    <row r="17" spans="2:17" s="4" customFormat="1" ht="12" customHeight="1">
      <c r="B17" s="11" t="s">
        <v>12</v>
      </c>
      <c r="C17" s="82" t="s">
        <v>50</v>
      </c>
      <c r="D17" s="83" t="s">
        <v>50</v>
      </c>
      <c r="E17" s="83" t="s">
        <v>50</v>
      </c>
      <c r="F17" s="83" t="s">
        <v>50</v>
      </c>
      <c r="G17" s="83" t="s">
        <v>50</v>
      </c>
      <c r="H17" s="83" t="s">
        <v>50</v>
      </c>
      <c r="I17" s="83">
        <v>1988</v>
      </c>
      <c r="J17" s="83">
        <v>1852</v>
      </c>
      <c r="K17" s="50" t="s">
        <v>50</v>
      </c>
      <c r="L17" s="51" t="s">
        <v>50</v>
      </c>
      <c r="M17" s="51" t="s">
        <v>50</v>
      </c>
      <c r="N17" s="51" t="s">
        <v>50</v>
      </c>
      <c r="O17" s="51" t="s">
        <v>50</v>
      </c>
      <c r="P17" s="51" t="s">
        <v>50</v>
      </c>
      <c r="Q17" s="51" t="s">
        <v>50</v>
      </c>
    </row>
    <row r="18" spans="2:17" s="4" customFormat="1" ht="12" customHeight="1">
      <c r="B18" s="11" t="s">
        <v>13</v>
      </c>
      <c r="C18" s="82">
        <v>39370</v>
      </c>
      <c r="D18" s="83">
        <v>38851</v>
      </c>
      <c r="E18" s="83">
        <v>38095</v>
      </c>
      <c r="F18" s="83">
        <v>37612</v>
      </c>
      <c r="G18" s="83">
        <v>37754</v>
      </c>
      <c r="H18" s="83">
        <v>37349</v>
      </c>
      <c r="I18" s="83">
        <v>36748</v>
      </c>
      <c r="J18" s="83">
        <v>36076</v>
      </c>
      <c r="K18" s="50">
        <f t="shared" si="2"/>
        <v>98.68173736347472</v>
      </c>
      <c r="L18" s="51">
        <f t="shared" si="3"/>
        <v>96.76149352298704</v>
      </c>
      <c r="M18" s="51">
        <f t="shared" si="4"/>
        <v>95.53467106934214</v>
      </c>
      <c r="N18" s="51">
        <f t="shared" si="5"/>
        <v>95.89535179070359</v>
      </c>
      <c r="O18" s="51">
        <f t="shared" si="6"/>
        <v>94.86664973329947</v>
      </c>
      <c r="P18" s="51">
        <f t="shared" si="7"/>
        <v>93.34010668021337</v>
      </c>
      <c r="Q18" s="69">
        <f t="shared" si="8"/>
        <v>91.63322326644654</v>
      </c>
    </row>
    <row r="19" spans="2:17" s="4" customFormat="1" ht="12" customHeight="1">
      <c r="B19" s="11" t="s">
        <v>14</v>
      </c>
      <c r="C19" s="82" t="s">
        <v>50</v>
      </c>
      <c r="D19" s="83" t="s">
        <v>50</v>
      </c>
      <c r="E19" s="83" t="s">
        <v>50</v>
      </c>
      <c r="F19" s="83" t="s">
        <v>50</v>
      </c>
      <c r="G19" s="83" t="s">
        <v>50</v>
      </c>
      <c r="H19" s="83" t="s">
        <v>50</v>
      </c>
      <c r="I19" s="83" t="s">
        <v>50</v>
      </c>
      <c r="J19" s="83" t="s">
        <v>50</v>
      </c>
      <c r="K19" s="50" t="s">
        <v>50</v>
      </c>
      <c r="L19" s="51" t="s">
        <v>50</v>
      </c>
      <c r="M19" s="51" t="s">
        <v>50</v>
      </c>
      <c r="N19" s="51" t="s">
        <v>50</v>
      </c>
      <c r="O19" s="51" t="s">
        <v>50</v>
      </c>
      <c r="P19" s="51" t="s">
        <v>50</v>
      </c>
      <c r="Q19" s="51" t="s">
        <v>50</v>
      </c>
    </row>
    <row r="20" spans="2:17" s="4" customFormat="1" ht="12" customHeight="1">
      <c r="B20" s="11" t="s">
        <v>15</v>
      </c>
      <c r="C20" s="82" t="s">
        <v>50</v>
      </c>
      <c r="D20" s="83" t="s">
        <v>50</v>
      </c>
      <c r="E20" s="83" t="s">
        <v>50</v>
      </c>
      <c r="F20" s="83" t="s">
        <v>50</v>
      </c>
      <c r="G20" s="83" t="s">
        <v>50</v>
      </c>
      <c r="H20" s="83">
        <v>1857</v>
      </c>
      <c r="I20" s="83">
        <v>1738</v>
      </c>
      <c r="J20" s="83">
        <v>1674</v>
      </c>
      <c r="K20" s="50" t="s">
        <v>50</v>
      </c>
      <c r="L20" s="51" t="s">
        <v>50</v>
      </c>
      <c r="M20" s="51" t="s">
        <v>50</v>
      </c>
      <c r="N20" s="51" t="s">
        <v>50</v>
      </c>
      <c r="O20" s="51" t="s">
        <v>50</v>
      </c>
      <c r="P20" s="51" t="s">
        <v>50</v>
      </c>
      <c r="Q20" s="51" t="s">
        <v>50</v>
      </c>
    </row>
    <row r="21" spans="2:17" s="4" customFormat="1" ht="12" customHeight="1">
      <c r="B21" s="11" t="s">
        <v>16</v>
      </c>
      <c r="C21" s="82">
        <v>2042</v>
      </c>
      <c r="D21" s="83">
        <v>2123</v>
      </c>
      <c r="E21" s="83">
        <v>1959</v>
      </c>
      <c r="F21" s="83">
        <v>1901</v>
      </c>
      <c r="G21" s="83">
        <v>1906</v>
      </c>
      <c r="H21" s="83">
        <v>1902</v>
      </c>
      <c r="I21" s="83">
        <v>1903</v>
      </c>
      <c r="J21" s="83">
        <v>1849</v>
      </c>
      <c r="K21" s="50">
        <f t="shared" si="2"/>
        <v>103.96669931439766</v>
      </c>
      <c r="L21" s="51">
        <f t="shared" si="3"/>
        <v>95.93535749265426</v>
      </c>
      <c r="M21" s="51">
        <f t="shared" si="4"/>
        <v>93.09500489715965</v>
      </c>
      <c r="N21" s="51">
        <f t="shared" si="5"/>
        <v>93.33986287952987</v>
      </c>
      <c r="O21" s="51">
        <f t="shared" si="6"/>
        <v>93.1439764936337</v>
      </c>
      <c r="P21" s="51">
        <f t="shared" si="7"/>
        <v>93.19294809010773</v>
      </c>
      <c r="Q21" s="69">
        <f t="shared" si="8"/>
        <v>90.5484818805093</v>
      </c>
    </row>
    <row r="22" spans="2:17" s="4" customFormat="1" ht="12" customHeight="1">
      <c r="B22" s="11" t="s">
        <v>17</v>
      </c>
      <c r="C22" s="82" t="s">
        <v>50</v>
      </c>
      <c r="D22" s="83" t="s">
        <v>50</v>
      </c>
      <c r="E22" s="83" t="s">
        <v>50</v>
      </c>
      <c r="F22" s="83" t="s">
        <v>50</v>
      </c>
      <c r="G22" s="83" t="s">
        <v>50</v>
      </c>
      <c r="H22" s="83" t="s">
        <v>50</v>
      </c>
      <c r="I22" s="83" t="s">
        <v>50</v>
      </c>
      <c r="J22" s="83" t="s">
        <v>50</v>
      </c>
      <c r="K22" s="50" t="s">
        <v>50</v>
      </c>
      <c r="L22" s="51" t="s">
        <v>50</v>
      </c>
      <c r="M22" s="51" t="s">
        <v>50</v>
      </c>
      <c r="N22" s="51" t="s">
        <v>50</v>
      </c>
      <c r="O22" s="51" t="s">
        <v>50</v>
      </c>
      <c r="P22" s="51" t="s">
        <v>50</v>
      </c>
      <c r="Q22" s="51" t="s">
        <v>50</v>
      </c>
    </row>
    <row r="23" spans="2:17" s="4" customFormat="1" ht="12" customHeight="1">
      <c r="B23" s="11" t="s">
        <v>18</v>
      </c>
      <c r="C23" s="82">
        <v>5227</v>
      </c>
      <c r="D23" s="83">
        <v>5100</v>
      </c>
      <c r="E23" s="83">
        <v>5194</v>
      </c>
      <c r="F23" s="83">
        <v>5182</v>
      </c>
      <c r="G23" s="83">
        <v>5391</v>
      </c>
      <c r="H23" s="83">
        <v>5148</v>
      </c>
      <c r="I23" s="83">
        <v>5080</v>
      </c>
      <c r="J23" s="83">
        <v>5096</v>
      </c>
      <c r="K23" s="50">
        <f t="shared" si="2"/>
        <v>97.57030801607041</v>
      </c>
      <c r="L23" s="51">
        <f t="shared" si="3"/>
        <v>99.36866271283719</v>
      </c>
      <c r="M23" s="51">
        <f t="shared" si="4"/>
        <v>99.13908551750526</v>
      </c>
      <c r="N23" s="51">
        <f t="shared" si="5"/>
        <v>103.13755500286972</v>
      </c>
      <c r="O23" s="51">
        <f t="shared" si="6"/>
        <v>98.48861679739812</v>
      </c>
      <c r="P23" s="51">
        <f t="shared" si="7"/>
        <v>97.18767935718385</v>
      </c>
      <c r="Q23" s="69">
        <f t="shared" si="8"/>
        <v>97.49378228429309</v>
      </c>
    </row>
    <row r="24" spans="2:17" s="4" customFormat="1" ht="12" customHeight="1">
      <c r="B24" s="11" t="s">
        <v>19</v>
      </c>
      <c r="C24" s="82" t="s">
        <v>50</v>
      </c>
      <c r="D24" s="83">
        <v>227</v>
      </c>
      <c r="E24" s="83">
        <v>172</v>
      </c>
      <c r="F24" s="83">
        <v>178</v>
      </c>
      <c r="G24" s="83">
        <v>154</v>
      </c>
      <c r="H24" s="83">
        <v>139</v>
      </c>
      <c r="I24" s="83">
        <v>195</v>
      </c>
      <c r="J24" s="83">
        <v>233</v>
      </c>
      <c r="K24" s="50" t="s">
        <v>50</v>
      </c>
      <c r="L24" s="51" t="s">
        <v>50</v>
      </c>
      <c r="M24" s="51" t="s">
        <v>50</v>
      </c>
      <c r="N24" s="51" t="s">
        <v>50</v>
      </c>
      <c r="O24" s="51" t="s">
        <v>50</v>
      </c>
      <c r="P24" s="51" t="s">
        <v>50</v>
      </c>
      <c r="Q24" s="51" t="s">
        <v>50</v>
      </c>
    </row>
    <row r="25" spans="2:17" s="4" customFormat="1" ht="12" customHeight="1">
      <c r="B25" s="11" t="s">
        <v>45</v>
      </c>
      <c r="C25" s="82" t="s">
        <v>50</v>
      </c>
      <c r="D25" s="83">
        <v>7584</v>
      </c>
      <c r="E25" s="83">
        <v>7389</v>
      </c>
      <c r="F25" s="83">
        <v>7865</v>
      </c>
      <c r="G25" s="83">
        <v>7619</v>
      </c>
      <c r="H25" s="83" t="s">
        <v>50</v>
      </c>
      <c r="I25" s="83" t="s">
        <v>50</v>
      </c>
      <c r="J25" s="83" t="s">
        <v>50</v>
      </c>
      <c r="K25" s="50" t="s">
        <v>50</v>
      </c>
      <c r="L25" s="51" t="s">
        <v>50</v>
      </c>
      <c r="M25" s="51" t="s">
        <v>50</v>
      </c>
      <c r="N25" s="51" t="s">
        <v>50</v>
      </c>
      <c r="O25" s="51" t="s">
        <v>50</v>
      </c>
      <c r="P25" s="51" t="s">
        <v>50</v>
      </c>
      <c r="Q25" s="51" t="s">
        <v>50</v>
      </c>
    </row>
    <row r="26" spans="2:17" s="4" customFormat="1" ht="12" customHeight="1">
      <c r="B26" s="11" t="s">
        <v>20</v>
      </c>
      <c r="C26" s="82" t="s">
        <v>50</v>
      </c>
      <c r="D26" s="83">
        <v>2999</v>
      </c>
      <c r="E26" s="83">
        <v>3024</v>
      </c>
      <c r="F26" s="83">
        <v>3013</v>
      </c>
      <c r="G26" s="83">
        <v>2981</v>
      </c>
      <c r="H26" s="83">
        <v>2933</v>
      </c>
      <c r="I26" s="83">
        <v>2951</v>
      </c>
      <c r="J26" s="83">
        <v>2910</v>
      </c>
      <c r="K26" s="50" t="s">
        <v>50</v>
      </c>
      <c r="L26" s="51" t="s">
        <v>50</v>
      </c>
      <c r="M26" s="51" t="s">
        <v>50</v>
      </c>
      <c r="N26" s="51" t="s">
        <v>50</v>
      </c>
      <c r="O26" s="51" t="s">
        <v>50</v>
      </c>
      <c r="P26" s="51" t="s">
        <v>50</v>
      </c>
      <c r="Q26" s="51" t="s">
        <v>50</v>
      </c>
    </row>
    <row r="27" spans="2:17" s="4" customFormat="1" ht="12" customHeight="1">
      <c r="B27" s="11" t="s">
        <v>21</v>
      </c>
      <c r="C27" s="82">
        <v>23823</v>
      </c>
      <c r="D27" s="83">
        <v>24482</v>
      </c>
      <c r="E27" s="83">
        <v>24369</v>
      </c>
      <c r="F27" s="83">
        <v>24301</v>
      </c>
      <c r="G27" s="83">
        <v>24182</v>
      </c>
      <c r="H27" s="83">
        <v>24065</v>
      </c>
      <c r="I27" s="83">
        <v>23939</v>
      </c>
      <c r="J27" s="83">
        <v>23553</v>
      </c>
      <c r="K27" s="50">
        <f t="shared" si="2"/>
        <v>102.76623431137976</v>
      </c>
      <c r="L27" s="51">
        <f aca="true" t="shared" si="9" ref="L27:L32">(E27/C27)*100</f>
        <v>102.2919027830248</v>
      </c>
      <c r="M27" s="51">
        <f aca="true" t="shared" si="10" ref="M27:M32">(F27/C27)*100</f>
        <v>102.0064643411829</v>
      </c>
      <c r="N27" s="51">
        <f aca="true" t="shared" si="11" ref="N27:N32">(G27/C27)*100</f>
        <v>101.50694706795953</v>
      </c>
      <c r="O27" s="51">
        <f aca="true" t="shared" si="12" ref="O27:O32">(H27/C27)*100</f>
        <v>101.01582504302564</v>
      </c>
      <c r="P27" s="51">
        <f t="shared" si="7"/>
        <v>100.48692440078915</v>
      </c>
      <c r="Q27" s="69">
        <f t="shared" si="8"/>
        <v>98.8666414809218</v>
      </c>
    </row>
    <row r="28" spans="2:17" s="4" customFormat="1" ht="12" customHeight="1">
      <c r="B28" s="11" t="s">
        <v>22</v>
      </c>
      <c r="C28" s="82" t="s">
        <v>50</v>
      </c>
      <c r="D28" s="83" t="s">
        <v>50</v>
      </c>
      <c r="E28" s="83" t="s">
        <v>50</v>
      </c>
      <c r="F28" s="83" t="s">
        <v>50</v>
      </c>
      <c r="G28" s="83" t="s">
        <v>50</v>
      </c>
      <c r="H28" s="83">
        <v>3913</v>
      </c>
      <c r="I28" s="83">
        <v>3747</v>
      </c>
      <c r="J28" s="83">
        <v>3702</v>
      </c>
      <c r="K28" s="50" t="s">
        <v>50</v>
      </c>
      <c r="L28" s="51" t="s">
        <v>50</v>
      </c>
      <c r="M28" s="51" t="s">
        <v>50</v>
      </c>
      <c r="N28" s="51" t="s">
        <v>50</v>
      </c>
      <c r="O28" s="51" t="s">
        <v>50</v>
      </c>
      <c r="P28" s="51" t="s">
        <v>50</v>
      </c>
      <c r="Q28" s="51" t="s">
        <v>50</v>
      </c>
    </row>
    <row r="29" spans="2:17" s="4" customFormat="1" ht="12" customHeight="1">
      <c r="B29" s="11" t="s">
        <v>23</v>
      </c>
      <c r="C29" s="82">
        <v>8559</v>
      </c>
      <c r="D29" s="83">
        <v>8671</v>
      </c>
      <c r="E29" s="83">
        <v>8610</v>
      </c>
      <c r="F29" s="83">
        <v>8608</v>
      </c>
      <c r="G29" s="83">
        <v>8467</v>
      </c>
      <c r="H29" s="83">
        <v>8563</v>
      </c>
      <c r="I29" s="83">
        <v>8805</v>
      </c>
      <c r="J29" s="83">
        <v>9125</v>
      </c>
      <c r="K29" s="50">
        <f t="shared" si="2"/>
        <v>101.30856408458932</v>
      </c>
      <c r="L29" s="51">
        <f t="shared" si="9"/>
        <v>100.59586400280406</v>
      </c>
      <c r="M29" s="51">
        <f t="shared" si="10"/>
        <v>100.57249678700784</v>
      </c>
      <c r="N29" s="51">
        <f t="shared" si="11"/>
        <v>98.92510807337305</v>
      </c>
      <c r="O29" s="51">
        <f t="shared" si="12"/>
        <v>100.04673443159247</v>
      </c>
      <c r="P29" s="51">
        <f t="shared" si="7"/>
        <v>102.87416754293726</v>
      </c>
      <c r="Q29" s="69">
        <f t="shared" si="8"/>
        <v>106.61292207033533</v>
      </c>
    </row>
    <row r="30" spans="2:17" s="4" customFormat="1" ht="12" customHeight="1">
      <c r="B30" s="11" t="s">
        <v>24</v>
      </c>
      <c r="C30" s="82" t="s">
        <v>50</v>
      </c>
      <c r="D30" s="83">
        <v>525</v>
      </c>
      <c r="E30" s="83" t="s">
        <v>50</v>
      </c>
      <c r="F30" s="83" t="s">
        <v>50</v>
      </c>
      <c r="G30" s="83">
        <v>553</v>
      </c>
      <c r="H30" s="83">
        <v>548</v>
      </c>
      <c r="I30" s="83">
        <v>541</v>
      </c>
      <c r="J30" s="83">
        <v>529</v>
      </c>
      <c r="K30" s="50" t="s">
        <v>50</v>
      </c>
      <c r="L30" s="51" t="s">
        <v>50</v>
      </c>
      <c r="M30" s="51" t="s">
        <v>50</v>
      </c>
      <c r="N30" s="51" t="s">
        <v>50</v>
      </c>
      <c r="O30" s="51" t="s">
        <v>50</v>
      </c>
      <c r="P30" s="51" t="s">
        <v>50</v>
      </c>
      <c r="Q30" s="51" t="s">
        <v>50</v>
      </c>
    </row>
    <row r="31" spans="2:17" s="4" customFormat="1" ht="12" customHeight="1">
      <c r="B31" s="11" t="s">
        <v>25</v>
      </c>
      <c r="C31" s="82">
        <v>3858</v>
      </c>
      <c r="D31" s="83">
        <v>3903</v>
      </c>
      <c r="E31" s="83">
        <v>3936</v>
      </c>
      <c r="F31" s="83">
        <v>3959</v>
      </c>
      <c r="G31" s="83">
        <v>3920</v>
      </c>
      <c r="H31" s="83">
        <v>3948</v>
      </c>
      <c r="I31" s="83">
        <v>3939</v>
      </c>
      <c r="J31" s="83">
        <v>3930</v>
      </c>
      <c r="K31" s="50">
        <f t="shared" si="2"/>
        <v>101.16640746500778</v>
      </c>
      <c r="L31" s="51">
        <f t="shared" si="9"/>
        <v>102.02177293934682</v>
      </c>
      <c r="M31" s="51">
        <f t="shared" si="10"/>
        <v>102.61793675479522</v>
      </c>
      <c r="N31" s="51">
        <f t="shared" si="11"/>
        <v>101.60705028512183</v>
      </c>
      <c r="O31" s="51">
        <f t="shared" si="12"/>
        <v>102.33281493001556</v>
      </c>
      <c r="P31" s="51">
        <f t="shared" si="7"/>
        <v>102.09953343701399</v>
      </c>
      <c r="Q31" s="69">
        <f t="shared" si="8"/>
        <v>101.86625194401245</v>
      </c>
    </row>
    <row r="32" spans="2:17" s="4" customFormat="1" ht="12" customHeight="1">
      <c r="B32" s="11" t="s">
        <v>26</v>
      </c>
      <c r="C32" s="82">
        <v>1783</v>
      </c>
      <c r="D32" s="83">
        <v>1751</v>
      </c>
      <c r="E32" s="83">
        <v>1683</v>
      </c>
      <c r="F32" s="83">
        <v>1627</v>
      </c>
      <c r="G32" s="83">
        <v>1584</v>
      </c>
      <c r="H32" s="83">
        <v>1532</v>
      </c>
      <c r="I32" s="83">
        <v>1514</v>
      </c>
      <c r="J32" s="83">
        <v>1476</v>
      </c>
      <c r="K32" s="50">
        <f t="shared" si="2"/>
        <v>98.20527201346046</v>
      </c>
      <c r="L32" s="51">
        <f t="shared" si="9"/>
        <v>94.39147504206393</v>
      </c>
      <c r="M32" s="51">
        <f t="shared" si="10"/>
        <v>91.25070106561975</v>
      </c>
      <c r="N32" s="51">
        <f t="shared" si="11"/>
        <v>88.83903533370724</v>
      </c>
      <c r="O32" s="51">
        <f t="shared" si="12"/>
        <v>85.92260235558048</v>
      </c>
      <c r="P32" s="51">
        <f t="shared" si="7"/>
        <v>84.913067863152</v>
      </c>
      <c r="Q32" s="69">
        <f t="shared" si="8"/>
        <v>82.78182837913629</v>
      </c>
    </row>
    <row r="33" spans="2:17" s="4" customFormat="1" ht="12" customHeight="1">
      <c r="B33" s="11" t="s">
        <v>27</v>
      </c>
      <c r="C33" s="82" t="s">
        <v>50</v>
      </c>
      <c r="D33" s="83" t="s">
        <v>50</v>
      </c>
      <c r="E33" s="83" t="s">
        <v>50</v>
      </c>
      <c r="F33" s="83" t="s">
        <v>50</v>
      </c>
      <c r="G33" s="83" t="s">
        <v>50</v>
      </c>
      <c r="H33" s="83" t="s">
        <v>50</v>
      </c>
      <c r="I33" s="83" t="s">
        <v>50</v>
      </c>
      <c r="J33" s="83" t="s">
        <v>50</v>
      </c>
      <c r="K33" s="50" t="s">
        <v>50</v>
      </c>
      <c r="L33" s="51" t="s">
        <v>50</v>
      </c>
      <c r="M33" s="51" t="s">
        <v>50</v>
      </c>
      <c r="N33" s="51" t="s">
        <v>50</v>
      </c>
      <c r="O33" s="51" t="s">
        <v>50</v>
      </c>
      <c r="P33" s="51" t="s">
        <v>50</v>
      </c>
      <c r="Q33" s="51" t="s">
        <v>50</v>
      </c>
    </row>
    <row r="34" spans="2:17" s="4" customFormat="1" ht="12" customHeight="1">
      <c r="B34" s="12" t="s">
        <v>28</v>
      </c>
      <c r="C34" s="85"/>
      <c r="D34" s="86"/>
      <c r="E34" s="86"/>
      <c r="F34" s="86"/>
      <c r="G34" s="86"/>
      <c r="H34" s="86"/>
      <c r="I34" s="86"/>
      <c r="J34" s="86"/>
      <c r="K34" s="53"/>
      <c r="L34" s="54"/>
      <c r="M34" s="54"/>
      <c r="N34" s="54"/>
      <c r="O34" s="54"/>
      <c r="P34" s="54"/>
      <c r="Q34" s="69"/>
    </row>
    <row r="35" spans="2:17" s="4" customFormat="1" ht="12" customHeight="1">
      <c r="B35" s="13" t="s">
        <v>29</v>
      </c>
      <c r="C35" s="82">
        <v>32806</v>
      </c>
      <c r="D35" s="83">
        <v>30220</v>
      </c>
      <c r="E35" s="83">
        <v>29170</v>
      </c>
      <c r="F35" s="83">
        <v>27240</v>
      </c>
      <c r="G35" s="83">
        <v>26080</v>
      </c>
      <c r="H35" s="83">
        <v>22230</v>
      </c>
      <c r="I35" s="83">
        <v>20840</v>
      </c>
      <c r="J35" s="83">
        <v>19986</v>
      </c>
      <c r="K35" s="50">
        <f>(D35/C35)*100</f>
        <v>92.1172956166555</v>
      </c>
      <c r="L35" s="51">
        <f>(E35/C35)*100</f>
        <v>88.91666158629519</v>
      </c>
      <c r="M35" s="51">
        <f>(F35/C35)*100</f>
        <v>83.03359141620436</v>
      </c>
      <c r="N35" s="51">
        <f>(G35/C35)*100</f>
        <v>79.49765286837773</v>
      </c>
      <c r="O35" s="51">
        <f aca="true" t="shared" si="13" ref="O35:O36">(H35/C35)*100</f>
        <v>67.76199475705663</v>
      </c>
      <c r="P35" s="51">
        <f t="shared" si="7"/>
        <v>63.524964945436814</v>
      </c>
      <c r="Q35" s="51">
        <f t="shared" si="8"/>
        <v>60.92178260074377</v>
      </c>
    </row>
    <row r="36" spans="2:17" s="4" customFormat="1" ht="12" customHeight="1">
      <c r="B36" s="13" t="s">
        <v>30</v>
      </c>
      <c r="C36" s="82">
        <v>2531</v>
      </c>
      <c r="D36" s="83">
        <v>2809</v>
      </c>
      <c r="E36" s="83">
        <v>2782</v>
      </c>
      <c r="F36" s="83">
        <v>2736</v>
      </c>
      <c r="G36" s="83">
        <v>3256</v>
      </c>
      <c r="H36" s="83">
        <v>3319</v>
      </c>
      <c r="I36" s="83">
        <v>3357</v>
      </c>
      <c r="J36" s="83">
        <v>3323</v>
      </c>
      <c r="K36" s="50">
        <f>(D36/C36)*100</f>
        <v>110.98380086922165</v>
      </c>
      <c r="L36" s="51">
        <f>(E36/C36)*100</f>
        <v>109.9170288423548</v>
      </c>
      <c r="M36" s="51">
        <f>(F36/C36)*100</f>
        <v>108.09956538917424</v>
      </c>
      <c r="N36" s="51">
        <f>(G36/C36)*100</f>
        <v>128.6448044251284</v>
      </c>
      <c r="O36" s="51">
        <f t="shared" si="13"/>
        <v>131.13393915448438</v>
      </c>
      <c r="P36" s="51">
        <f t="shared" si="7"/>
        <v>132.63532200711182</v>
      </c>
      <c r="Q36" s="51">
        <f t="shared" si="8"/>
        <v>131.29197945476096</v>
      </c>
    </row>
    <row r="37" spans="2:17" s="4" customFormat="1" ht="12" customHeight="1">
      <c r="B37" s="14" t="s">
        <v>31</v>
      </c>
      <c r="C37" s="88">
        <v>1282</v>
      </c>
      <c r="D37" s="89">
        <v>1262</v>
      </c>
      <c r="E37" s="89">
        <v>1250</v>
      </c>
      <c r="F37" s="89">
        <v>1449</v>
      </c>
      <c r="G37" s="89">
        <v>1210</v>
      </c>
      <c r="H37" s="89" t="s">
        <v>50</v>
      </c>
      <c r="I37" s="89" t="s">
        <v>50</v>
      </c>
      <c r="J37" s="89" t="s">
        <v>50</v>
      </c>
      <c r="K37" s="55">
        <f>(D37/C37)*100</f>
        <v>98.4399375975039</v>
      </c>
      <c r="L37" s="56">
        <f>(E37/C37)*100</f>
        <v>97.50390015600624</v>
      </c>
      <c r="M37" s="56">
        <f>(F37/C37)*100</f>
        <v>113.02652106084243</v>
      </c>
      <c r="N37" s="56">
        <f>(G37/C37)*100</f>
        <v>94.38377535101404</v>
      </c>
      <c r="O37" s="56" t="s">
        <v>50</v>
      </c>
      <c r="P37" s="56" t="s">
        <v>50</v>
      </c>
      <c r="Q37" s="56" t="s">
        <v>50</v>
      </c>
    </row>
    <row r="38" spans="2:17" s="4" customFormat="1" ht="12" customHeight="1">
      <c r="B38" s="15" t="s">
        <v>32</v>
      </c>
      <c r="C38" s="91">
        <v>77</v>
      </c>
      <c r="D38" s="92">
        <v>73</v>
      </c>
      <c r="E38" s="92" t="s">
        <v>50</v>
      </c>
      <c r="F38" s="92" t="s">
        <v>50</v>
      </c>
      <c r="G38" s="92">
        <v>84</v>
      </c>
      <c r="H38" s="92">
        <v>80</v>
      </c>
      <c r="I38" s="92" t="s">
        <v>50</v>
      </c>
      <c r="J38" s="92" t="s">
        <v>50</v>
      </c>
      <c r="K38" s="71">
        <f>(D38/C38)*100</f>
        <v>94.8051948051948</v>
      </c>
      <c r="L38" s="59" t="s">
        <v>50</v>
      </c>
      <c r="M38" s="59" t="s">
        <v>50</v>
      </c>
      <c r="N38" s="59">
        <f>(G38/C38)*100</f>
        <v>109.09090909090908</v>
      </c>
      <c r="O38" s="59">
        <f>(H38/C38)*100</f>
        <v>103.89610389610388</v>
      </c>
      <c r="P38" s="59" t="s">
        <v>50</v>
      </c>
      <c r="Q38" s="51" t="s">
        <v>50</v>
      </c>
    </row>
    <row r="39" spans="2:17" s="4" customFormat="1" ht="12" customHeight="1">
      <c r="B39" s="11" t="s">
        <v>33</v>
      </c>
      <c r="C39" s="82" t="s">
        <v>50</v>
      </c>
      <c r="D39" s="83">
        <v>16</v>
      </c>
      <c r="E39" s="83">
        <v>16</v>
      </c>
      <c r="F39" s="83">
        <v>16</v>
      </c>
      <c r="G39" s="83">
        <v>16</v>
      </c>
      <c r="H39" s="83">
        <v>16</v>
      </c>
      <c r="I39" s="83">
        <v>16</v>
      </c>
      <c r="J39" s="83">
        <v>16</v>
      </c>
      <c r="K39" s="50" t="s">
        <v>50</v>
      </c>
      <c r="L39" s="51" t="s">
        <v>50</v>
      </c>
      <c r="M39" s="51" t="s">
        <v>50</v>
      </c>
      <c r="N39" s="51" t="s">
        <v>50</v>
      </c>
      <c r="O39" s="51" t="s">
        <v>50</v>
      </c>
      <c r="P39" s="51" t="s">
        <v>50</v>
      </c>
      <c r="Q39" s="51" t="s">
        <v>50</v>
      </c>
    </row>
    <row r="40" spans="2:17" s="4" customFormat="1" ht="12" customHeight="1">
      <c r="B40" s="11" t="s">
        <v>34</v>
      </c>
      <c r="C40" s="82">
        <v>1960</v>
      </c>
      <c r="D40" s="83">
        <v>1997</v>
      </c>
      <c r="E40" s="83">
        <v>2137</v>
      </c>
      <c r="F40" s="83">
        <v>2098</v>
      </c>
      <c r="G40" s="83">
        <v>2112.2</v>
      </c>
      <c r="H40" s="83">
        <v>2095</v>
      </c>
      <c r="I40" s="83">
        <v>2136</v>
      </c>
      <c r="J40" s="83" t="s">
        <v>50</v>
      </c>
      <c r="K40" s="50">
        <f aca="true" t="shared" si="14" ref="K40">(D40/C40)*100</f>
        <v>101.88775510204083</v>
      </c>
      <c r="L40" s="51">
        <f aca="true" t="shared" si="15" ref="L40">(E40/C40)*100</f>
        <v>109.03061224489797</v>
      </c>
      <c r="M40" s="51">
        <f aca="true" t="shared" si="16" ref="M40">(F40/C40)*100</f>
        <v>107.04081632653062</v>
      </c>
      <c r="N40" s="51">
        <f aca="true" t="shared" si="17" ref="N40">(G40/C40)*100</f>
        <v>107.76530612244896</v>
      </c>
      <c r="O40" s="51">
        <f aca="true" t="shared" si="18" ref="O40">(H40/C40)*100</f>
        <v>106.88775510204083</v>
      </c>
      <c r="P40" s="51">
        <f t="shared" si="7"/>
        <v>108.97959183673468</v>
      </c>
      <c r="Q40" s="51" t="s">
        <v>50</v>
      </c>
    </row>
    <row r="41" spans="2:17" s="4" customFormat="1" ht="12" customHeight="1">
      <c r="B41" s="16" t="s">
        <v>35</v>
      </c>
      <c r="C41" s="88" t="s">
        <v>50</v>
      </c>
      <c r="D41" s="89" t="s">
        <v>50</v>
      </c>
      <c r="E41" s="89" t="s">
        <v>50</v>
      </c>
      <c r="F41" s="89" t="s">
        <v>50</v>
      </c>
      <c r="G41" s="89" t="s">
        <v>50</v>
      </c>
      <c r="H41" s="89" t="s">
        <v>50</v>
      </c>
      <c r="I41" s="89" t="s">
        <v>50</v>
      </c>
      <c r="J41" s="89" t="s">
        <v>50</v>
      </c>
      <c r="K41" s="55" t="s">
        <v>50</v>
      </c>
      <c r="L41" s="56" t="s">
        <v>50</v>
      </c>
      <c r="M41" s="56" t="s">
        <v>50</v>
      </c>
      <c r="N41" s="56" t="s">
        <v>50</v>
      </c>
      <c r="O41" s="56" t="s">
        <v>50</v>
      </c>
      <c r="P41" s="56" t="s">
        <v>50</v>
      </c>
      <c r="Q41" s="56" t="s">
        <v>50</v>
      </c>
    </row>
    <row r="42" spans="2:17" s="4" customFormat="1" ht="12" customHeight="1">
      <c r="B42" s="15" t="s">
        <v>36</v>
      </c>
      <c r="C42" s="94" t="s">
        <v>50</v>
      </c>
      <c r="D42" s="95">
        <v>394</v>
      </c>
      <c r="E42" s="95">
        <v>417</v>
      </c>
      <c r="F42" s="95">
        <v>403</v>
      </c>
      <c r="G42" s="95">
        <v>399</v>
      </c>
      <c r="H42" s="95">
        <v>380</v>
      </c>
      <c r="I42" s="95">
        <v>379</v>
      </c>
      <c r="J42" s="95">
        <v>360</v>
      </c>
      <c r="K42" s="62" t="s">
        <v>50</v>
      </c>
      <c r="L42" s="63" t="s">
        <v>50</v>
      </c>
      <c r="M42" s="63" t="s">
        <v>50</v>
      </c>
      <c r="N42" s="63" t="s">
        <v>50</v>
      </c>
      <c r="O42" s="63" t="s">
        <v>50</v>
      </c>
      <c r="P42" s="63" t="s">
        <v>50</v>
      </c>
      <c r="Q42" s="51" t="s">
        <v>50</v>
      </c>
    </row>
    <row r="43" spans="2:17" s="4" customFormat="1" ht="12" customHeight="1">
      <c r="B43" s="11" t="s">
        <v>37</v>
      </c>
      <c r="C43" s="82">
        <v>622</v>
      </c>
      <c r="D43" s="83" t="s">
        <v>50</v>
      </c>
      <c r="E43" s="83" t="s">
        <v>50</v>
      </c>
      <c r="F43" s="83" t="s">
        <v>50</v>
      </c>
      <c r="G43" s="83" t="s">
        <v>50</v>
      </c>
      <c r="H43" s="83" t="s">
        <v>50</v>
      </c>
      <c r="I43" s="83" t="s">
        <v>50</v>
      </c>
      <c r="J43" s="83" t="s">
        <v>50</v>
      </c>
      <c r="K43" s="50" t="s">
        <v>50</v>
      </c>
      <c r="L43" s="51" t="s">
        <v>50</v>
      </c>
      <c r="M43" s="51" t="s">
        <v>50</v>
      </c>
      <c r="N43" s="51" t="s">
        <v>50</v>
      </c>
      <c r="O43" s="51" t="s">
        <v>50</v>
      </c>
      <c r="P43" s="51" t="s">
        <v>50</v>
      </c>
      <c r="Q43" s="51" t="s">
        <v>50</v>
      </c>
    </row>
    <row r="44" spans="2:17" s="4" customFormat="1" ht="12" customHeight="1">
      <c r="B44" s="11" t="s">
        <v>38</v>
      </c>
      <c r="C44" s="82">
        <v>3150</v>
      </c>
      <c r="D44" s="83">
        <v>3351</v>
      </c>
      <c r="E44" s="83">
        <v>2988</v>
      </c>
      <c r="F44" s="83">
        <v>3084</v>
      </c>
      <c r="G44" s="83">
        <v>3084</v>
      </c>
      <c r="H44" s="83">
        <v>3039</v>
      </c>
      <c r="I44" s="83">
        <v>3059</v>
      </c>
      <c r="J44" s="83">
        <v>3453</v>
      </c>
      <c r="K44" s="50">
        <f>(D44/C44)*100</f>
        <v>106.38095238095238</v>
      </c>
      <c r="L44" s="51">
        <f>(E44/C44)*100</f>
        <v>94.85714285714286</v>
      </c>
      <c r="M44" s="51">
        <f>(F44/C44)*100</f>
        <v>97.90476190476191</v>
      </c>
      <c r="N44" s="51">
        <f>(G44/C44)*100</f>
        <v>97.90476190476191</v>
      </c>
      <c r="O44" s="51">
        <f>(H44/C44)*100</f>
        <v>96.47619047619047</v>
      </c>
      <c r="P44" s="51">
        <f t="shared" si="7"/>
        <v>97.11111111111111</v>
      </c>
      <c r="Q44" s="51">
        <f>(J44/C44)*100</f>
        <v>109.61904761904762</v>
      </c>
    </row>
    <row r="45" spans="2:17" s="4" customFormat="1" ht="12" customHeight="1">
      <c r="B45" s="11" t="s">
        <v>40</v>
      </c>
      <c r="C45" s="82">
        <v>2578</v>
      </c>
      <c r="D45" s="83">
        <v>2547</v>
      </c>
      <c r="E45" s="83">
        <v>2619</v>
      </c>
      <c r="F45" s="83">
        <v>2882</v>
      </c>
      <c r="G45" s="83">
        <v>2934</v>
      </c>
      <c r="H45" s="83">
        <v>2898</v>
      </c>
      <c r="I45" s="83">
        <v>2869</v>
      </c>
      <c r="J45" s="83">
        <v>2735</v>
      </c>
      <c r="K45" s="50">
        <v>98.79751745539178</v>
      </c>
      <c r="L45" s="51">
        <v>101.59038013964314</v>
      </c>
      <c r="M45" s="51">
        <v>111.79208688906128</v>
      </c>
      <c r="N45" s="51">
        <v>113.80915438324281</v>
      </c>
      <c r="O45" s="51">
        <v>112.41272304111713</v>
      </c>
      <c r="P45" s="51">
        <v>111.28782001551592</v>
      </c>
      <c r="Q45" s="51">
        <f t="shared" si="8"/>
        <v>106.0899922420481</v>
      </c>
    </row>
    <row r="46" spans="2:17" s="4" customFormat="1" ht="12" customHeight="1">
      <c r="B46" s="16" t="s">
        <v>39</v>
      </c>
      <c r="C46" s="88" t="s">
        <v>50</v>
      </c>
      <c r="D46" s="89">
        <v>24143</v>
      </c>
      <c r="E46" s="89">
        <v>26594</v>
      </c>
      <c r="F46" s="89">
        <v>31674</v>
      </c>
      <c r="G46" s="89">
        <v>36826</v>
      </c>
      <c r="H46" s="89">
        <v>39024</v>
      </c>
      <c r="I46" s="89">
        <v>40918</v>
      </c>
      <c r="J46" s="89" t="s">
        <v>50</v>
      </c>
      <c r="K46" s="55" t="s">
        <v>50</v>
      </c>
      <c r="L46" s="56" t="s">
        <v>50</v>
      </c>
      <c r="M46" s="56" t="s">
        <v>50</v>
      </c>
      <c r="N46" s="56" t="s">
        <v>50</v>
      </c>
      <c r="O46" s="56" t="s">
        <v>50</v>
      </c>
      <c r="P46" s="56" t="s">
        <v>50</v>
      </c>
      <c r="Q46" s="56" t="s">
        <v>50</v>
      </c>
    </row>
    <row r="47" spans="2:17" s="4" customFormat="1" ht="12">
      <c r="B47" s="15" t="s">
        <v>41</v>
      </c>
      <c r="C47" s="94" t="s">
        <v>50</v>
      </c>
      <c r="D47" s="95" t="s">
        <v>50</v>
      </c>
      <c r="E47" s="95">
        <v>1510</v>
      </c>
      <c r="F47" s="95">
        <v>1521</v>
      </c>
      <c r="G47" s="95" t="s">
        <v>50</v>
      </c>
      <c r="H47" s="95">
        <v>1521</v>
      </c>
      <c r="I47" s="95">
        <v>1547</v>
      </c>
      <c r="J47" s="95">
        <v>1544</v>
      </c>
      <c r="K47" s="62" t="s">
        <v>50</v>
      </c>
      <c r="L47" s="63" t="s">
        <v>50</v>
      </c>
      <c r="M47" s="63" t="s">
        <v>50</v>
      </c>
      <c r="N47" s="63" t="s">
        <v>50</v>
      </c>
      <c r="O47" s="63" t="s">
        <v>50</v>
      </c>
      <c r="P47" s="63" t="s">
        <v>50</v>
      </c>
      <c r="Q47" s="51" t="s">
        <v>50</v>
      </c>
    </row>
    <row r="48" spans="2:27" ht="12">
      <c r="B48" s="16" t="s">
        <v>42</v>
      </c>
      <c r="C48" s="88" t="s">
        <v>50</v>
      </c>
      <c r="D48" s="89" t="s">
        <v>50</v>
      </c>
      <c r="E48" s="89" t="s">
        <v>50</v>
      </c>
      <c r="F48" s="89">
        <v>397</v>
      </c>
      <c r="G48" s="89">
        <v>701</v>
      </c>
      <c r="H48" s="89">
        <v>629</v>
      </c>
      <c r="I48" s="89">
        <v>629</v>
      </c>
      <c r="J48" s="89">
        <v>660</v>
      </c>
      <c r="K48" s="55" t="s">
        <v>50</v>
      </c>
      <c r="L48" s="56" t="s">
        <v>50</v>
      </c>
      <c r="M48" s="56" t="s">
        <v>50</v>
      </c>
      <c r="N48" s="56" t="s">
        <v>50</v>
      </c>
      <c r="O48" s="56" t="s">
        <v>50</v>
      </c>
      <c r="P48" s="56" t="s">
        <v>50</v>
      </c>
      <c r="Q48" s="56" t="s">
        <v>50</v>
      </c>
      <c r="T48" s="4"/>
      <c r="U48" s="4"/>
      <c r="V48" s="4"/>
      <c r="W48" s="4"/>
      <c r="X48" s="4"/>
      <c r="Y48" s="4"/>
      <c r="Z48" s="4"/>
      <c r="AA48" s="4"/>
    </row>
    <row r="50" spans="2:17" ht="22.8" customHeight="1">
      <c r="B50" s="110" t="s">
        <v>112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ht="15">
      <c r="B51" s="17" t="s">
        <v>79</v>
      </c>
    </row>
    <row r="52" ht="15">
      <c r="B52" s="18" t="s">
        <v>46</v>
      </c>
    </row>
    <row r="54" ht="11.25" customHeight="1"/>
  </sheetData>
  <mergeCells count="4">
    <mergeCell ref="B4:B5"/>
    <mergeCell ref="K4:Q4"/>
    <mergeCell ref="C4:J4"/>
    <mergeCell ref="B50:Q50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2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1.7109375" style="2" customWidth="1"/>
    <col min="3" max="14" width="8.8515625" style="2" customWidth="1"/>
    <col min="15" max="15" width="8.8515625" style="4" customWidth="1"/>
    <col min="16" max="16384" width="8.8515625" style="2" customWidth="1"/>
  </cols>
  <sheetData>
    <row r="2" ht="12" customHeight="1">
      <c r="B2" s="21" t="s">
        <v>69</v>
      </c>
    </row>
    <row r="3" ht="12" customHeight="1">
      <c r="B3" s="27"/>
    </row>
    <row r="4" spans="2:17" ht="12" customHeight="1">
      <c r="B4" s="98"/>
      <c r="C4" s="105" t="s">
        <v>0</v>
      </c>
      <c r="D4" s="106"/>
      <c r="E4" s="106"/>
      <c r="F4" s="106"/>
      <c r="G4" s="106"/>
      <c r="H4" s="106"/>
      <c r="I4" s="106"/>
      <c r="J4" s="107"/>
      <c r="K4" s="103" t="s">
        <v>1</v>
      </c>
      <c r="L4" s="104"/>
      <c r="M4" s="104"/>
      <c r="N4" s="104"/>
      <c r="O4" s="104"/>
      <c r="P4" s="104"/>
      <c r="Q4" s="104"/>
    </row>
    <row r="5" spans="2:17" ht="12" customHeight="1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7">
        <v>2015</v>
      </c>
    </row>
    <row r="6" spans="2:17" ht="12" customHeight="1">
      <c r="B6" s="9" t="s">
        <v>77</v>
      </c>
      <c r="C6" s="77">
        <f>SUM(C9:C11,C18,C21,C23,C27,C29,C31:C32,C35:C36)</f>
        <v>51882</v>
      </c>
      <c r="D6" s="77">
        <f aca="true" t="shared" si="0" ref="D6:J6">SUM(D9:D11,D18,D21,D23,D27,D29,D31:D32,D35:D36)</f>
        <v>50302</v>
      </c>
      <c r="E6" s="77">
        <f t="shared" si="0"/>
        <v>50619</v>
      </c>
      <c r="F6" s="77">
        <f t="shared" si="0"/>
        <v>49347</v>
      </c>
      <c r="G6" s="77">
        <f t="shared" si="0"/>
        <v>49317</v>
      </c>
      <c r="H6" s="77">
        <f t="shared" si="0"/>
        <v>47658</v>
      </c>
      <c r="I6" s="77">
        <f t="shared" si="0"/>
        <v>47401</v>
      </c>
      <c r="J6" s="77">
        <f t="shared" si="0"/>
        <v>48363</v>
      </c>
      <c r="K6" s="66">
        <f>(D6/$C6)*100</f>
        <v>96.95462780925948</v>
      </c>
      <c r="L6" s="47">
        <f aca="true" t="shared" si="1" ref="L6:P6">(E6/$C6)*100</f>
        <v>97.56562969816122</v>
      </c>
      <c r="M6" s="47">
        <f t="shared" si="1"/>
        <v>95.11391233953972</v>
      </c>
      <c r="N6" s="47">
        <f t="shared" si="1"/>
        <v>95.05608881693072</v>
      </c>
      <c r="O6" s="47">
        <f t="shared" si="1"/>
        <v>91.85844801665317</v>
      </c>
      <c r="P6" s="47">
        <f t="shared" si="1"/>
        <v>91.36309317296943</v>
      </c>
      <c r="Q6" s="47">
        <f>(J6/$C6)*100</f>
        <v>93.21730079796461</v>
      </c>
    </row>
    <row r="7" spans="2:17" ht="12" customHeight="1">
      <c r="B7" s="10" t="s">
        <v>2</v>
      </c>
      <c r="C7" s="79" t="s">
        <v>50</v>
      </c>
      <c r="D7" s="80" t="s">
        <v>50</v>
      </c>
      <c r="E7" s="80" t="s">
        <v>50</v>
      </c>
      <c r="F7" s="80" t="s">
        <v>50</v>
      </c>
      <c r="G7" s="80" t="s">
        <v>50</v>
      </c>
      <c r="H7" s="80" t="s">
        <v>50</v>
      </c>
      <c r="I7" s="80" t="s">
        <v>50</v>
      </c>
      <c r="J7" s="80">
        <v>2884</v>
      </c>
      <c r="K7" s="49" t="s">
        <v>50</v>
      </c>
      <c r="L7" s="58" t="s">
        <v>50</v>
      </c>
      <c r="M7" s="58" t="s">
        <v>50</v>
      </c>
      <c r="N7" s="58" t="s">
        <v>50</v>
      </c>
      <c r="O7" s="58" t="s">
        <v>50</v>
      </c>
      <c r="P7" s="58" t="s">
        <v>50</v>
      </c>
      <c r="Q7" s="58" t="s">
        <v>50</v>
      </c>
    </row>
    <row r="8" spans="2:17" ht="12" customHeight="1">
      <c r="B8" s="11" t="s">
        <v>3</v>
      </c>
      <c r="C8" s="82" t="s">
        <v>50</v>
      </c>
      <c r="D8" s="83" t="s">
        <v>50</v>
      </c>
      <c r="E8" s="83" t="s">
        <v>50</v>
      </c>
      <c r="F8" s="83" t="s">
        <v>50</v>
      </c>
      <c r="G8" s="83" t="s">
        <v>50</v>
      </c>
      <c r="H8" s="83" t="s">
        <v>50</v>
      </c>
      <c r="I8" s="83" t="s">
        <v>50</v>
      </c>
      <c r="J8" s="83" t="s">
        <v>50</v>
      </c>
      <c r="K8" s="50" t="s">
        <v>50</v>
      </c>
      <c r="L8" s="51" t="s">
        <v>50</v>
      </c>
      <c r="M8" s="51" t="s">
        <v>50</v>
      </c>
      <c r="N8" s="51" t="s">
        <v>50</v>
      </c>
      <c r="O8" s="51" t="s">
        <v>50</v>
      </c>
      <c r="P8" s="51" t="s">
        <v>50</v>
      </c>
      <c r="Q8" s="51" t="s">
        <v>50</v>
      </c>
    </row>
    <row r="9" spans="2:17" ht="12" customHeight="1">
      <c r="B9" s="11" t="s">
        <v>4</v>
      </c>
      <c r="C9" s="82">
        <v>2531</v>
      </c>
      <c r="D9" s="83">
        <v>2560</v>
      </c>
      <c r="E9" s="83">
        <v>2531</v>
      </c>
      <c r="F9" s="83">
        <v>2570</v>
      </c>
      <c r="G9" s="83">
        <v>2661</v>
      </c>
      <c r="H9" s="83">
        <v>2572</v>
      </c>
      <c r="I9" s="83">
        <v>2606</v>
      </c>
      <c r="J9" s="83">
        <v>2684</v>
      </c>
      <c r="K9" s="50">
        <f aca="true" t="shared" si="2" ref="K9:K32">(D9/C9)*100</f>
        <v>101.14579217700515</v>
      </c>
      <c r="L9" s="51">
        <f aca="true" t="shared" si="3" ref="L9:L23">(E9/C9)*100</f>
        <v>100</v>
      </c>
      <c r="M9" s="51">
        <f aca="true" t="shared" si="4" ref="M9:M23">(F9/C9)*100</f>
        <v>101.54089292769658</v>
      </c>
      <c r="N9" s="51">
        <f aca="true" t="shared" si="5" ref="N9:N23">(G9/C9)*100</f>
        <v>105.13630975898853</v>
      </c>
      <c r="O9" s="51">
        <f aca="true" t="shared" si="6" ref="O9:O23">(H9/C9)*100</f>
        <v>101.61991307783484</v>
      </c>
      <c r="P9" s="51">
        <f aca="true" t="shared" si="7" ref="P9:P44">(I9/C9)*100</f>
        <v>102.96325563018569</v>
      </c>
      <c r="Q9" s="51">
        <f>(J9/C9)*100</f>
        <v>106.04504148557882</v>
      </c>
    </row>
    <row r="10" spans="2:17" ht="12" customHeight="1">
      <c r="B10" s="11" t="s">
        <v>5</v>
      </c>
      <c r="C10" s="82">
        <v>1446</v>
      </c>
      <c r="D10" s="83">
        <v>1479</v>
      </c>
      <c r="E10" s="83">
        <v>1488</v>
      </c>
      <c r="F10" s="83">
        <v>1491</v>
      </c>
      <c r="G10" s="83">
        <v>1490</v>
      </c>
      <c r="H10" s="83">
        <v>1474</v>
      </c>
      <c r="I10" s="83">
        <v>1442</v>
      </c>
      <c r="J10" s="83">
        <v>1543</v>
      </c>
      <c r="K10" s="50">
        <f t="shared" si="2"/>
        <v>102.28215767634853</v>
      </c>
      <c r="L10" s="51">
        <f t="shared" si="3"/>
        <v>102.90456431535269</v>
      </c>
      <c r="M10" s="51">
        <f t="shared" si="4"/>
        <v>103.11203319502073</v>
      </c>
      <c r="N10" s="51">
        <f t="shared" si="5"/>
        <v>103.04287690179805</v>
      </c>
      <c r="O10" s="51">
        <f t="shared" si="6"/>
        <v>101.93637621023512</v>
      </c>
      <c r="P10" s="51">
        <f t="shared" si="7"/>
        <v>99.72337482710927</v>
      </c>
      <c r="Q10" s="51">
        <f aca="true" t="shared" si="8" ref="Q10:Q45">(J10/C10)*100</f>
        <v>106.70816044260027</v>
      </c>
    </row>
    <row r="11" spans="2:17" ht="12" customHeight="1">
      <c r="B11" s="11" t="s">
        <v>6</v>
      </c>
      <c r="C11" s="82">
        <v>8803</v>
      </c>
      <c r="D11" s="83">
        <v>8826</v>
      </c>
      <c r="E11" s="83">
        <v>9117</v>
      </c>
      <c r="F11" s="83">
        <v>8905</v>
      </c>
      <c r="G11" s="83">
        <v>9177</v>
      </c>
      <c r="H11" s="83">
        <v>9477</v>
      </c>
      <c r="I11" s="83">
        <v>9554</v>
      </c>
      <c r="J11" s="83">
        <v>9620</v>
      </c>
      <c r="K11" s="50">
        <f t="shared" si="2"/>
        <v>100.26127456548903</v>
      </c>
      <c r="L11" s="51">
        <f t="shared" si="3"/>
        <v>103.56696580711122</v>
      </c>
      <c r="M11" s="51">
        <f t="shared" si="4"/>
        <v>101.15869589912529</v>
      </c>
      <c r="N11" s="51">
        <f t="shared" si="5"/>
        <v>104.2485516301261</v>
      </c>
      <c r="O11" s="51">
        <f t="shared" si="6"/>
        <v>107.65648074520048</v>
      </c>
      <c r="P11" s="51">
        <f t="shared" si="7"/>
        <v>108.53118255140292</v>
      </c>
      <c r="Q11" s="51">
        <f t="shared" si="8"/>
        <v>109.2809269567193</v>
      </c>
    </row>
    <row r="12" spans="2:17" ht="12" customHeight="1">
      <c r="B12" s="11" t="s">
        <v>7</v>
      </c>
      <c r="C12" s="82" t="s">
        <v>50</v>
      </c>
      <c r="D12" s="83" t="s">
        <v>50</v>
      </c>
      <c r="E12" s="83" t="s">
        <v>50</v>
      </c>
      <c r="F12" s="83" t="s">
        <v>50</v>
      </c>
      <c r="G12" s="83" t="s">
        <v>50</v>
      </c>
      <c r="H12" s="83" t="s">
        <v>50</v>
      </c>
      <c r="I12" s="83" t="s">
        <v>50</v>
      </c>
      <c r="J12" s="83" t="s">
        <v>50</v>
      </c>
      <c r="K12" s="50" t="s">
        <v>50</v>
      </c>
      <c r="L12" s="51" t="s">
        <v>50</v>
      </c>
      <c r="M12" s="51" t="s">
        <v>50</v>
      </c>
      <c r="N12" s="51" t="s">
        <v>50</v>
      </c>
      <c r="O12" s="51" t="s">
        <v>50</v>
      </c>
      <c r="P12" s="51" t="s">
        <v>50</v>
      </c>
      <c r="Q12" s="51" t="s">
        <v>50</v>
      </c>
    </row>
    <row r="13" spans="2:17" ht="12" customHeight="1">
      <c r="B13" s="11" t="s">
        <v>8</v>
      </c>
      <c r="C13" s="82" t="s">
        <v>50</v>
      </c>
      <c r="D13" s="83" t="s">
        <v>50</v>
      </c>
      <c r="E13" s="83" t="s">
        <v>50</v>
      </c>
      <c r="F13" s="83" t="s">
        <v>50</v>
      </c>
      <c r="G13" s="83" t="s">
        <v>50</v>
      </c>
      <c r="H13" s="83" t="s">
        <v>50</v>
      </c>
      <c r="I13" s="83" t="s">
        <v>50</v>
      </c>
      <c r="J13" s="83" t="s">
        <v>50</v>
      </c>
      <c r="K13" s="50" t="s">
        <v>50</v>
      </c>
      <c r="L13" s="51" t="s">
        <v>50</v>
      </c>
      <c r="M13" s="51" t="s">
        <v>50</v>
      </c>
      <c r="N13" s="51" t="s">
        <v>50</v>
      </c>
      <c r="O13" s="51" t="s">
        <v>50</v>
      </c>
      <c r="P13" s="51" t="s">
        <v>50</v>
      </c>
      <c r="Q13" s="51" t="s">
        <v>50</v>
      </c>
    </row>
    <row r="14" spans="2:17" ht="12" customHeight="1">
      <c r="B14" s="11" t="s">
        <v>9</v>
      </c>
      <c r="C14" s="82" t="s">
        <v>50</v>
      </c>
      <c r="D14" s="83" t="s">
        <v>50</v>
      </c>
      <c r="E14" s="83" t="s">
        <v>50</v>
      </c>
      <c r="F14" s="83" t="s">
        <v>50</v>
      </c>
      <c r="G14" s="83" t="s">
        <v>50</v>
      </c>
      <c r="H14" s="83" t="s">
        <v>50</v>
      </c>
      <c r="I14" s="83" t="s">
        <v>50</v>
      </c>
      <c r="J14" s="83" t="s">
        <v>50</v>
      </c>
      <c r="K14" s="50" t="s">
        <v>50</v>
      </c>
      <c r="L14" s="51" t="s">
        <v>50</v>
      </c>
      <c r="M14" s="51" t="s">
        <v>50</v>
      </c>
      <c r="N14" s="51" t="s">
        <v>50</v>
      </c>
      <c r="O14" s="51" t="s">
        <v>50</v>
      </c>
      <c r="P14" s="51" t="s">
        <v>50</v>
      </c>
      <c r="Q14" s="51" t="s">
        <v>50</v>
      </c>
    </row>
    <row r="15" spans="2:17" ht="12" customHeight="1">
      <c r="B15" s="11" t="s">
        <v>10</v>
      </c>
      <c r="C15" s="82">
        <v>4374</v>
      </c>
      <c r="D15" s="83">
        <v>4991</v>
      </c>
      <c r="E15" s="83" t="s">
        <v>50</v>
      </c>
      <c r="F15" s="83" t="s">
        <v>50</v>
      </c>
      <c r="G15" s="83" t="s">
        <v>50</v>
      </c>
      <c r="H15" s="83" t="s">
        <v>50</v>
      </c>
      <c r="I15" s="83" t="s">
        <v>50</v>
      </c>
      <c r="J15" s="83" t="s">
        <v>50</v>
      </c>
      <c r="K15" s="50">
        <f t="shared" si="2"/>
        <v>114.106081390032</v>
      </c>
      <c r="L15" s="51" t="s">
        <v>50</v>
      </c>
      <c r="M15" s="51" t="s">
        <v>50</v>
      </c>
      <c r="N15" s="51" t="s">
        <v>50</v>
      </c>
      <c r="O15" s="51" t="s">
        <v>50</v>
      </c>
      <c r="P15" s="51" t="s">
        <v>50</v>
      </c>
      <c r="Q15" s="51" t="s">
        <v>50</v>
      </c>
    </row>
    <row r="16" spans="2:17" ht="12" customHeight="1">
      <c r="B16" s="11" t="s">
        <v>11</v>
      </c>
      <c r="C16" s="82" t="s">
        <v>50</v>
      </c>
      <c r="D16" s="83">
        <v>6046</v>
      </c>
      <c r="E16" s="83" t="s">
        <v>50</v>
      </c>
      <c r="F16" s="83" t="s">
        <v>50</v>
      </c>
      <c r="G16" s="83" t="s">
        <v>50</v>
      </c>
      <c r="H16" s="83">
        <v>7483</v>
      </c>
      <c r="I16" s="83">
        <v>7315</v>
      </c>
      <c r="J16" s="83">
        <v>7030</v>
      </c>
      <c r="K16" s="50" t="s">
        <v>50</v>
      </c>
      <c r="L16" s="51" t="s">
        <v>50</v>
      </c>
      <c r="M16" s="51" t="s">
        <v>50</v>
      </c>
      <c r="N16" s="51" t="s">
        <v>50</v>
      </c>
      <c r="O16" s="51" t="s">
        <v>50</v>
      </c>
      <c r="P16" s="51" t="s">
        <v>50</v>
      </c>
      <c r="Q16" s="51" t="s">
        <v>50</v>
      </c>
    </row>
    <row r="17" spans="2:17" s="4" customFormat="1" ht="12" customHeight="1">
      <c r="B17" s="11" t="s">
        <v>12</v>
      </c>
      <c r="C17" s="82" t="s">
        <v>50</v>
      </c>
      <c r="D17" s="83" t="s">
        <v>50</v>
      </c>
      <c r="E17" s="83" t="s">
        <v>50</v>
      </c>
      <c r="F17" s="83" t="s">
        <v>50</v>
      </c>
      <c r="G17" s="83" t="s">
        <v>50</v>
      </c>
      <c r="H17" s="83" t="s">
        <v>50</v>
      </c>
      <c r="I17" s="83">
        <v>706</v>
      </c>
      <c r="J17" s="83">
        <v>787</v>
      </c>
      <c r="K17" s="50" t="s">
        <v>50</v>
      </c>
      <c r="L17" s="51" t="s">
        <v>50</v>
      </c>
      <c r="M17" s="51" t="s">
        <v>50</v>
      </c>
      <c r="N17" s="51" t="s">
        <v>50</v>
      </c>
      <c r="O17" s="51" t="s">
        <v>50</v>
      </c>
      <c r="P17" s="51" t="s">
        <v>50</v>
      </c>
      <c r="Q17" s="51" t="s">
        <v>50</v>
      </c>
    </row>
    <row r="18" spans="2:17" s="4" customFormat="1" ht="12" customHeight="1">
      <c r="B18" s="11" t="s">
        <v>13</v>
      </c>
      <c r="C18" s="82">
        <v>6750</v>
      </c>
      <c r="D18" s="83">
        <v>6933</v>
      </c>
      <c r="E18" s="83">
        <v>7101</v>
      </c>
      <c r="F18" s="83">
        <v>6967</v>
      </c>
      <c r="G18" s="83">
        <v>7287</v>
      </c>
      <c r="H18" s="83">
        <v>7231</v>
      </c>
      <c r="I18" s="83">
        <v>7173</v>
      </c>
      <c r="J18" s="83">
        <v>7256</v>
      </c>
      <c r="K18" s="50">
        <f t="shared" si="2"/>
        <v>102.71111111111111</v>
      </c>
      <c r="L18" s="51">
        <f t="shared" si="3"/>
        <v>105.2</v>
      </c>
      <c r="M18" s="51">
        <f t="shared" si="4"/>
        <v>103.21481481481483</v>
      </c>
      <c r="N18" s="51">
        <f t="shared" si="5"/>
        <v>107.95555555555556</v>
      </c>
      <c r="O18" s="51">
        <f t="shared" si="6"/>
        <v>107.12592592592594</v>
      </c>
      <c r="P18" s="51">
        <f t="shared" si="7"/>
        <v>106.26666666666667</v>
      </c>
      <c r="Q18" s="69">
        <f t="shared" si="8"/>
        <v>107.4962962962963</v>
      </c>
    </row>
    <row r="19" spans="2:17" s="4" customFormat="1" ht="12" customHeight="1">
      <c r="B19" s="11" t="s">
        <v>14</v>
      </c>
      <c r="C19" s="82" t="s">
        <v>50</v>
      </c>
      <c r="D19" s="83" t="s">
        <v>50</v>
      </c>
      <c r="E19" s="83" t="s">
        <v>50</v>
      </c>
      <c r="F19" s="83" t="s">
        <v>50</v>
      </c>
      <c r="G19" s="83" t="s">
        <v>50</v>
      </c>
      <c r="H19" s="83" t="s">
        <v>50</v>
      </c>
      <c r="I19" s="83" t="s">
        <v>50</v>
      </c>
      <c r="J19" s="83" t="s">
        <v>50</v>
      </c>
      <c r="K19" s="50" t="s">
        <v>50</v>
      </c>
      <c r="L19" s="51" t="s">
        <v>50</v>
      </c>
      <c r="M19" s="51" t="s">
        <v>50</v>
      </c>
      <c r="N19" s="51" t="s">
        <v>50</v>
      </c>
      <c r="O19" s="51" t="s">
        <v>50</v>
      </c>
      <c r="P19" s="51" t="s">
        <v>50</v>
      </c>
      <c r="Q19" s="51" t="s">
        <v>50</v>
      </c>
    </row>
    <row r="20" spans="2:17" s="4" customFormat="1" ht="12" customHeight="1">
      <c r="B20" s="11" t="s">
        <v>15</v>
      </c>
      <c r="C20" s="82" t="s">
        <v>50</v>
      </c>
      <c r="D20" s="83" t="s">
        <v>50</v>
      </c>
      <c r="E20" s="83" t="s">
        <v>50</v>
      </c>
      <c r="F20" s="83" t="s">
        <v>50</v>
      </c>
      <c r="G20" s="83" t="s">
        <v>50</v>
      </c>
      <c r="H20" s="83">
        <v>705</v>
      </c>
      <c r="I20" s="83">
        <v>807</v>
      </c>
      <c r="J20" s="83">
        <v>892</v>
      </c>
      <c r="K20" s="50" t="s">
        <v>50</v>
      </c>
      <c r="L20" s="51" t="s">
        <v>50</v>
      </c>
      <c r="M20" s="51" t="s">
        <v>50</v>
      </c>
      <c r="N20" s="51" t="s">
        <v>50</v>
      </c>
      <c r="O20" s="51" t="s">
        <v>50</v>
      </c>
      <c r="P20" s="51" t="s">
        <v>50</v>
      </c>
      <c r="Q20" s="51" t="s">
        <v>50</v>
      </c>
    </row>
    <row r="21" spans="2:17" s="4" customFormat="1" ht="12" customHeight="1">
      <c r="B21" s="11" t="s">
        <v>16</v>
      </c>
      <c r="C21" s="82">
        <v>1138</v>
      </c>
      <c r="D21" s="83">
        <v>1064</v>
      </c>
      <c r="E21" s="83">
        <v>1044</v>
      </c>
      <c r="F21" s="83">
        <v>1018</v>
      </c>
      <c r="G21" s="83">
        <v>980</v>
      </c>
      <c r="H21" s="83">
        <v>1050</v>
      </c>
      <c r="I21" s="83">
        <v>1052</v>
      </c>
      <c r="J21" s="83">
        <v>1098</v>
      </c>
      <c r="K21" s="50">
        <f t="shared" si="2"/>
        <v>93.49736379613357</v>
      </c>
      <c r="L21" s="51">
        <f t="shared" si="3"/>
        <v>91.73989455184535</v>
      </c>
      <c r="M21" s="51">
        <f t="shared" si="4"/>
        <v>89.45518453427064</v>
      </c>
      <c r="N21" s="51">
        <f t="shared" si="5"/>
        <v>86.11599297012302</v>
      </c>
      <c r="O21" s="51">
        <f t="shared" si="6"/>
        <v>92.2671353251318</v>
      </c>
      <c r="P21" s="51">
        <f t="shared" si="7"/>
        <v>92.44288224956063</v>
      </c>
      <c r="Q21" s="69">
        <f t="shared" si="8"/>
        <v>96.48506151142355</v>
      </c>
    </row>
    <row r="22" spans="2:17" s="4" customFormat="1" ht="12" customHeight="1">
      <c r="B22" s="11" t="s">
        <v>17</v>
      </c>
      <c r="C22" s="82" t="s">
        <v>50</v>
      </c>
      <c r="D22" s="83" t="s">
        <v>50</v>
      </c>
      <c r="E22" s="83" t="s">
        <v>50</v>
      </c>
      <c r="F22" s="83" t="s">
        <v>50</v>
      </c>
      <c r="G22" s="83" t="s">
        <v>50</v>
      </c>
      <c r="H22" s="83" t="s">
        <v>50</v>
      </c>
      <c r="I22" s="83" t="s">
        <v>50</v>
      </c>
      <c r="J22" s="83" t="s">
        <v>50</v>
      </c>
      <c r="K22" s="50" t="s">
        <v>50</v>
      </c>
      <c r="L22" s="51" t="s">
        <v>50</v>
      </c>
      <c r="M22" s="51" t="s">
        <v>50</v>
      </c>
      <c r="N22" s="51" t="s">
        <v>50</v>
      </c>
      <c r="O22" s="51" t="s">
        <v>50</v>
      </c>
      <c r="P22" s="51" t="s">
        <v>50</v>
      </c>
      <c r="Q22" s="51" t="s">
        <v>50</v>
      </c>
    </row>
    <row r="23" spans="2:17" s="4" customFormat="1" ht="12" customHeight="1">
      <c r="B23" s="11" t="s">
        <v>18</v>
      </c>
      <c r="C23" s="82">
        <v>2057</v>
      </c>
      <c r="D23" s="83">
        <v>2038</v>
      </c>
      <c r="E23" s="83">
        <v>2204</v>
      </c>
      <c r="F23" s="83">
        <v>2166</v>
      </c>
      <c r="G23" s="83">
        <v>2091</v>
      </c>
      <c r="H23" s="83">
        <v>2071</v>
      </c>
      <c r="I23" s="83">
        <v>2184</v>
      </c>
      <c r="J23" s="83">
        <v>2431</v>
      </c>
      <c r="K23" s="50">
        <f t="shared" si="2"/>
        <v>99.07632474477394</v>
      </c>
      <c r="L23" s="51">
        <f t="shared" si="3"/>
        <v>107.14632960622265</v>
      </c>
      <c r="M23" s="51">
        <f t="shared" si="4"/>
        <v>105.29897909577055</v>
      </c>
      <c r="N23" s="51">
        <f t="shared" si="5"/>
        <v>101.65289256198346</v>
      </c>
      <c r="O23" s="51">
        <f t="shared" si="6"/>
        <v>100.68060281964026</v>
      </c>
      <c r="P23" s="51">
        <f t="shared" si="7"/>
        <v>106.17403986387943</v>
      </c>
      <c r="Q23" s="69">
        <f t="shared" si="8"/>
        <v>118.18181818181819</v>
      </c>
    </row>
    <row r="24" spans="2:17" s="4" customFormat="1" ht="12" customHeight="1">
      <c r="B24" s="11" t="s">
        <v>19</v>
      </c>
      <c r="C24" s="82" t="s">
        <v>50</v>
      </c>
      <c r="D24" s="83">
        <v>32</v>
      </c>
      <c r="E24" s="83">
        <v>25</v>
      </c>
      <c r="F24" s="83">
        <v>13</v>
      </c>
      <c r="G24" s="83">
        <v>26</v>
      </c>
      <c r="H24" s="83">
        <v>33</v>
      </c>
      <c r="I24" s="83">
        <v>28</v>
      </c>
      <c r="J24" s="83">
        <v>42</v>
      </c>
      <c r="K24" s="50" t="s">
        <v>50</v>
      </c>
      <c r="L24" s="51" t="s">
        <v>50</v>
      </c>
      <c r="M24" s="51" t="s">
        <v>50</v>
      </c>
      <c r="N24" s="51" t="s">
        <v>50</v>
      </c>
      <c r="O24" s="51" t="s">
        <v>50</v>
      </c>
      <c r="P24" s="51" t="s">
        <v>50</v>
      </c>
      <c r="Q24" s="51" t="s">
        <v>50</v>
      </c>
    </row>
    <row r="25" spans="2:17" s="4" customFormat="1" ht="12" customHeight="1">
      <c r="B25" s="11" t="s">
        <v>45</v>
      </c>
      <c r="C25" s="82" t="s">
        <v>50</v>
      </c>
      <c r="D25" s="83">
        <v>3440</v>
      </c>
      <c r="E25" s="83">
        <v>3394</v>
      </c>
      <c r="F25" s="83">
        <v>3522</v>
      </c>
      <c r="G25" s="83">
        <v>3502</v>
      </c>
      <c r="H25" s="83" t="s">
        <v>50</v>
      </c>
      <c r="I25" s="83" t="s">
        <v>50</v>
      </c>
      <c r="J25" s="83" t="s">
        <v>50</v>
      </c>
      <c r="K25" s="50" t="s">
        <v>50</v>
      </c>
      <c r="L25" s="51" t="s">
        <v>50</v>
      </c>
      <c r="M25" s="51" t="s">
        <v>50</v>
      </c>
      <c r="N25" s="51" t="s">
        <v>50</v>
      </c>
      <c r="O25" s="51" t="s">
        <v>50</v>
      </c>
      <c r="P25" s="51" t="s">
        <v>50</v>
      </c>
      <c r="Q25" s="51" t="s">
        <v>50</v>
      </c>
    </row>
    <row r="26" spans="2:17" s="4" customFormat="1" ht="12" customHeight="1">
      <c r="B26" s="11" t="s">
        <v>20</v>
      </c>
      <c r="C26" s="82" t="s">
        <v>50</v>
      </c>
      <c r="D26" s="83">
        <v>885</v>
      </c>
      <c r="E26" s="83">
        <v>896</v>
      </c>
      <c r="F26" s="83">
        <v>907</v>
      </c>
      <c r="G26" s="83">
        <v>910</v>
      </c>
      <c r="H26" s="83">
        <v>935</v>
      </c>
      <c r="I26" s="83">
        <v>996</v>
      </c>
      <c r="J26" s="83">
        <v>895</v>
      </c>
      <c r="K26" s="50" t="s">
        <v>50</v>
      </c>
      <c r="L26" s="51" t="s">
        <v>50</v>
      </c>
      <c r="M26" s="51" t="s">
        <v>50</v>
      </c>
      <c r="N26" s="51" t="s">
        <v>50</v>
      </c>
      <c r="O26" s="51" t="s">
        <v>50</v>
      </c>
      <c r="P26" s="51" t="s">
        <v>50</v>
      </c>
      <c r="Q26" s="51" t="s">
        <v>50</v>
      </c>
    </row>
    <row r="27" spans="2:17" s="4" customFormat="1" ht="12" customHeight="1">
      <c r="B27" s="11" t="s">
        <v>21</v>
      </c>
      <c r="C27" s="82">
        <v>5645</v>
      </c>
      <c r="D27" s="83">
        <v>5907</v>
      </c>
      <c r="E27" s="83">
        <v>6041</v>
      </c>
      <c r="F27" s="83">
        <v>6140</v>
      </c>
      <c r="G27" s="83">
        <v>6293</v>
      </c>
      <c r="H27" s="83">
        <v>6446</v>
      </c>
      <c r="I27" s="83">
        <v>6410</v>
      </c>
      <c r="J27" s="83">
        <v>6382</v>
      </c>
      <c r="K27" s="50">
        <f t="shared" si="2"/>
        <v>104.6412754650133</v>
      </c>
      <c r="L27" s="51">
        <f aca="true" t="shared" si="9" ref="L27:L32">(E27/C27)*100</f>
        <v>107.01505757307352</v>
      </c>
      <c r="M27" s="51">
        <f aca="true" t="shared" si="10" ref="M27:M32">(F27/C27)*100</f>
        <v>108.7688219663419</v>
      </c>
      <c r="N27" s="51">
        <f aca="true" t="shared" si="11" ref="N27:N32">(G27/C27)*100</f>
        <v>111.47918511957484</v>
      </c>
      <c r="O27" s="51">
        <f aca="true" t="shared" si="12" ref="O27:O32">(H27/C27)*100</f>
        <v>114.18954827280778</v>
      </c>
      <c r="P27" s="51">
        <f t="shared" si="7"/>
        <v>113.55181576616475</v>
      </c>
      <c r="Q27" s="69">
        <f t="shared" si="8"/>
        <v>113.05580159433126</v>
      </c>
    </row>
    <row r="28" spans="2:17" s="4" customFormat="1" ht="12" customHeight="1">
      <c r="B28" s="11" t="s">
        <v>22</v>
      </c>
      <c r="C28" s="82" t="s">
        <v>50</v>
      </c>
      <c r="D28" s="83" t="s">
        <v>50</v>
      </c>
      <c r="E28" s="83" t="s">
        <v>50</v>
      </c>
      <c r="F28" s="83" t="s">
        <v>50</v>
      </c>
      <c r="G28" s="83" t="s">
        <v>50</v>
      </c>
      <c r="H28" s="83">
        <v>1308</v>
      </c>
      <c r="I28" s="83">
        <v>1258</v>
      </c>
      <c r="J28" s="83">
        <v>1252</v>
      </c>
      <c r="K28" s="50" t="s">
        <v>50</v>
      </c>
      <c r="L28" s="51" t="s">
        <v>50</v>
      </c>
      <c r="M28" s="51" t="s">
        <v>50</v>
      </c>
      <c r="N28" s="51" t="s">
        <v>50</v>
      </c>
      <c r="O28" s="51" t="s">
        <v>50</v>
      </c>
      <c r="P28" s="51" t="s">
        <v>50</v>
      </c>
      <c r="Q28" s="51" t="s">
        <v>50</v>
      </c>
    </row>
    <row r="29" spans="2:17" s="4" customFormat="1" ht="12" customHeight="1">
      <c r="B29" s="11" t="s">
        <v>23</v>
      </c>
      <c r="C29" s="82">
        <v>2273</v>
      </c>
      <c r="D29" s="83">
        <v>2302</v>
      </c>
      <c r="E29" s="83">
        <v>2256</v>
      </c>
      <c r="F29" s="83">
        <v>2298</v>
      </c>
      <c r="G29" s="83">
        <v>2260</v>
      </c>
      <c r="H29" s="83">
        <v>2230</v>
      </c>
      <c r="I29" s="83">
        <v>2277</v>
      </c>
      <c r="J29" s="83">
        <v>2353</v>
      </c>
      <c r="K29" s="50">
        <f t="shared" si="2"/>
        <v>101.2758468983722</v>
      </c>
      <c r="L29" s="51">
        <f t="shared" si="9"/>
        <v>99.2520897492301</v>
      </c>
      <c r="M29" s="51">
        <f t="shared" si="10"/>
        <v>101.0998680158381</v>
      </c>
      <c r="N29" s="51">
        <f t="shared" si="11"/>
        <v>99.42806863176419</v>
      </c>
      <c r="O29" s="51">
        <f t="shared" si="12"/>
        <v>98.10822701275846</v>
      </c>
      <c r="P29" s="51">
        <f t="shared" si="7"/>
        <v>100.17597888253408</v>
      </c>
      <c r="Q29" s="51">
        <f t="shared" si="8"/>
        <v>103.51957765068191</v>
      </c>
    </row>
    <row r="30" spans="2:17" s="4" customFormat="1" ht="12" customHeight="1">
      <c r="B30" s="11" t="s">
        <v>24</v>
      </c>
      <c r="C30" s="82" t="s">
        <v>50</v>
      </c>
      <c r="D30" s="83">
        <v>165</v>
      </c>
      <c r="E30" s="83" t="s">
        <v>50</v>
      </c>
      <c r="F30" s="83" t="s">
        <v>50</v>
      </c>
      <c r="G30" s="83">
        <v>167</v>
      </c>
      <c r="H30" s="83">
        <v>162</v>
      </c>
      <c r="I30" s="83">
        <v>159</v>
      </c>
      <c r="J30" s="83">
        <v>177</v>
      </c>
      <c r="K30" s="50" t="s">
        <v>50</v>
      </c>
      <c r="L30" s="51" t="s">
        <v>50</v>
      </c>
      <c r="M30" s="51" t="s">
        <v>50</v>
      </c>
      <c r="N30" s="51" t="s">
        <v>50</v>
      </c>
      <c r="O30" s="51" t="s">
        <v>50</v>
      </c>
      <c r="P30" s="51" t="s">
        <v>50</v>
      </c>
      <c r="Q30" s="51" t="s">
        <v>50</v>
      </c>
    </row>
    <row r="31" spans="2:17" s="4" customFormat="1" ht="12" customHeight="1">
      <c r="B31" s="11" t="s">
        <v>25</v>
      </c>
      <c r="C31" s="82">
        <v>1018</v>
      </c>
      <c r="D31" s="83">
        <v>1068</v>
      </c>
      <c r="E31" s="83">
        <v>1047</v>
      </c>
      <c r="F31" s="83">
        <v>1060</v>
      </c>
      <c r="G31" s="83">
        <v>1052</v>
      </c>
      <c r="H31" s="83">
        <v>1042</v>
      </c>
      <c r="I31" s="83">
        <v>1064</v>
      </c>
      <c r="J31" s="83">
        <v>1055</v>
      </c>
      <c r="K31" s="50">
        <f t="shared" si="2"/>
        <v>104.91159135559923</v>
      </c>
      <c r="L31" s="51">
        <f t="shared" si="9"/>
        <v>102.84872298624754</v>
      </c>
      <c r="M31" s="51">
        <f t="shared" si="10"/>
        <v>104.12573673870334</v>
      </c>
      <c r="N31" s="51">
        <f t="shared" si="11"/>
        <v>103.33988212180746</v>
      </c>
      <c r="O31" s="51">
        <f t="shared" si="12"/>
        <v>102.35756385068761</v>
      </c>
      <c r="P31" s="51">
        <f t="shared" si="7"/>
        <v>104.51866404715126</v>
      </c>
      <c r="Q31" s="51">
        <f t="shared" si="8"/>
        <v>103.63457760314341</v>
      </c>
    </row>
    <row r="32" spans="2:17" s="4" customFormat="1" ht="12" customHeight="1">
      <c r="B32" s="11" t="s">
        <v>26</v>
      </c>
      <c r="C32" s="82">
        <v>998</v>
      </c>
      <c r="D32" s="83">
        <v>990</v>
      </c>
      <c r="E32" s="83">
        <v>1004</v>
      </c>
      <c r="F32" s="83">
        <v>999</v>
      </c>
      <c r="G32" s="83">
        <v>1012</v>
      </c>
      <c r="H32" s="83">
        <v>904</v>
      </c>
      <c r="I32" s="83">
        <v>888</v>
      </c>
      <c r="J32" s="83">
        <v>860</v>
      </c>
      <c r="K32" s="50">
        <f t="shared" si="2"/>
        <v>99.19839679358718</v>
      </c>
      <c r="L32" s="51">
        <f t="shared" si="9"/>
        <v>100.60120240480961</v>
      </c>
      <c r="M32" s="51">
        <f t="shared" si="10"/>
        <v>100.10020040080161</v>
      </c>
      <c r="N32" s="51">
        <f t="shared" si="11"/>
        <v>101.40280561122243</v>
      </c>
      <c r="O32" s="51">
        <f t="shared" si="12"/>
        <v>90.5811623246493</v>
      </c>
      <c r="P32" s="51">
        <f t="shared" si="7"/>
        <v>88.97795591182364</v>
      </c>
      <c r="Q32" s="51">
        <f t="shared" si="8"/>
        <v>86.17234468937876</v>
      </c>
    </row>
    <row r="33" spans="2:17" s="4" customFormat="1" ht="12" customHeight="1">
      <c r="B33" s="11" t="s">
        <v>27</v>
      </c>
      <c r="C33" s="82" t="s">
        <v>50</v>
      </c>
      <c r="D33" s="83" t="s">
        <v>50</v>
      </c>
      <c r="E33" s="83" t="s">
        <v>50</v>
      </c>
      <c r="F33" s="83" t="s">
        <v>50</v>
      </c>
      <c r="G33" s="83" t="s">
        <v>50</v>
      </c>
      <c r="H33" s="83" t="s">
        <v>50</v>
      </c>
      <c r="I33" s="83" t="s">
        <v>50</v>
      </c>
      <c r="J33" s="83" t="s">
        <v>50</v>
      </c>
      <c r="K33" s="50" t="s">
        <v>50</v>
      </c>
      <c r="L33" s="51" t="s">
        <v>50</v>
      </c>
      <c r="M33" s="51" t="s">
        <v>50</v>
      </c>
      <c r="N33" s="51" t="s">
        <v>50</v>
      </c>
      <c r="O33" s="51" t="s">
        <v>50</v>
      </c>
      <c r="P33" s="51" t="s">
        <v>50</v>
      </c>
      <c r="Q33" s="51" t="s">
        <v>50</v>
      </c>
    </row>
    <row r="34" spans="2:17" s="4" customFormat="1" ht="12" customHeight="1">
      <c r="B34" s="12" t="s">
        <v>28</v>
      </c>
      <c r="C34" s="85"/>
      <c r="D34" s="86"/>
      <c r="E34" s="86"/>
      <c r="F34" s="86"/>
      <c r="G34" s="86"/>
      <c r="H34" s="86"/>
      <c r="I34" s="86"/>
      <c r="J34" s="86"/>
      <c r="K34" s="53"/>
      <c r="L34" s="54"/>
      <c r="M34" s="54"/>
      <c r="N34" s="54"/>
      <c r="O34" s="54"/>
      <c r="P34" s="54"/>
      <c r="Q34" s="51"/>
    </row>
    <row r="35" spans="2:17" s="4" customFormat="1" ht="12" customHeight="1">
      <c r="B35" s="13" t="s">
        <v>29</v>
      </c>
      <c r="C35" s="82">
        <v>18433</v>
      </c>
      <c r="D35" s="83">
        <v>16250</v>
      </c>
      <c r="E35" s="83">
        <v>15860</v>
      </c>
      <c r="F35" s="83">
        <v>14920</v>
      </c>
      <c r="G35" s="83">
        <v>13920</v>
      </c>
      <c r="H35" s="83">
        <v>11970</v>
      </c>
      <c r="I35" s="83">
        <v>11480</v>
      </c>
      <c r="J35" s="83">
        <v>11753</v>
      </c>
      <c r="K35" s="50">
        <f>(D35/C35)*100</f>
        <v>88.15710953181794</v>
      </c>
      <c r="L35" s="51">
        <f>(E35/C35)*100</f>
        <v>86.04133890305431</v>
      </c>
      <c r="M35" s="51">
        <f>(F35/C35)*100</f>
        <v>80.94178918244452</v>
      </c>
      <c r="N35" s="51">
        <f>(G35/C35)*100</f>
        <v>75.5167362881788</v>
      </c>
      <c r="O35" s="51">
        <f aca="true" t="shared" si="13" ref="O35:O36">(H35/C35)*100</f>
        <v>64.93788314436065</v>
      </c>
      <c r="P35" s="51">
        <f t="shared" si="7"/>
        <v>62.279607226170455</v>
      </c>
      <c r="Q35" s="51">
        <f t="shared" si="8"/>
        <v>63.760646666305</v>
      </c>
    </row>
    <row r="36" spans="2:17" s="4" customFormat="1" ht="12" customHeight="1">
      <c r="B36" s="13" t="s">
        <v>30</v>
      </c>
      <c r="C36" s="82">
        <v>790</v>
      </c>
      <c r="D36" s="83">
        <v>885</v>
      </c>
      <c r="E36" s="83">
        <v>926</v>
      </c>
      <c r="F36" s="83">
        <v>813</v>
      </c>
      <c r="G36" s="83">
        <v>1094</v>
      </c>
      <c r="H36" s="83">
        <v>1191</v>
      </c>
      <c r="I36" s="83">
        <v>1271</v>
      </c>
      <c r="J36" s="83">
        <v>1328</v>
      </c>
      <c r="K36" s="50">
        <f>(D36/C36)*100</f>
        <v>112.0253164556962</v>
      </c>
      <c r="L36" s="51">
        <f>(E36/C36)*100</f>
        <v>117.21518987341773</v>
      </c>
      <c r="M36" s="51">
        <f>(F36/C36)*100</f>
        <v>102.91139240506328</v>
      </c>
      <c r="N36" s="51">
        <f>(G36/C36)*100</f>
        <v>138.48101265822785</v>
      </c>
      <c r="O36" s="51">
        <f t="shared" si="13"/>
        <v>150.7594936708861</v>
      </c>
      <c r="P36" s="51">
        <f t="shared" si="7"/>
        <v>160.88607594936707</v>
      </c>
      <c r="Q36" s="69">
        <f t="shared" si="8"/>
        <v>168.10126582278482</v>
      </c>
    </row>
    <row r="37" spans="2:17" s="4" customFormat="1" ht="12" customHeight="1">
      <c r="B37" s="14" t="s">
        <v>31</v>
      </c>
      <c r="C37" s="88">
        <v>471</v>
      </c>
      <c r="D37" s="89">
        <v>529</v>
      </c>
      <c r="E37" s="89">
        <v>509</v>
      </c>
      <c r="F37" s="89">
        <v>694</v>
      </c>
      <c r="G37" s="89">
        <v>581</v>
      </c>
      <c r="H37" s="89" t="s">
        <v>50</v>
      </c>
      <c r="I37" s="89" t="s">
        <v>50</v>
      </c>
      <c r="J37" s="89" t="s">
        <v>50</v>
      </c>
      <c r="K37" s="55">
        <f>(D37/C37)*100</f>
        <v>112.31422505307856</v>
      </c>
      <c r="L37" s="56">
        <f>(E37/C37)*100</f>
        <v>108.06794055201698</v>
      </c>
      <c r="M37" s="56">
        <f>(F37/C37)*100</f>
        <v>147.3460721868365</v>
      </c>
      <c r="N37" s="56">
        <f>(G37/C37)*100</f>
        <v>123.35456475583864</v>
      </c>
      <c r="O37" s="56" t="s">
        <v>50</v>
      </c>
      <c r="P37" s="56" t="s">
        <v>50</v>
      </c>
      <c r="Q37" s="56" t="s">
        <v>50</v>
      </c>
    </row>
    <row r="38" spans="2:17" s="4" customFormat="1" ht="12" customHeight="1">
      <c r="B38" s="15" t="s">
        <v>32</v>
      </c>
      <c r="C38" s="91">
        <v>16</v>
      </c>
      <c r="D38" s="92">
        <v>23</v>
      </c>
      <c r="E38" s="92" t="s">
        <v>50</v>
      </c>
      <c r="F38" s="92" t="s">
        <v>50</v>
      </c>
      <c r="G38" s="92">
        <v>17</v>
      </c>
      <c r="H38" s="92">
        <v>24</v>
      </c>
      <c r="I38" s="92" t="s">
        <v>50</v>
      </c>
      <c r="J38" s="92" t="s">
        <v>50</v>
      </c>
      <c r="K38" s="71">
        <f>(D38/C38)*100</f>
        <v>143.75</v>
      </c>
      <c r="L38" s="59" t="s">
        <v>50</v>
      </c>
      <c r="M38" s="59" t="s">
        <v>50</v>
      </c>
      <c r="N38" s="59">
        <f>(G38/C38)*100</f>
        <v>106.25</v>
      </c>
      <c r="O38" s="59">
        <f>(H38/C38)*100</f>
        <v>150</v>
      </c>
      <c r="P38" s="59" t="s">
        <v>50</v>
      </c>
      <c r="Q38" s="59" t="s">
        <v>50</v>
      </c>
    </row>
    <row r="39" spans="2:17" s="4" customFormat="1" ht="12" customHeight="1">
      <c r="B39" s="11" t="s">
        <v>33</v>
      </c>
      <c r="C39" s="82" t="s">
        <v>50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50" t="s">
        <v>50</v>
      </c>
      <c r="L39" s="51" t="s">
        <v>50</v>
      </c>
      <c r="M39" s="51" t="s">
        <v>50</v>
      </c>
      <c r="N39" s="51" t="s">
        <v>50</v>
      </c>
      <c r="O39" s="51" t="s">
        <v>50</v>
      </c>
      <c r="P39" s="51" t="s">
        <v>50</v>
      </c>
      <c r="Q39" s="51" t="s">
        <v>50</v>
      </c>
    </row>
    <row r="40" spans="2:17" s="4" customFormat="1" ht="12" customHeight="1">
      <c r="B40" s="11" t="s">
        <v>34</v>
      </c>
      <c r="C40" s="82">
        <v>1096</v>
      </c>
      <c r="D40" s="83">
        <v>1154</v>
      </c>
      <c r="E40" s="83">
        <v>1280.6</v>
      </c>
      <c r="F40" s="83">
        <v>1326</v>
      </c>
      <c r="G40" s="83">
        <v>1300.8</v>
      </c>
      <c r="H40" s="83">
        <v>1311</v>
      </c>
      <c r="I40" s="83">
        <v>1374</v>
      </c>
      <c r="J40" s="83" t="s">
        <v>50</v>
      </c>
      <c r="K40" s="50">
        <f aca="true" t="shared" si="14" ref="K40">(D40/C40)*100</f>
        <v>105.29197080291969</v>
      </c>
      <c r="L40" s="51">
        <f aca="true" t="shared" si="15" ref="L40">(E40/C40)*100</f>
        <v>116.84306569343066</v>
      </c>
      <c r="M40" s="51">
        <f aca="true" t="shared" si="16" ref="M40">(F40/C40)*100</f>
        <v>120.98540145985402</v>
      </c>
      <c r="N40" s="51">
        <f aca="true" t="shared" si="17" ref="N40">(G40/C40)*100</f>
        <v>118.6861313868613</v>
      </c>
      <c r="O40" s="51">
        <f aca="true" t="shared" si="18" ref="O40">(H40/C40)*100</f>
        <v>119.61678832116789</v>
      </c>
      <c r="P40" s="51">
        <f t="shared" si="7"/>
        <v>125.36496350364963</v>
      </c>
      <c r="Q40" s="51" t="s">
        <v>50</v>
      </c>
    </row>
    <row r="41" spans="2:17" s="4" customFormat="1" ht="12" customHeight="1">
      <c r="B41" s="16" t="s">
        <v>35</v>
      </c>
      <c r="C41" s="88" t="s">
        <v>50</v>
      </c>
      <c r="D41" s="89" t="s">
        <v>50</v>
      </c>
      <c r="E41" s="89" t="s">
        <v>50</v>
      </c>
      <c r="F41" s="89" t="s">
        <v>50</v>
      </c>
      <c r="G41" s="89" t="s">
        <v>50</v>
      </c>
      <c r="H41" s="89" t="s">
        <v>50</v>
      </c>
      <c r="I41" s="89" t="s">
        <v>50</v>
      </c>
      <c r="J41" s="89" t="s">
        <v>50</v>
      </c>
      <c r="K41" s="55" t="s">
        <v>50</v>
      </c>
      <c r="L41" s="56" t="s">
        <v>50</v>
      </c>
      <c r="M41" s="56" t="s">
        <v>50</v>
      </c>
      <c r="N41" s="56" t="s">
        <v>50</v>
      </c>
      <c r="O41" s="56" t="s">
        <v>50</v>
      </c>
      <c r="P41" s="56" t="s">
        <v>50</v>
      </c>
      <c r="Q41" s="56" t="s">
        <v>50</v>
      </c>
    </row>
    <row r="42" spans="2:17" s="4" customFormat="1" ht="12" customHeight="1">
      <c r="B42" s="15" t="s">
        <v>36</v>
      </c>
      <c r="C42" s="94" t="s">
        <v>50</v>
      </c>
      <c r="D42" s="95">
        <v>92</v>
      </c>
      <c r="E42" s="95">
        <v>99</v>
      </c>
      <c r="F42" s="95">
        <v>101</v>
      </c>
      <c r="G42" s="95">
        <v>103</v>
      </c>
      <c r="H42" s="95">
        <v>101</v>
      </c>
      <c r="I42" s="95">
        <v>105</v>
      </c>
      <c r="J42" s="95">
        <v>94</v>
      </c>
      <c r="K42" s="62" t="s">
        <v>50</v>
      </c>
      <c r="L42" s="63" t="s">
        <v>50</v>
      </c>
      <c r="M42" s="63" t="s">
        <v>50</v>
      </c>
      <c r="N42" s="63" t="s">
        <v>50</v>
      </c>
      <c r="O42" s="63" t="s">
        <v>50</v>
      </c>
      <c r="P42" s="63" t="s">
        <v>50</v>
      </c>
      <c r="Q42" s="63" t="s">
        <v>50</v>
      </c>
    </row>
    <row r="43" spans="2:17" s="4" customFormat="1" ht="12" customHeight="1">
      <c r="B43" s="11" t="s">
        <v>37</v>
      </c>
      <c r="C43" s="82">
        <v>126</v>
      </c>
      <c r="D43" s="83" t="s">
        <v>50</v>
      </c>
      <c r="E43" s="83" t="s">
        <v>50</v>
      </c>
      <c r="F43" s="83" t="s">
        <v>50</v>
      </c>
      <c r="G43" s="83" t="s">
        <v>50</v>
      </c>
      <c r="H43" s="83" t="s">
        <v>50</v>
      </c>
      <c r="I43" s="83" t="s">
        <v>50</v>
      </c>
      <c r="J43" s="83" t="s">
        <v>50</v>
      </c>
      <c r="K43" s="50" t="s">
        <v>50</v>
      </c>
      <c r="L43" s="51" t="s">
        <v>50</v>
      </c>
      <c r="M43" s="51" t="s">
        <v>50</v>
      </c>
      <c r="N43" s="51" t="s">
        <v>50</v>
      </c>
      <c r="O43" s="51" t="s">
        <v>50</v>
      </c>
      <c r="P43" s="51" t="s">
        <v>50</v>
      </c>
      <c r="Q43" s="51" t="s">
        <v>50</v>
      </c>
    </row>
    <row r="44" spans="2:17" s="4" customFormat="1" ht="12" customHeight="1">
      <c r="B44" s="11" t="s">
        <v>38</v>
      </c>
      <c r="C44" s="82">
        <v>424</v>
      </c>
      <c r="D44" s="83">
        <v>492</v>
      </c>
      <c r="E44" s="83">
        <v>563</v>
      </c>
      <c r="F44" s="83">
        <v>531</v>
      </c>
      <c r="G44" s="83">
        <v>531</v>
      </c>
      <c r="H44" s="83">
        <v>473</v>
      </c>
      <c r="I44" s="83">
        <v>544</v>
      </c>
      <c r="J44" s="83">
        <v>598</v>
      </c>
      <c r="K44" s="50">
        <f>(D44/C44)*100</f>
        <v>116.03773584905662</v>
      </c>
      <c r="L44" s="51">
        <f>(E44/C44)*100</f>
        <v>132.7830188679245</v>
      </c>
      <c r="M44" s="51">
        <f>(F44/C44)*100</f>
        <v>125.23584905660377</v>
      </c>
      <c r="N44" s="51">
        <f>(G44/C44)*100</f>
        <v>125.23584905660377</v>
      </c>
      <c r="O44" s="51">
        <f>(H44/C44)*100</f>
        <v>111.5566037735849</v>
      </c>
      <c r="P44" s="51">
        <f t="shared" si="7"/>
        <v>128.30188679245282</v>
      </c>
      <c r="Q44" s="51">
        <f t="shared" si="8"/>
        <v>141.03773584905662</v>
      </c>
    </row>
    <row r="45" spans="2:17" s="4" customFormat="1" ht="12" customHeight="1">
      <c r="B45" s="11" t="s">
        <v>40</v>
      </c>
      <c r="C45" s="82">
        <v>774</v>
      </c>
      <c r="D45" s="83">
        <v>767</v>
      </c>
      <c r="E45" s="83">
        <v>811</v>
      </c>
      <c r="F45" s="83">
        <v>968</v>
      </c>
      <c r="G45" s="83">
        <v>923</v>
      </c>
      <c r="H45" s="83">
        <v>954</v>
      </c>
      <c r="I45" s="83">
        <v>963</v>
      </c>
      <c r="J45" s="83">
        <v>929</v>
      </c>
      <c r="K45" s="50">
        <v>99.09560723514211</v>
      </c>
      <c r="L45" s="51">
        <v>104.78036175710595</v>
      </c>
      <c r="M45" s="51">
        <v>125.06459948320415</v>
      </c>
      <c r="N45" s="51">
        <v>119.25064599483204</v>
      </c>
      <c r="O45" s="51">
        <v>123.25581395348837</v>
      </c>
      <c r="P45" s="51">
        <v>124.4186046511628</v>
      </c>
      <c r="Q45" s="51">
        <f t="shared" si="8"/>
        <v>120.02583979328165</v>
      </c>
    </row>
    <row r="46" spans="2:17" s="4" customFormat="1" ht="12" customHeight="1">
      <c r="B46" s="16" t="s">
        <v>39</v>
      </c>
      <c r="C46" s="88" t="s">
        <v>50</v>
      </c>
      <c r="D46" s="89">
        <v>1844</v>
      </c>
      <c r="E46" s="89">
        <v>2124</v>
      </c>
      <c r="F46" s="89">
        <v>2972</v>
      </c>
      <c r="G46" s="89">
        <v>3735</v>
      </c>
      <c r="H46" s="89">
        <v>4271</v>
      </c>
      <c r="I46" s="89">
        <v>4541</v>
      </c>
      <c r="J46" s="89" t="s">
        <v>50</v>
      </c>
      <c r="K46" s="55" t="s">
        <v>50</v>
      </c>
      <c r="L46" s="56" t="s">
        <v>50</v>
      </c>
      <c r="M46" s="56" t="s">
        <v>50</v>
      </c>
      <c r="N46" s="56" t="s">
        <v>50</v>
      </c>
      <c r="O46" s="56" t="s">
        <v>50</v>
      </c>
      <c r="P46" s="56" t="s">
        <v>50</v>
      </c>
      <c r="Q46" s="56" t="s">
        <v>50</v>
      </c>
    </row>
    <row r="47" spans="2:17" s="4" customFormat="1" ht="12">
      <c r="B47" s="15" t="s">
        <v>41</v>
      </c>
      <c r="C47" s="94" t="s">
        <v>50</v>
      </c>
      <c r="D47" s="95" t="s">
        <v>50</v>
      </c>
      <c r="E47" s="95">
        <v>287</v>
      </c>
      <c r="F47" s="95">
        <v>284</v>
      </c>
      <c r="G47" s="95" t="s">
        <v>50</v>
      </c>
      <c r="H47" s="95">
        <v>293</v>
      </c>
      <c r="I47" s="95">
        <v>297</v>
      </c>
      <c r="J47" s="95">
        <v>289</v>
      </c>
      <c r="K47" s="62" t="s">
        <v>50</v>
      </c>
      <c r="L47" s="63" t="s">
        <v>50</v>
      </c>
      <c r="M47" s="63" t="s">
        <v>50</v>
      </c>
      <c r="N47" s="63" t="s">
        <v>50</v>
      </c>
      <c r="O47" s="63" t="s">
        <v>50</v>
      </c>
      <c r="P47" s="63" t="s">
        <v>50</v>
      </c>
      <c r="Q47" s="63" t="s">
        <v>50</v>
      </c>
    </row>
    <row r="48" spans="2:17" ht="12">
      <c r="B48" s="16" t="s">
        <v>42</v>
      </c>
      <c r="C48" s="88" t="s">
        <v>50</v>
      </c>
      <c r="D48" s="89" t="s">
        <v>50</v>
      </c>
      <c r="E48" s="89" t="s">
        <v>50</v>
      </c>
      <c r="F48" s="89">
        <v>34</v>
      </c>
      <c r="G48" s="89">
        <v>87</v>
      </c>
      <c r="H48" s="89">
        <v>50</v>
      </c>
      <c r="I48" s="89">
        <v>50</v>
      </c>
      <c r="J48" s="89">
        <v>60</v>
      </c>
      <c r="K48" s="55" t="s">
        <v>50</v>
      </c>
      <c r="L48" s="56" t="s">
        <v>50</v>
      </c>
      <c r="M48" s="56" t="s">
        <v>50</v>
      </c>
      <c r="N48" s="56" t="s">
        <v>50</v>
      </c>
      <c r="O48" s="56" t="s">
        <v>50</v>
      </c>
      <c r="P48" s="56" t="s">
        <v>50</v>
      </c>
      <c r="Q48" s="56" t="s">
        <v>50</v>
      </c>
    </row>
    <row r="50" spans="2:17" ht="22.8" customHeight="1">
      <c r="B50" s="110" t="s">
        <v>112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ht="15">
      <c r="B51" s="17" t="s">
        <v>43</v>
      </c>
    </row>
    <row r="52" ht="15">
      <c r="B52" s="18" t="s">
        <v>46</v>
      </c>
    </row>
  </sheetData>
  <mergeCells count="4">
    <mergeCell ref="B4:B5"/>
    <mergeCell ref="K4:Q4"/>
    <mergeCell ref="C4:J4"/>
    <mergeCell ref="B50:Q50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4"/>
  <sheetViews>
    <sheetView showGridLines="0" zoomScale="90" zoomScaleNormal="90" workbookViewId="0" topLeftCell="A1"/>
  </sheetViews>
  <sheetFormatPr defaultColWidth="9.140625" defaultRowHeight="15"/>
  <cols>
    <col min="1" max="1" width="9.140625" style="1" customWidth="1"/>
    <col min="2" max="2" width="21.7109375" style="1" customWidth="1"/>
    <col min="3" max="9" width="10.7109375" style="1" bestFit="1" customWidth="1"/>
    <col min="10" max="10" width="10.7109375" style="1" customWidth="1"/>
    <col min="11" max="16" width="8.7109375" style="1" customWidth="1"/>
    <col min="17" max="16384" width="9.140625" style="1" customWidth="1"/>
  </cols>
  <sheetData>
    <row r="2" spans="2:16" ht="13.8">
      <c r="B2" s="3" t="s">
        <v>53</v>
      </c>
      <c r="P2" s="4"/>
    </row>
    <row r="3" spans="2:16" ht="12">
      <c r="B3" s="5"/>
      <c r="P3" s="4"/>
    </row>
    <row r="4" spans="2:17" ht="12">
      <c r="B4" s="98"/>
      <c r="C4" s="100" t="s">
        <v>0</v>
      </c>
      <c r="D4" s="101"/>
      <c r="E4" s="101"/>
      <c r="F4" s="101"/>
      <c r="G4" s="101"/>
      <c r="H4" s="101"/>
      <c r="I4" s="101"/>
      <c r="J4" s="102"/>
      <c r="K4" s="100" t="s">
        <v>1</v>
      </c>
      <c r="L4" s="101"/>
      <c r="M4" s="101"/>
      <c r="N4" s="101"/>
      <c r="O4" s="101"/>
      <c r="P4" s="101"/>
      <c r="Q4" s="101"/>
    </row>
    <row r="5" spans="2:17" ht="12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25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26">
        <v>2015</v>
      </c>
    </row>
    <row r="6" spans="2:17" ht="13.8">
      <c r="B6" s="9" t="s">
        <v>104</v>
      </c>
      <c r="C6" s="77">
        <f>SUM(C7:C26,C28:C33,C35,C37)</f>
        <v>1614794</v>
      </c>
      <c r="D6" s="77">
        <f aca="true" t="shared" si="0" ref="D6:J6">SUM(D7:D26,D28:D33,D35,D37)</f>
        <v>1263270</v>
      </c>
      <c r="E6" s="77">
        <f t="shared" si="0"/>
        <v>1057149.06</v>
      </c>
      <c r="F6" s="77">
        <f t="shared" si="0"/>
        <v>1019914.5</v>
      </c>
      <c r="G6" s="77">
        <f t="shared" si="0"/>
        <v>992952.31</v>
      </c>
      <c r="H6" s="77">
        <f t="shared" si="0"/>
        <v>974480.05</v>
      </c>
      <c r="I6" s="77">
        <f t="shared" si="0"/>
        <v>1009503.5</v>
      </c>
      <c r="J6" s="78">
        <f t="shared" si="0"/>
        <v>1075761.02</v>
      </c>
      <c r="K6" s="66">
        <f>(D6/$C6)*100</f>
        <v>78.23103132659645</v>
      </c>
      <c r="L6" s="47">
        <f aca="true" t="shared" si="1" ref="L6:O6">(E6/$C6)*100</f>
        <v>65.46649665530093</v>
      </c>
      <c r="M6" s="47">
        <f t="shared" si="1"/>
        <v>63.16065702498276</v>
      </c>
      <c r="N6" s="47">
        <f t="shared" si="1"/>
        <v>61.4909585990535</v>
      </c>
      <c r="O6" s="47">
        <f t="shared" si="1"/>
        <v>60.34701949598526</v>
      </c>
      <c r="P6" s="47">
        <f>(I6/$C6)*100</f>
        <v>62.51593082461292</v>
      </c>
      <c r="Q6" s="67">
        <f>(J6/$C6)*100</f>
        <v>66.6190870166721</v>
      </c>
    </row>
    <row r="7" spans="2:17" ht="12">
      <c r="B7" s="10" t="s">
        <v>2</v>
      </c>
      <c r="C7" s="79">
        <v>76314</v>
      </c>
      <c r="D7" s="80">
        <v>77665</v>
      </c>
      <c r="E7" s="80">
        <v>77758</v>
      </c>
      <c r="F7" s="80">
        <v>78778</v>
      </c>
      <c r="G7" s="80">
        <v>72312</v>
      </c>
      <c r="H7" s="80">
        <v>69746</v>
      </c>
      <c r="I7" s="80">
        <v>70238</v>
      </c>
      <c r="J7" s="81">
        <v>67790</v>
      </c>
      <c r="K7" s="58">
        <f aca="true" t="shared" si="2" ref="K7:K33">(D7/C7)*100</f>
        <v>101.7703173729591</v>
      </c>
      <c r="L7" s="58">
        <f aca="true" t="shared" si="3" ref="L7:L24">(E7/C7)*100</f>
        <v>101.89218229944703</v>
      </c>
      <c r="M7" s="58">
        <f aca="true" t="shared" si="4" ref="M7:M24">(F7/C7)*100</f>
        <v>103.22876536415338</v>
      </c>
      <c r="N7" s="58">
        <f aca="true" t="shared" si="5" ref="N7:N24">(G7/C7)*100</f>
        <v>94.75587703435805</v>
      </c>
      <c r="O7" s="58">
        <f aca="true" t="shared" si="6" ref="O7:O24">(H7/C7)*100</f>
        <v>91.39345336373404</v>
      </c>
      <c r="P7" s="58">
        <f>(I7/C7)*100</f>
        <v>92.03815813612182</v>
      </c>
      <c r="Q7" s="58">
        <f>(J7/C7)*100</f>
        <v>88.83035878082659</v>
      </c>
    </row>
    <row r="8" spans="2:17" ht="12">
      <c r="B8" s="11" t="s">
        <v>3</v>
      </c>
      <c r="C8" s="82">
        <v>3216</v>
      </c>
      <c r="D8" s="83">
        <v>3122</v>
      </c>
      <c r="E8" s="83">
        <v>3038</v>
      </c>
      <c r="F8" s="83">
        <v>2462</v>
      </c>
      <c r="G8" s="83">
        <v>2410</v>
      </c>
      <c r="H8" s="83">
        <v>2470</v>
      </c>
      <c r="I8" s="83">
        <v>2533</v>
      </c>
      <c r="J8" s="84">
        <v>2520</v>
      </c>
      <c r="K8" s="51">
        <f t="shared" si="2"/>
        <v>97.0771144278607</v>
      </c>
      <c r="L8" s="51">
        <f t="shared" si="3"/>
        <v>94.46517412935323</v>
      </c>
      <c r="M8" s="51">
        <f t="shared" si="4"/>
        <v>76.55472636815921</v>
      </c>
      <c r="N8" s="51">
        <f t="shared" si="5"/>
        <v>74.93781094527363</v>
      </c>
      <c r="O8" s="51">
        <f t="shared" si="6"/>
        <v>76.80348258706468</v>
      </c>
      <c r="P8" s="51">
        <f>(I8/C8)*100</f>
        <v>78.76243781094527</v>
      </c>
      <c r="Q8" s="51">
        <f aca="true" t="shared" si="7" ref="Q8:Q48">(J8/C8)*100</f>
        <v>78.35820895522389</v>
      </c>
    </row>
    <row r="9" spans="2:17" ht="12">
      <c r="B9" s="11" t="s">
        <v>4</v>
      </c>
      <c r="C9" s="82">
        <v>17875</v>
      </c>
      <c r="D9" s="83">
        <v>16887</v>
      </c>
      <c r="E9" s="83">
        <v>18073</v>
      </c>
      <c r="F9" s="83">
        <v>19409</v>
      </c>
      <c r="G9" s="83">
        <v>18358</v>
      </c>
      <c r="H9" s="83">
        <v>18689</v>
      </c>
      <c r="I9" s="83">
        <v>16949</v>
      </c>
      <c r="J9" s="84">
        <v>15669</v>
      </c>
      <c r="K9" s="51">
        <f t="shared" si="2"/>
        <v>94.47272727272727</v>
      </c>
      <c r="L9" s="51">
        <f t="shared" si="3"/>
        <v>101.1076923076923</v>
      </c>
      <c r="M9" s="51">
        <f t="shared" si="4"/>
        <v>108.58181818181818</v>
      </c>
      <c r="N9" s="51">
        <f t="shared" si="5"/>
        <v>102.7020979020979</v>
      </c>
      <c r="O9" s="51">
        <f t="shared" si="6"/>
        <v>104.55384615384615</v>
      </c>
      <c r="P9" s="51">
        <f aca="true" t="shared" si="8" ref="P9:P33">(I9/C9)*100</f>
        <v>94.81958041958042</v>
      </c>
      <c r="Q9" s="51">
        <f t="shared" si="7"/>
        <v>87.65874125874126</v>
      </c>
    </row>
    <row r="10" spans="2:17" ht="12">
      <c r="B10" s="11" t="s">
        <v>5</v>
      </c>
      <c r="C10" s="82">
        <v>1663</v>
      </c>
      <c r="D10" s="83">
        <v>1603</v>
      </c>
      <c r="E10" s="83">
        <v>1753</v>
      </c>
      <c r="F10" s="83">
        <v>1696</v>
      </c>
      <c r="G10" s="83">
        <v>9557</v>
      </c>
      <c r="H10" s="83">
        <v>1503</v>
      </c>
      <c r="I10" s="83">
        <v>1533</v>
      </c>
      <c r="J10" s="84">
        <v>1460</v>
      </c>
      <c r="K10" s="51">
        <f t="shared" si="2"/>
        <v>96.39206253758267</v>
      </c>
      <c r="L10" s="51">
        <f t="shared" si="3"/>
        <v>105.41190619362597</v>
      </c>
      <c r="M10" s="51">
        <f t="shared" si="4"/>
        <v>101.98436560432953</v>
      </c>
      <c r="N10" s="51">
        <f t="shared" si="5"/>
        <v>574.6843054720384</v>
      </c>
      <c r="O10" s="51">
        <f t="shared" si="6"/>
        <v>90.37883343355382</v>
      </c>
      <c r="P10" s="51">
        <f t="shared" si="8"/>
        <v>92.18280216476248</v>
      </c>
      <c r="Q10" s="51">
        <f t="shared" si="7"/>
        <v>87.79314491882141</v>
      </c>
    </row>
    <row r="11" spans="2:17" ht="13.8">
      <c r="B11" s="11" t="s">
        <v>105</v>
      </c>
      <c r="C11" s="82">
        <v>518499</v>
      </c>
      <c r="D11" s="83">
        <v>149301</v>
      </c>
      <c r="E11" s="83">
        <v>142903</v>
      </c>
      <c r="F11" s="83">
        <v>139091</v>
      </c>
      <c r="G11" s="83">
        <v>136077</v>
      </c>
      <c r="H11" s="83">
        <v>127869</v>
      </c>
      <c r="I11" s="83">
        <v>125752</v>
      </c>
      <c r="J11" s="84">
        <v>127395</v>
      </c>
      <c r="K11" s="51">
        <f t="shared" si="2"/>
        <v>28.794848206071755</v>
      </c>
      <c r="L11" s="51">
        <f t="shared" si="3"/>
        <v>27.560901756801847</v>
      </c>
      <c r="M11" s="51">
        <f t="shared" si="4"/>
        <v>26.825702653235588</v>
      </c>
      <c r="N11" s="51">
        <f t="shared" si="5"/>
        <v>26.24440934312313</v>
      </c>
      <c r="O11" s="51">
        <f t="shared" si="6"/>
        <v>24.66137832474122</v>
      </c>
      <c r="P11" s="51">
        <f t="shared" si="8"/>
        <v>24.253084383962168</v>
      </c>
      <c r="Q11" s="51">
        <f t="shared" si="7"/>
        <v>24.569960597802503</v>
      </c>
    </row>
    <row r="12" spans="2:17" ht="12">
      <c r="B12" s="11" t="s">
        <v>7</v>
      </c>
      <c r="C12" s="82">
        <v>140</v>
      </c>
      <c r="D12" s="83">
        <v>106</v>
      </c>
      <c r="E12" s="83">
        <v>103</v>
      </c>
      <c r="F12" s="83">
        <v>104</v>
      </c>
      <c r="G12" s="83">
        <v>99</v>
      </c>
      <c r="H12" s="83">
        <v>99</v>
      </c>
      <c r="I12" s="83">
        <v>77</v>
      </c>
      <c r="J12" s="84">
        <v>98</v>
      </c>
      <c r="K12" s="51">
        <f t="shared" si="2"/>
        <v>75.71428571428571</v>
      </c>
      <c r="L12" s="51">
        <f t="shared" si="3"/>
        <v>73.57142857142858</v>
      </c>
      <c r="M12" s="51">
        <f t="shared" si="4"/>
        <v>74.28571428571429</v>
      </c>
      <c r="N12" s="51">
        <f t="shared" si="5"/>
        <v>70.71428571428572</v>
      </c>
      <c r="O12" s="51">
        <f t="shared" si="6"/>
        <v>70.71428571428572</v>
      </c>
      <c r="P12" s="51">
        <f t="shared" si="8"/>
        <v>55.00000000000001</v>
      </c>
      <c r="Q12" s="51">
        <f t="shared" si="7"/>
        <v>70</v>
      </c>
    </row>
    <row r="13" spans="2:17" ht="12">
      <c r="B13" s="11" t="s">
        <v>8</v>
      </c>
      <c r="C13" s="82">
        <v>16186</v>
      </c>
      <c r="D13" s="83">
        <v>15580</v>
      </c>
      <c r="E13" s="83">
        <v>15038</v>
      </c>
      <c r="F13" s="83">
        <v>14709</v>
      </c>
      <c r="G13" s="83">
        <v>13566</v>
      </c>
      <c r="H13" s="83">
        <v>12644</v>
      </c>
      <c r="I13" s="83">
        <v>13525</v>
      </c>
      <c r="J13" s="84">
        <v>14881</v>
      </c>
      <c r="K13" s="51">
        <f t="shared" si="2"/>
        <v>96.2560237242061</v>
      </c>
      <c r="L13" s="51">
        <f t="shared" si="3"/>
        <v>92.90745088347954</v>
      </c>
      <c r="M13" s="51">
        <f t="shared" si="4"/>
        <v>90.87483010008648</v>
      </c>
      <c r="N13" s="51">
        <f t="shared" si="5"/>
        <v>83.81317187693068</v>
      </c>
      <c r="O13" s="51">
        <f t="shared" si="6"/>
        <v>78.11689114049179</v>
      </c>
      <c r="P13" s="51">
        <f t="shared" si="8"/>
        <v>83.55986655134066</v>
      </c>
      <c r="Q13" s="51">
        <f t="shared" si="7"/>
        <v>91.93747683182998</v>
      </c>
    </row>
    <row r="14" spans="2:17" ht="12">
      <c r="B14" s="11" t="s">
        <v>9</v>
      </c>
      <c r="C14" s="82">
        <v>8008</v>
      </c>
      <c r="D14" s="83">
        <v>7869</v>
      </c>
      <c r="E14" s="83">
        <v>1101</v>
      </c>
      <c r="F14" s="83">
        <v>1425</v>
      </c>
      <c r="G14" s="83">
        <v>1692</v>
      </c>
      <c r="H14" s="83">
        <v>1610</v>
      </c>
      <c r="I14" s="83">
        <v>1459</v>
      </c>
      <c r="J14" s="84">
        <v>1624</v>
      </c>
      <c r="K14" s="51">
        <f t="shared" si="2"/>
        <v>98.26423576423576</v>
      </c>
      <c r="L14" s="51">
        <f t="shared" si="3"/>
        <v>13.748751248751248</v>
      </c>
      <c r="M14" s="51">
        <f t="shared" si="4"/>
        <v>17.794705294705295</v>
      </c>
      <c r="N14" s="51">
        <f t="shared" si="5"/>
        <v>21.12887112887113</v>
      </c>
      <c r="O14" s="51">
        <f t="shared" si="6"/>
        <v>20.104895104895103</v>
      </c>
      <c r="P14" s="51">
        <f t="shared" si="8"/>
        <v>18.21928071928072</v>
      </c>
      <c r="Q14" s="51">
        <f t="shared" si="7"/>
        <v>20.27972027972028</v>
      </c>
    </row>
    <row r="15" spans="2:17" ht="12">
      <c r="B15" s="11" t="s">
        <v>10</v>
      </c>
      <c r="C15" s="82">
        <v>72803</v>
      </c>
      <c r="D15" s="83">
        <v>80910</v>
      </c>
      <c r="E15" s="83">
        <v>25077</v>
      </c>
      <c r="F15" s="83">
        <v>18290</v>
      </c>
      <c r="G15" s="83">
        <v>17353</v>
      </c>
      <c r="H15" s="83">
        <v>16701</v>
      </c>
      <c r="I15" s="83">
        <v>16776</v>
      </c>
      <c r="J15" s="84">
        <v>29056</v>
      </c>
      <c r="K15" s="51">
        <f t="shared" si="2"/>
        <v>111.13553012925293</v>
      </c>
      <c r="L15" s="51">
        <f t="shared" si="3"/>
        <v>34.44500913423897</v>
      </c>
      <c r="M15" s="51">
        <f t="shared" si="4"/>
        <v>25.12259110201503</v>
      </c>
      <c r="N15" s="51">
        <f t="shared" si="5"/>
        <v>23.835556227078555</v>
      </c>
      <c r="O15" s="51">
        <f t="shared" si="6"/>
        <v>22.93998873672788</v>
      </c>
      <c r="P15" s="51">
        <f t="shared" si="8"/>
        <v>23.043006469513617</v>
      </c>
      <c r="Q15" s="51">
        <f t="shared" si="7"/>
        <v>39.91044325096493</v>
      </c>
    </row>
    <row r="16" spans="2:17" ht="12">
      <c r="B16" s="11" t="s">
        <v>11</v>
      </c>
      <c r="C16" s="82">
        <v>187937</v>
      </c>
      <c r="D16" s="83">
        <v>220126</v>
      </c>
      <c r="E16" s="83">
        <v>231909.06</v>
      </c>
      <c r="F16" s="83">
        <v>231306.5</v>
      </c>
      <c r="G16" s="83">
        <v>231733.31</v>
      </c>
      <c r="H16" s="83">
        <v>233304.05</v>
      </c>
      <c r="I16" s="83">
        <v>237915.5</v>
      </c>
      <c r="J16" s="84">
        <v>244141.02</v>
      </c>
      <c r="K16" s="51">
        <f t="shared" si="2"/>
        <v>117.12754806131842</v>
      </c>
      <c r="L16" s="51">
        <f t="shared" si="3"/>
        <v>123.3972341795389</v>
      </c>
      <c r="M16" s="51">
        <f t="shared" si="4"/>
        <v>123.0766161000761</v>
      </c>
      <c r="N16" s="51">
        <f t="shared" si="5"/>
        <v>123.30371879938491</v>
      </c>
      <c r="O16" s="51">
        <f t="shared" si="6"/>
        <v>124.13949887462287</v>
      </c>
      <c r="P16" s="51">
        <f t="shared" si="8"/>
        <v>126.59322006842719</v>
      </c>
      <c r="Q16" s="51">
        <f t="shared" si="7"/>
        <v>129.9057769358881</v>
      </c>
    </row>
    <row r="17" spans="2:17" ht="12">
      <c r="B17" s="11" t="s">
        <v>12</v>
      </c>
      <c r="C17" s="82">
        <v>1128</v>
      </c>
      <c r="D17" s="83">
        <v>1059</v>
      </c>
      <c r="E17" s="83">
        <v>986</v>
      </c>
      <c r="F17" s="83">
        <v>873</v>
      </c>
      <c r="G17" s="83">
        <v>903</v>
      </c>
      <c r="H17" s="83">
        <v>823</v>
      </c>
      <c r="I17" s="83">
        <v>766</v>
      </c>
      <c r="J17" s="84">
        <v>804</v>
      </c>
      <c r="K17" s="51">
        <f t="shared" si="2"/>
        <v>93.88297872340425</v>
      </c>
      <c r="L17" s="51">
        <f t="shared" si="3"/>
        <v>87.41134751773049</v>
      </c>
      <c r="M17" s="51">
        <f t="shared" si="4"/>
        <v>77.3936170212766</v>
      </c>
      <c r="N17" s="51">
        <f t="shared" si="5"/>
        <v>80.0531914893617</v>
      </c>
      <c r="O17" s="51">
        <f t="shared" si="6"/>
        <v>72.96099290780141</v>
      </c>
      <c r="P17" s="51">
        <f t="shared" si="8"/>
        <v>67.90780141843972</v>
      </c>
      <c r="Q17" s="51">
        <f t="shared" si="7"/>
        <v>71.27659574468085</v>
      </c>
    </row>
    <row r="18" spans="2:17" ht="12">
      <c r="B18" s="11" t="s">
        <v>13</v>
      </c>
      <c r="C18" s="82">
        <v>65791</v>
      </c>
      <c r="D18" s="83">
        <v>65611</v>
      </c>
      <c r="E18" s="83">
        <v>64866</v>
      </c>
      <c r="F18" s="83">
        <v>68500</v>
      </c>
      <c r="G18" s="83">
        <v>69527</v>
      </c>
      <c r="H18" s="83">
        <v>66317</v>
      </c>
      <c r="I18" s="83">
        <v>66178</v>
      </c>
      <c r="J18" s="84">
        <v>64042</v>
      </c>
      <c r="K18" s="51">
        <f t="shared" si="2"/>
        <v>99.72640634737274</v>
      </c>
      <c r="L18" s="51">
        <f t="shared" si="3"/>
        <v>98.59403261844325</v>
      </c>
      <c r="M18" s="51">
        <f t="shared" si="4"/>
        <v>104.11758447204025</v>
      </c>
      <c r="N18" s="51">
        <f t="shared" si="5"/>
        <v>105.67858825675245</v>
      </c>
      <c r="O18" s="51">
        <f t="shared" si="6"/>
        <v>100.79950145156633</v>
      </c>
      <c r="P18" s="51">
        <f t="shared" si="8"/>
        <v>100.58822635314861</v>
      </c>
      <c r="Q18" s="51">
        <f t="shared" si="7"/>
        <v>97.34158167530514</v>
      </c>
    </row>
    <row r="19" spans="2:17" ht="12">
      <c r="B19" s="11" t="s">
        <v>14</v>
      </c>
      <c r="C19" s="82">
        <v>167</v>
      </c>
      <c r="D19" s="83">
        <v>219</v>
      </c>
      <c r="E19" s="83">
        <v>173</v>
      </c>
      <c r="F19" s="83">
        <v>164</v>
      </c>
      <c r="G19" s="83">
        <v>148</v>
      </c>
      <c r="H19" s="83">
        <v>132</v>
      </c>
      <c r="I19" s="83">
        <v>134</v>
      </c>
      <c r="J19" s="84">
        <v>141</v>
      </c>
      <c r="K19" s="51">
        <f t="shared" si="2"/>
        <v>131.1377245508982</v>
      </c>
      <c r="L19" s="51">
        <f t="shared" si="3"/>
        <v>103.59281437125749</v>
      </c>
      <c r="M19" s="51">
        <f t="shared" si="4"/>
        <v>98.20359281437125</v>
      </c>
      <c r="N19" s="51">
        <f t="shared" si="5"/>
        <v>88.62275449101796</v>
      </c>
      <c r="O19" s="51">
        <f t="shared" si="6"/>
        <v>79.04191616766467</v>
      </c>
      <c r="P19" s="51">
        <f t="shared" si="8"/>
        <v>80.23952095808383</v>
      </c>
      <c r="Q19" s="51">
        <f t="shared" si="7"/>
        <v>84.4311377245509</v>
      </c>
    </row>
    <row r="20" spans="2:17" ht="12">
      <c r="B20" s="11" t="s">
        <v>15</v>
      </c>
      <c r="C20" s="82">
        <v>1346</v>
      </c>
      <c r="D20" s="83">
        <v>1215</v>
      </c>
      <c r="E20" s="83">
        <v>1226</v>
      </c>
      <c r="F20" s="83">
        <v>1161</v>
      </c>
      <c r="G20" s="83">
        <v>1325</v>
      </c>
      <c r="H20" s="83">
        <v>458</v>
      </c>
      <c r="I20" s="83">
        <v>569</v>
      </c>
      <c r="J20" s="84">
        <v>534</v>
      </c>
      <c r="K20" s="51">
        <f t="shared" si="2"/>
        <v>90.26745913818722</v>
      </c>
      <c r="L20" s="51">
        <f t="shared" si="3"/>
        <v>91.08469539375929</v>
      </c>
      <c r="M20" s="51">
        <f t="shared" si="4"/>
        <v>86.2555720653789</v>
      </c>
      <c r="N20" s="51">
        <f t="shared" si="5"/>
        <v>98.43982169390787</v>
      </c>
      <c r="O20" s="51">
        <f t="shared" si="6"/>
        <v>34.02674591381872</v>
      </c>
      <c r="P20" s="51">
        <f t="shared" si="8"/>
        <v>42.27340267459138</v>
      </c>
      <c r="Q20" s="51">
        <f t="shared" si="7"/>
        <v>39.673105497771175</v>
      </c>
    </row>
    <row r="21" spans="2:17" ht="12">
      <c r="B21" s="11" t="s">
        <v>16</v>
      </c>
      <c r="C21" s="82">
        <v>251</v>
      </c>
      <c r="D21" s="83">
        <v>220</v>
      </c>
      <c r="E21" s="83">
        <v>245</v>
      </c>
      <c r="F21" s="83">
        <v>206</v>
      </c>
      <c r="G21" s="83">
        <v>178</v>
      </c>
      <c r="H21" s="83">
        <v>211</v>
      </c>
      <c r="I21" s="83">
        <v>204</v>
      </c>
      <c r="J21" s="84">
        <v>214</v>
      </c>
      <c r="K21" s="51">
        <f t="shared" si="2"/>
        <v>87.64940239043824</v>
      </c>
      <c r="L21" s="51">
        <f t="shared" si="3"/>
        <v>97.60956175298804</v>
      </c>
      <c r="M21" s="51">
        <f t="shared" si="4"/>
        <v>82.07171314741036</v>
      </c>
      <c r="N21" s="51">
        <f t="shared" si="5"/>
        <v>70.91633466135458</v>
      </c>
      <c r="O21" s="51">
        <f t="shared" si="6"/>
        <v>84.06374501992032</v>
      </c>
      <c r="P21" s="51">
        <f t="shared" si="8"/>
        <v>81.27490039840637</v>
      </c>
      <c r="Q21" s="51">
        <f t="shared" si="7"/>
        <v>85.2589641434263</v>
      </c>
    </row>
    <row r="22" spans="2:17" ht="12">
      <c r="B22" s="11" t="s">
        <v>17</v>
      </c>
      <c r="C22" s="82">
        <v>2317</v>
      </c>
      <c r="D22" s="83">
        <v>2350</v>
      </c>
      <c r="E22" s="83">
        <v>596</v>
      </c>
      <c r="F22" s="83">
        <v>681</v>
      </c>
      <c r="G22" s="83">
        <v>677</v>
      </c>
      <c r="H22" s="83">
        <v>713</v>
      </c>
      <c r="I22" s="83">
        <v>728</v>
      </c>
      <c r="J22" s="84">
        <v>608</v>
      </c>
      <c r="K22" s="51">
        <f t="shared" si="2"/>
        <v>101.42425550280537</v>
      </c>
      <c r="L22" s="51">
        <f t="shared" si="3"/>
        <v>25.722917565817866</v>
      </c>
      <c r="M22" s="51">
        <f t="shared" si="4"/>
        <v>29.39145446698317</v>
      </c>
      <c r="N22" s="51">
        <f t="shared" si="5"/>
        <v>29.218817436340096</v>
      </c>
      <c r="O22" s="51">
        <f>(H22/C22)*100</f>
        <v>30.77255071212775</v>
      </c>
      <c r="P22" s="51">
        <f t="shared" si="8"/>
        <v>31.419939577039273</v>
      </c>
      <c r="Q22" s="51">
        <f t="shared" si="7"/>
        <v>26.24082865774709</v>
      </c>
    </row>
    <row r="23" spans="2:17" ht="12">
      <c r="B23" s="11" t="s">
        <v>18</v>
      </c>
      <c r="C23" s="82">
        <v>12757</v>
      </c>
      <c r="D23" s="83">
        <v>12787</v>
      </c>
      <c r="E23" s="83">
        <v>14569</v>
      </c>
      <c r="F23" s="83">
        <v>14212</v>
      </c>
      <c r="G23" s="83">
        <v>13973</v>
      </c>
      <c r="H23" s="83">
        <v>13377</v>
      </c>
      <c r="I23" s="83">
        <v>13475</v>
      </c>
      <c r="J23" s="84">
        <v>12595</v>
      </c>
      <c r="K23" s="51">
        <f t="shared" si="2"/>
        <v>100.2351650074469</v>
      </c>
      <c r="L23" s="51">
        <f t="shared" si="3"/>
        <v>114.20396644979228</v>
      </c>
      <c r="M23" s="51">
        <f t="shared" si="4"/>
        <v>111.40550286117426</v>
      </c>
      <c r="N23" s="51">
        <f t="shared" si="5"/>
        <v>109.53202163518068</v>
      </c>
      <c r="O23" s="51">
        <f t="shared" si="6"/>
        <v>104.8600768205691</v>
      </c>
      <c r="P23" s="51">
        <f t="shared" si="8"/>
        <v>105.62828251156229</v>
      </c>
      <c r="Q23" s="51">
        <f t="shared" si="7"/>
        <v>98.73010895978679</v>
      </c>
    </row>
    <row r="24" spans="2:17" ht="12">
      <c r="B24" s="11" t="s">
        <v>19</v>
      </c>
      <c r="C24" s="82">
        <v>196</v>
      </c>
      <c r="D24" s="83">
        <v>173</v>
      </c>
      <c r="E24" s="83">
        <v>180</v>
      </c>
      <c r="F24" s="83">
        <v>181</v>
      </c>
      <c r="G24" s="83">
        <v>174</v>
      </c>
      <c r="H24" s="83">
        <v>218</v>
      </c>
      <c r="I24" s="83">
        <v>160</v>
      </c>
      <c r="J24" s="84">
        <v>183</v>
      </c>
      <c r="K24" s="51">
        <f t="shared" si="2"/>
        <v>88.26530612244898</v>
      </c>
      <c r="L24" s="51">
        <f t="shared" si="3"/>
        <v>91.83673469387756</v>
      </c>
      <c r="M24" s="51">
        <f t="shared" si="4"/>
        <v>92.3469387755102</v>
      </c>
      <c r="N24" s="51">
        <f t="shared" si="5"/>
        <v>88.77551020408163</v>
      </c>
      <c r="O24" s="51">
        <f t="shared" si="6"/>
        <v>111.22448979591837</v>
      </c>
      <c r="P24" s="51">
        <f t="shared" si="8"/>
        <v>81.63265306122449</v>
      </c>
      <c r="Q24" s="51">
        <f t="shared" si="7"/>
        <v>93.36734693877551</v>
      </c>
    </row>
    <row r="25" spans="2:17" ht="12">
      <c r="B25" s="11" t="s">
        <v>45</v>
      </c>
      <c r="C25" s="82">
        <v>69005</v>
      </c>
      <c r="D25" s="83">
        <v>65690</v>
      </c>
      <c r="E25" s="83">
        <v>60280</v>
      </c>
      <c r="F25" s="83">
        <v>59425</v>
      </c>
      <c r="G25" s="83">
        <v>57300</v>
      </c>
      <c r="H25" s="83">
        <v>52850</v>
      </c>
      <c r="I25" s="83">
        <v>50350</v>
      </c>
      <c r="J25" s="84">
        <v>47695</v>
      </c>
      <c r="K25" s="51">
        <f t="shared" si="2"/>
        <v>95.19600028983407</v>
      </c>
      <c r="L25" s="51">
        <f>(E25/C25)*100</f>
        <v>87.35598869647127</v>
      </c>
      <c r="M25" s="51">
        <f>(F25/C25)*100</f>
        <v>86.11694804724296</v>
      </c>
      <c r="N25" s="51">
        <f>(G25/C25)*100</f>
        <v>83.03746105354685</v>
      </c>
      <c r="O25" s="51">
        <f>(H25/C25)*100</f>
        <v>76.5886529961597</v>
      </c>
      <c r="P25" s="51">
        <f t="shared" si="8"/>
        <v>72.9657271212231</v>
      </c>
      <c r="Q25" s="51">
        <f t="shared" si="7"/>
        <v>69.11817984204043</v>
      </c>
    </row>
    <row r="26" spans="2:17" ht="12">
      <c r="B26" s="11" t="s">
        <v>20</v>
      </c>
      <c r="C26" s="82">
        <v>3945</v>
      </c>
      <c r="D26" s="83">
        <v>4023</v>
      </c>
      <c r="E26" s="83">
        <v>3606</v>
      </c>
      <c r="F26" s="83">
        <v>3897</v>
      </c>
      <c r="G26" s="83">
        <v>4030</v>
      </c>
      <c r="H26" s="83">
        <v>3734</v>
      </c>
      <c r="I26" s="83">
        <v>3640</v>
      </c>
      <c r="J26" s="84">
        <v>3461</v>
      </c>
      <c r="K26" s="51">
        <f t="shared" si="2"/>
        <v>101.97718631178707</v>
      </c>
      <c r="L26" s="51">
        <f aca="true" t="shared" si="9" ref="L26:L33">(E26/C26)*100</f>
        <v>91.40684410646388</v>
      </c>
      <c r="M26" s="51">
        <f aca="true" t="shared" si="10" ref="M26:M33">(F26/C26)*100</f>
        <v>98.78326996197718</v>
      </c>
      <c r="N26" s="51">
        <f aca="true" t="shared" si="11" ref="N26:N33">(G26/C26)*100</f>
        <v>102.15462610899873</v>
      </c>
      <c r="O26" s="51">
        <f aca="true" t="shared" si="12" ref="O26:O33">(H26/C26)*100</f>
        <v>94.65145754119139</v>
      </c>
      <c r="P26" s="51">
        <f t="shared" si="8"/>
        <v>92.26869455006337</v>
      </c>
      <c r="Q26" s="51">
        <f t="shared" si="7"/>
        <v>87.73130544993663</v>
      </c>
    </row>
    <row r="27" spans="2:17" ht="12">
      <c r="B27" s="11" t="s">
        <v>21</v>
      </c>
      <c r="C27" s="82" t="s">
        <v>50</v>
      </c>
      <c r="D27" s="83">
        <v>12559</v>
      </c>
      <c r="E27" s="83">
        <v>11011</v>
      </c>
      <c r="F27" s="83">
        <v>10703</v>
      </c>
      <c r="G27" s="83">
        <v>9721</v>
      </c>
      <c r="H27" s="83">
        <v>8571</v>
      </c>
      <c r="I27" s="83">
        <v>7128</v>
      </c>
      <c r="J27" s="84">
        <v>5520</v>
      </c>
      <c r="K27" s="51" t="s">
        <v>50</v>
      </c>
      <c r="L27" s="51" t="s">
        <v>50</v>
      </c>
      <c r="M27" s="51" t="s">
        <v>50</v>
      </c>
      <c r="N27" s="51" t="s">
        <v>50</v>
      </c>
      <c r="O27" s="51" t="s">
        <v>50</v>
      </c>
      <c r="P27" s="51" t="s">
        <v>50</v>
      </c>
      <c r="Q27" s="51" t="s">
        <v>50</v>
      </c>
    </row>
    <row r="28" spans="2:17" ht="13.8">
      <c r="B28" s="11" t="s">
        <v>108</v>
      </c>
      <c r="C28" s="82">
        <v>33494</v>
      </c>
      <c r="D28" s="83">
        <v>33205</v>
      </c>
      <c r="E28" s="83">
        <v>863</v>
      </c>
      <c r="F28" s="83">
        <v>812</v>
      </c>
      <c r="G28" s="83">
        <v>701</v>
      </c>
      <c r="H28" s="83">
        <v>508</v>
      </c>
      <c r="I28" s="83">
        <v>542</v>
      </c>
      <c r="J28" s="84">
        <v>469</v>
      </c>
      <c r="K28" s="51">
        <f t="shared" si="2"/>
        <v>99.1371588941303</v>
      </c>
      <c r="L28" s="51">
        <f t="shared" si="9"/>
        <v>2.57658088015764</v>
      </c>
      <c r="M28" s="51">
        <f t="shared" si="10"/>
        <v>2.4243148026512213</v>
      </c>
      <c r="N28" s="51">
        <f t="shared" si="11"/>
        <v>2.092912163372544</v>
      </c>
      <c r="O28" s="51">
        <f t="shared" si="12"/>
        <v>1.5166895563384486</v>
      </c>
      <c r="P28" s="51">
        <f t="shared" si="8"/>
        <v>1.6182002746760613</v>
      </c>
      <c r="Q28" s="51">
        <f t="shared" si="7"/>
        <v>1.4002507911864812</v>
      </c>
    </row>
    <row r="29" spans="2:17" ht="12">
      <c r="B29" s="11" t="s">
        <v>23</v>
      </c>
      <c r="C29" s="82">
        <v>9457</v>
      </c>
      <c r="D29" s="83">
        <v>9072</v>
      </c>
      <c r="E29" s="83">
        <v>12301</v>
      </c>
      <c r="F29" s="83">
        <v>12299</v>
      </c>
      <c r="G29" s="83">
        <v>17219</v>
      </c>
      <c r="H29" s="83">
        <v>17572</v>
      </c>
      <c r="I29" s="83">
        <v>2279</v>
      </c>
      <c r="J29" s="84">
        <v>299</v>
      </c>
      <c r="K29" s="51">
        <f t="shared" si="2"/>
        <v>95.92894152479646</v>
      </c>
      <c r="L29" s="51">
        <f t="shared" si="9"/>
        <v>130.07296182721794</v>
      </c>
      <c r="M29" s="51">
        <f t="shared" si="10"/>
        <v>130.05181347150258</v>
      </c>
      <c r="N29" s="51">
        <f t="shared" si="11"/>
        <v>182.0767685312467</v>
      </c>
      <c r="O29" s="51">
        <f t="shared" si="12"/>
        <v>185.80945331500476</v>
      </c>
      <c r="P29" s="51">
        <f t="shared" si="8"/>
        <v>24.098551337633502</v>
      </c>
      <c r="Q29" s="51">
        <f t="shared" si="7"/>
        <v>3.1616791794437984</v>
      </c>
    </row>
    <row r="30" spans="2:17" ht="12">
      <c r="B30" s="11" t="s">
        <v>24</v>
      </c>
      <c r="C30" s="82">
        <v>2135</v>
      </c>
      <c r="D30" s="83">
        <v>2177</v>
      </c>
      <c r="E30" s="83">
        <v>2182</v>
      </c>
      <c r="F30" s="83">
        <v>1974</v>
      </c>
      <c r="G30" s="83">
        <v>2032</v>
      </c>
      <c r="H30" s="83">
        <v>1849</v>
      </c>
      <c r="I30" s="83">
        <v>1657</v>
      </c>
      <c r="J30" s="84">
        <v>1540</v>
      </c>
      <c r="K30" s="51">
        <f t="shared" si="2"/>
        <v>101.9672131147541</v>
      </c>
      <c r="L30" s="51">
        <f t="shared" si="9"/>
        <v>102.20140515222482</v>
      </c>
      <c r="M30" s="51">
        <f t="shared" si="10"/>
        <v>92.45901639344262</v>
      </c>
      <c r="N30" s="51">
        <f t="shared" si="11"/>
        <v>95.17564402810305</v>
      </c>
      <c r="O30" s="51">
        <f t="shared" si="12"/>
        <v>86.60421545667447</v>
      </c>
      <c r="P30" s="51">
        <f t="shared" si="8"/>
        <v>77.6112412177986</v>
      </c>
      <c r="Q30" s="51">
        <f t="shared" si="7"/>
        <v>72.1311475409836</v>
      </c>
    </row>
    <row r="31" spans="2:17" ht="12">
      <c r="B31" s="11" t="s">
        <v>25</v>
      </c>
      <c r="C31" s="82">
        <v>2702</v>
      </c>
      <c r="D31" s="83">
        <v>2618</v>
      </c>
      <c r="E31" s="83">
        <v>2426</v>
      </c>
      <c r="F31" s="83">
        <v>2227</v>
      </c>
      <c r="G31" s="83">
        <v>2183</v>
      </c>
      <c r="H31" s="83">
        <v>2017</v>
      </c>
      <c r="I31" s="83">
        <v>1957</v>
      </c>
      <c r="J31" s="84">
        <v>1900</v>
      </c>
      <c r="K31" s="51">
        <f t="shared" si="2"/>
        <v>96.89119170984456</v>
      </c>
      <c r="L31" s="51">
        <f t="shared" si="9"/>
        <v>89.78534418948927</v>
      </c>
      <c r="M31" s="51">
        <f t="shared" si="10"/>
        <v>82.42042931162102</v>
      </c>
      <c r="N31" s="51">
        <f t="shared" si="11"/>
        <v>80.7920059215396</v>
      </c>
      <c r="O31" s="51">
        <f t="shared" si="12"/>
        <v>74.64840858623242</v>
      </c>
      <c r="P31" s="51">
        <f t="shared" si="8"/>
        <v>72.42783123612139</v>
      </c>
      <c r="Q31" s="51">
        <f t="shared" si="7"/>
        <v>70.31828275351592</v>
      </c>
    </row>
    <row r="32" spans="2:17" ht="12">
      <c r="B32" s="11" t="s">
        <v>26</v>
      </c>
      <c r="C32" s="82">
        <v>2228</v>
      </c>
      <c r="D32" s="83">
        <v>2083</v>
      </c>
      <c r="E32" s="83">
        <v>1974</v>
      </c>
      <c r="F32" s="83">
        <v>2035</v>
      </c>
      <c r="G32" s="83">
        <v>1856</v>
      </c>
      <c r="H32" s="83">
        <v>1779</v>
      </c>
      <c r="I32" s="83">
        <v>1634</v>
      </c>
      <c r="J32" s="84">
        <v>1544</v>
      </c>
      <c r="K32" s="51">
        <f t="shared" si="2"/>
        <v>93.49192100538599</v>
      </c>
      <c r="L32" s="51">
        <f t="shared" si="9"/>
        <v>88.59964093357272</v>
      </c>
      <c r="M32" s="51">
        <f t="shared" si="10"/>
        <v>91.33752244165171</v>
      </c>
      <c r="N32" s="51">
        <f t="shared" si="11"/>
        <v>83.30341113105925</v>
      </c>
      <c r="O32" s="51">
        <f t="shared" si="12"/>
        <v>79.84739676840216</v>
      </c>
      <c r="P32" s="51">
        <f t="shared" si="8"/>
        <v>73.33931777378815</v>
      </c>
      <c r="Q32" s="51">
        <f t="shared" si="7"/>
        <v>69.29982046678636</v>
      </c>
    </row>
    <row r="33" spans="2:17" ht="13.8">
      <c r="B33" s="11" t="s">
        <v>107</v>
      </c>
      <c r="C33" s="82">
        <v>84566</v>
      </c>
      <c r="D33" s="83">
        <v>86281</v>
      </c>
      <c r="E33" s="83">
        <v>5594</v>
      </c>
      <c r="F33" s="83">
        <v>5684</v>
      </c>
      <c r="G33" s="83">
        <v>5338</v>
      </c>
      <c r="H33" s="83">
        <v>4659</v>
      </c>
      <c r="I33" s="83">
        <v>4570</v>
      </c>
      <c r="J33" s="84">
        <v>4632</v>
      </c>
      <c r="K33" s="51">
        <f t="shared" si="2"/>
        <v>102.02800179741267</v>
      </c>
      <c r="L33" s="51">
        <f t="shared" si="9"/>
        <v>6.614951635409029</v>
      </c>
      <c r="M33" s="51">
        <f t="shared" si="10"/>
        <v>6.72137738571057</v>
      </c>
      <c r="N33" s="51">
        <f t="shared" si="11"/>
        <v>6.312229501217984</v>
      </c>
      <c r="O33" s="51">
        <f t="shared" si="12"/>
        <v>5.509306340609702</v>
      </c>
      <c r="P33" s="51">
        <f t="shared" si="8"/>
        <v>5.404063098644846</v>
      </c>
      <c r="Q33" s="51">
        <f t="shared" si="7"/>
        <v>5.477378615519239</v>
      </c>
    </row>
    <row r="34" spans="2:17" ht="12">
      <c r="B34" s="12" t="s">
        <v>28</v>
      </c>
      <c r="C34" s="85"/>
      <c r="D34" s="86"/>
      <c r="E34" s="86"/>
      <c r="F34" s="86"/>
      <c r="G34" s="86"/>
      <c r="H34" s="86"/>
      <c r="I34" s="86"/>
      <c r="J34" s="87"/>
      <c r="K34" s="54"/>
      <c r="L34" s="54"/>
      <c r="M34" s="54"/>
      <c r="N34" s="54"/>
      <c r="O34" s="54"/>
      <c r="P34" s="51"/>
      <c r="Q34" s="54"/>
    </row>
    <row r="35" spans="2:17" ht="12">
      <c r="B35" s="13" t="s">
        <v>29</v>
      </c>
      <c r="C35" s="82">
        <v>419119</v>
      </c>
      <c r="D35" s="83">
        <v>399713</v>
      </c>
      <c r="E35" s="83">
        <v>366878</v>
      </c>
      <c r="F35" s="83">
        <v>336867</v>
      </c>
      <c r="G35" s="83">
        <v>310953</v>
      </c>
      <c r="H35" s="83">
        <v>321535</v>
      </c>
      <c r="I35" s="83">
        <v>372731</v>
      </c>
      <c r="J35" s="84">
        <v>429260</v>
      </c>
      <c r="K35" s="51">
        <f aca="true" t="shared" si="13" ref="K35:K44">(D35/C35)*100</f>
        <v>95.36981143780167</v>
      </c>
      <c r="L35" s="51">
        <f aca="true" t="shared" si="14" ref="L35:L44">(E35/C35)*100</f>
        <v>87.5355209379675</v>
      </c>
      <c r="M35" s="51">
        <f aca="true" t="shared" si="15" ref="M35:M44">(F35/C35)*100</f>
        <v>80.37502475430605</v>
      </c>
      <c r="N35" s="51">
        <f aca="true" t="shared" si="16" ref="N35:N44">(G35/C35)*100</f>
        <v>74.19205523968134</v>
      </c>
      <c r="O35" s="51">
        <f aca="true" t="shared" si="17" ref="O35:O37">(H35/C35)*100</f>
        <v>76.7168751595609</v>
      </c>
      <c r="P35" s="51">
        <f>(I35/C35)*100</f>
        <v>88.93202169312295</v>
      </c>
      <c r="Q35" s="51">
        <f t="shared" si="7"/>
        <v>102.41959920690782</v>
      </c>
    </row>
    <row r="36" spans="2:17" ht="13.2">
      <c r="B36" s="13" t="s">
        <v>109</v>
      </c>
      <c r="C36" s="82">
        <v>79892</v>
      </c>
      <c r="D36" s="83">
        <v>5621</v>
      </c>
      <c r="E36" s="83">
        <v>5493</v>
      </c>
      <c r="F36" s="83">
        <v>4693</v>
      </c>
      <c r="G36" s="83">
        <v>3643</v>
      </c>
      <c r="H36" s="83">
        <v>3268</v>
      </c>
      <c r="I36" s="83">
        <v>3166</v>
      </c>
      <c r="J36" s="84" t="s">
        <v>50</v>
      </c>
      <c r="K36" s="51">
        <f t="shared" si="13"/>
        <v>7.0357482601512045</v>
      </c>
      <c r="L36" s="51">
        <f t="shared" si="14"/>
        <v>6.875531968157011</v>
      </c>
      <c r="M36" s="51">
        <f t="shared" si="15"/>
        <v>5.874180143193311</v>
      </c>
      <c r="N36" s="51">
        <f t="shared" si="16"/>
        <v>4.559905872928454</v>
      </c>
      <c r="O36" s="51">
        <f t="shared" si="17"/>
        <v>4.090522204976719</v>
      </c>
      <c r="P36" s="51">
        <f>(I36/C36)*100</f>
        <v>3.9628498472938465</v>
      </c>
      <c r="Q36" s="51" t="s">
        <v>50</v>
      </c>
    </row>
    <row r="37" spans="2:17" ht="12">
      <c r="B37" s="14" t="s">
        <v>31</v>
      </c>
      <c r="C37" s="88">
        <v>1549</v>
      </c>
      <c r="D37" s="89">
        <v>1605</v>
      </c>
      <c r="E37" s="89">
        <v>1451</v>
      </c>
      <c r="F37" s="89">
        <v>1446</v>
      </c>
      <c r="G37" s="89">
        <v>1278</v>
      </c>
      <c r="H37" s="89">
        <v>1093</v>
      </c>
      <c r="I37" s="89">
        <v>1172</v>
      </c>
      <c r="J37" s="90">
        <v>1206</v>
      </c>
      <c r="K37" s="56">
        <f t="shared" si="13"/>
        <v>103.61523563589412</v>
      </c>
      <c r="L37" s="56">
        <f t="shared" si="14"/>
        <v>93.67333763718528</v>
      </c>
      <c r="M37" s="56">
        <f t="shared" si="15"/>
        <v>93.3505487411233</v>
      </c>
      <c r="N37" s="56">
        <f t="shared" si="16"/>
        <v>82.50484183344093</v>
      </c>
      <c r="O37" s="56">
        <f t="shared" si="17"/>
        <v>70.56165267914784</v>
      </c>
      <c r="P37" s="56">
        <f>(I37/C37)*100</f>
        <v>75.66171723692705</v>
      </c>
      <c r="Q37" s="56">
        <f t="shared" si="7"/>
        <v>77.85668173014848</v>
      </c>
    </row>
    <row r="38" spans="2:17" ht="12">
      <c r="B38" s="15" t="s">
        <v>32</v>
      </c>
      <c r="C38" s="91">
        <v>77</v>
      </c>
      <c r="D38" s="92">
        <v>79</v>
      </c>
      <c r="E38" s="92">
        <v>57</v>
      </c>
      <c r="F38" s="92">
        <v>60</v>
      </c>
      <c r="G38" s="92">
        <v>74</v>
      </c>
      <c r="H38" s="92">
        <v>92</v>
      </c>
      <c r="I38" s="92">
        <v>101</v>
      </c>
      <c r="J38" s="93">
        <v>85</v>
      </c>
      <c r="K38" s="59">
        <f t="shared" si="13"/>
        <v>102.59740259740259</v>
      </c>
      <c r="L38" s="59">
        <f t="shared" si="14"/>
        <v>74.02597402597402</v>
      </c>
      <c r="M38" s="59">
        <f t="shared" si="15"/>
        <v>77.92207792207793</v>
      </c>
      <c r="N38" s="59">
        <f t="shared" si="16"/>
        <v>96.1038961038961</v>
      </c>
      <c r="O38" s="59">
        <f aca="true" t="shared" si="18" ref="O38:O44">(H38/C38)*100</f>
        <v>119.48051948051948</v>
      </c>
      <c r="P38" s="59">
        <f>(I38/C38)*100</f>
        <v>131.1688311688312</v>
      </c>
      <c r="Q38" s="59">
        <f>(J38/C38)*100</f>
        <v>110.3896103896104</v>
      </c>
    </row>
    <row r="39" spans="2:17" ht="12">
      <c r="B39" s="11" t="s">
        <v>33</v>
      </c>
      <c r="C39" s="82">
        <v>88</v>
      </c>
      <c r="D39" s="83">
        <v>90</v>
      </c>
      <c r="E39" s="83">
        <v>77</v>
      </c>
      <c r="F39" s="83">
        <v>78</v>
      </c>
      <c r="G39" s="83">
        <v>69</v>
      </c>
      <c r="H39" s="83">
        <v>103</v>
      </c>
      <c r="I39" s="83">
        <v>120</v>
      </c>
      <c r="J39" s="84">
        <v>123</v>
      </c>
      <c r="K39" s="51">
        <f t="shared" si="13"/>
        <v>102.27272727272727</v>
      </c>
      <c r="L39" s="51">
        <f t="shared" si="14"/>
        <v>87.5</v>
      </c>
      <c r="M39" s="51">
        <f t="shared" si="15"/>
        <v>88.63636363636364</v>
      </c>
      <c r="N39" s="51">
        <f t="shared" si="16"/>
        <v>78.4090909090909</v>
      </c>
      <c r="O39" s="51">
        <f t="shared" si="18"/>
        <v>117.04545454545455</v>
      </c>
      <c r="P39" s="51">
        <f aca="true" t="shared" si="19" ref="P39:P45">(I39/C39)*100</f>
        <v>136.36363636363635</v>
      </c>
      <c r="Q39" s="51">
        <f t="shared" si="7"/>
        <v>139.77272727272728</v>
      </c>
    </row>
    <row r="40" spans="2:17" ht="12">
      <c r="B40" s="11" t="s">
        <v>34</v>
      </c>
      <c r="C40" s="82">
        <v>3279</v>
      </c>
      <c r="D40" s="83">
        <v>3093</v>
      </c>
      <c r="E40" s="83">
        <v>2925</v>
      </c>
      <c r="F40" s="83">
        <v>2837</v>
      </c>
      <c r="G40" s="83">
        <v>2781</v>
      </c>
      <c r="H40" s="83">
        <v>2566</v>
      </c>
      <c r="I40" s="83">
        <v>2377</v>
      </c>
      <c r="J40" s="84" t="s">
        <v>50</v>
      </c>
      <c r="K40" s="51">
        <f t="shared" si="13"/>
        <v>94.32753888380604</v>
      </c>
      <c r="L40" s="51">
        <f t="shared" si="14"/>
        <v>89.20402561756633</v>
      </c>
      <c r="M40" s="51">
        <f t="shared" si="15"/>
        <v>86.52028057334553</v>
      </c>
      <c r="N40" s="51">
        <f t="shared" si="16"/>
        <v>84.8124428179323</v>
      </c>
      <c r="O40" s="51">
        <f t="shared" si="18"/>
        <v>78.25556572125649</v>
      </c>
      <c r="P40" s="51">
        <f t="shared" si="19"/>
        <v>72.49161329673682</v>
      </c>
      <c r="Q40" s="51" t="s">
        <v>50</v>
      </c>
    </row>
    <row r="41" spans="2:17" ht="13.8">
      <c r="B41" s="16" t="s">
        <v>51</v>
      </c>
      <c r="C41" s="88">
        <v>8893</v>
      </c>
      <c r="D41" s="89">
        <v>524</v>
      </c>
      <c r="E41" s="89">
        <v>487</v>
      </c>
      <c r="F41" s="89">
        <v>487</v>
      </c>
      <c r="G41" s="89">
        <v>597</v>
      </c>
      <c r="H41" s="89">
        <v>568</v>
      </c>
      <c r="I41" s="89">
        <v>609</v>
      </c>
      <c r="J41" s="90">
        <v>616</v>
      </c>
      <c r="K41" s="56">
        <f t="shared" si="13"/>
        <v>5.892274822894411</v>
      </c>
      <c r="L41" s="56">
        <f t="shared" si="14"/>
        <v>5.4762172495220955</v>
      </c>
      <c r="M41" s="56">
        <f t="shared" si="15"/>
        <v>5.4762172495220955</v>
      </c>
      <c r="N41" s="56">
        <f t="shared" si="16"/>
        <v>6.713145170358708</v>
      </c>
      <c r="O41" s="56">
        <f t="shared" si="18"/>
        <v>6.387045991229057</v>
      </c>
      <c r="P41" s="56">
        <f t="shared" si="19"/>
        <v>6.8480827617227025</v>
      </c>
      <c r="Q41" s="56">
        <f t="shared" si="7"/>
        <v>6.926796356685033</v>
      </c>
    </row>
    <row r="42" spans="2:17" ht="12">
      <c r="B42" s="15" t="s">
        <v>36</v>
      </c>
      <c r="C42" s="94">
        <v>196</v>
      </c>
      <c r="D42" s="95">
        <v>186</v>
      </c>
      <c r="E42" s="95">
        <v>193</v>
      </c>
      <c r="F42" s="95">
        <v>161</v>
      </c>
      <c r="G42" s="95">
        <v>168</v>
      </c>
      <c r="H42" s="95">
        <v>173</v>
      </c>
      <c r="I42" s="95">
        <v>129</v>
      </c>
      <c r="J42" s="96">
        <v>140</v>
      </c>
      <c r="K42" s="63">
        <f t="shared" si="13"/>
        <v>94.89795918367348</v>
      </c>
      <c r="L42" s="63">
        <f t="shared" si="14"/>
        <v>98.46938775510205</v>
      </c>
      <c r="M42" s="63">
        <f t="shared" si="15"/>
        <v>82.14285714285714</v>
      </c>
      <c r="N42" s="63">
        <f t="shared" si="16"/>
        <v>85.71428571428571</v>
      </c>
      <c r="O42" s="63">
        <f t="shared" si="18"/>
        <v>88.26530612244898</v>
      </c>
      <c r="P42" s="63">
        <f t="shared" si="19"/>
        <v>65.81632653061224</v>
      </c>
      <c r="Q42" s="63">
        <f>(J42/C42)*100</f>
        <v>71.42857142857143</v>
      </c>
    </row>
    <row r="43" spans="2:17" ht="12">
      <c r="B43" s="11" t="s">
        <v>37</v>
      </c>
      <c r="C43" s="82">
        <v>213</v>
      </c>
      <c r="D43" s="83">
        <v>228</v>
      </c>
      <c r="E43" s="83">
        <v>248</v>
      </c>
      <c r="F43" s="83">
        <v>239</v>
      </c>
      <c r="G43" s="83">
        <v>211</v>
      </c>
      <c r="H43" s="83">
        <v>216</v>
      </c>
      <c r="I43" s="83">
        <v>215</v>
      </c>
      <c r="J43" s="84" t="s">
        <v>50</v>
      </c>
      <c r="K43" s="51">
        <f t="shared" si="13"/>
        <v>107.04225352112675</v>
      </c>
      <c r="L43" s="51">
        <f t="shared" si="14"/>
        <v>116.4319248826291</v>
      </c>
      <c r="M43" s="51">
        <f t="shared" si="15"/>
        <v>112.20657276995306</v>
      </c>
      <c r="N43" s="51">
        <f t="shared" si="16"/>
        <v>99.06103286384976</v>
      </c>
      <c r="O43" s="51">
        <f t="shared" si="18"/>
        <v>101.40845070422534</v>
      </c>
      <c r="P43" s="51">
        <f t="shared" si="19"/>
        <v>100.93896713615023</v>
      </c>
      <c r="Q43" s="51" t="s">
        <v>50</v>
      </c>
    </row>
    <row r="44" spans="2:17" ht="12">
      <c r="B44" s="11" t="s">
        <v>38</v>
      </c>
      <c r="C44" s="82">
        <v>363</v>
      </c>
      <c r="D44" s="83">
        <v>379</v>
      </c>
      <c r="E44" s="83">
        <v>178</v>
      </c>
      <c r="F44" s="83">
        <v>169</v>
      </c>
      <c r="G44" s="83">
        <v>156</v>
      </c>
      <c r="H44" s="83">
        <v>163</v>
      </c>
      <c r="I44" s="83">
        <v>132</v>
      </c>
      <c r="J44" s="84">
        <v>169</v>
      </c>
      <c r="K44" s="51">
        <f t="shared" si="13"/>
        <v>104.40771349862258</v>
      </c>
      <c r="L44" s="51">
        <f t="shared" si="14"/>
        <v>49.03581267217631</v>
      </c>
      <c r="M44" s="51">
        <f t="shared" si="15"/>
        <v>46.5564738292011</v>
      </c>
      <c r="N44" s="51">
        <f t="shared" si="16"/>
        <v>42.97520661157025</v>
      </c>
      <c r="O44" s="51">
        <f t="shared" si="18"/>
        <v>44.90358126721763</v>
      </c>
      <c r="P44" s="51">
        <f t="shared" si="19"/>
        <v>36.36363636363637</v>
      </c>
      <c r="Q44" s="51">
        <f aca="true" t="shared" si="20" ref="Q44:Q45">(J44/C44)*100</f>
        <v>46.5564738292011</v>
      </c>
    </row>
    <row r="45" spans="2:17" ht="12">
      <c r="B45" s="11" t="s">
        <v>40</v>
      </c>
      <c r="C45" s="82">
        <v>1582</v>
      </c>
      <c r="D45" s="83">
        <v>1442</v>
      </c>
      <c r="E45" s="83">
        <v>1391</v>
      </c>
      <c r="F45" s="83">
        <v>1309</v>
      </c>
      <c r="G45" s="83">
        <v>1323</v>
      </c>
      <c r="H45" s="83">
        <v>1286</v>
      </c>
      <c r="I45" s="83">
        <v>1147</v>
      </c>
      <c r="J45" s="84">
        <v>1142</v>
      </c>
      <c r="K45" s="51">
        <v>91.1504424778761</v>
      </c>
      <c r="L45" s="51">
        <v>87.92667509481669</v>
      </c>
      <c r="M45" s="51">
        <v>82.7433628318584</v>
      </c>
      <c r="N45" s="51">
        <v>83.6283185840708</v>
      </c>
      <c r="O45" s="51">
        <v>81.28950695322376</v>
      </c>
      <c r="P45" s="51">
        <f t="shared" si="19"/>
        <v>72.50316055625791</v>
      </c>
      <c r="Q45" s="51">
        <f t="shared" si="20"/>
        <v>72.18710493046775</v>
      </c>
    </row>
    <row r="46" spans="2:17" ht="12">
      <c r="B46" s="16" t="s">
        <v>39</v>
      </c>
      <c r="C46" s="88" t="s">
        <v>50</v>
      </c>
      <c r="D46" s="89">
        <v>194059</v>
      </c>
      <c r="E46" s="89">
        <v>220882</v>
      </c>
      <c r="F46" s="89">
        <v>238395</v>
      </c>
      <c r="G46" s="89">
        <v>262330</v>
      </c>
      <c r="H46" s="89" t="s">
        <v>50</v>
      </c>
      <c r="I46" s="89" t="s">
        <v>50</v>
      </c>
      <c r="J46" s="90" t="s">
        <v>50</v>
      </c>
      <c r="K46" s="56" t="s">
        <v>50</v>
      </c>
      <c r="L46" s="56" t="s">
        <v>50</v>
      </c>
      <c r="M46" s="56" t="s">
        <v>50</v>
      </c>
      <c r="N46" s="56" t="s">
        <v>50</v>
      </c>
      <c r="O46" s="56" t="s">
        <v>50</v>
      </c>
      <c r="P46" s="56" t="s">
        <v>50</v>
      </c>
      <c r="Q46" s="56" t="s">
        <v>50</v>
      </c>
    </row>
    <row r="47" spans="2:17" ht="12">
      <c r="B47" s="15" t="s">
        <v>41</v>
      </c>
      <c r="C47" s="94">
        <v>1474</v>
      </c>
      <c r="D47" s="95" t="s">
        <v>50</v>
      </c>
      <c r="E47" s="95">
        <v>505</v>
      </c>
      <c r="F47" s="95">
        <v>652</v>
      </c>
      <c r="G47" s="95">
        <v>618</v>
      </c>
      <c r="H47" s="95">
        <v>577</v>
      </c>
      <c r="I47" s="95">
        <v>592</v>
      </c>
      <c r="J47" s="96">
        <v>992</v>
      </c>
      <c r="K47" s="63" t="s">
        <v>50</v>
      </c>
      <c r="L47" s="63">
        <f>(E47/C47)*100</f>
        <v>34.260515603799185</v>
      </c>
      <c r="M47" s="63">
        <f aca="true" t="shared" si="21" ref="M47:M48">(F47/C47)*100</f>
        <v>44.23337856173677</v>
      </c>
      <c r="N47" s="63">
        <f aca="true" t="shared" si="22" ref="N47:N48">(G47/C47)*100</f>
        <v>41.926729986431475</v>
      </c>
      <c r="O47" s="63">
        <f aca="true" t="shared" si="23" ref="O47:O48">(H47/C47)*100</f>
        <v>39.14518317503392</v>
      </c>
      <c r="P47" s="63">
        <f aca="true" t="shared" si="24" ref="P47:P48">(I47/C47)*100</f>
        <v>40.16282225237449</v>
      </c>
      <c r="Q47" s="63">
        <f t="shared" si="7"/>
        <v>67.29986431478969</v>
      </c>
    </row>
    <row r="48" spans="2:17" ht="12">
      <c r="B48" s="16" t="s">
        <v>42</v>
      </c>
      <c r="C48" s="88">
        <v>3376</v>
      </c>
      <c r="D48" s="89">
        <v>3539</v>
      </c>
      <c r="E48" s="89">
        <v>3760</v>
      </c>
      <c r="F48" s="89">
        <v>3743</v>
      </c>
      <c r="G48" s="89">
        <v>3805</v>
      </c>
      <c r="H48" s="89">
        <v>653</v>
      </c>
      <c r="I48" s="89">
        <v>911</v>
      </c>
      <c r="J48" s="90">
        <v>890</v>
      </c>
      <c r="K48" s="56">
        <f aca="true" t="shared" si="25" ref="K48">(D48/C48)*100</f>
        <v>104.8281990521327</v>
      </c>
      <c r="L48" s="56">
        <f aca="true" t="shared" si="26" ref="L48">(E48/C48)*100</f>
        <v>111.37440758293839</v>
      </c>
      <c r="M48" s="56">
        <f t="shared" si="21"/>
        <v>110.87085308056872</v>
      </c>
      <c r="N48" s="56">
        <f t="shared" si="22"/>
        <v>112.70734597156398</v>
      </c>
      <c r="O48" s="56">
        <f t="shared" si="23"/>
        <v>19.342417061611375</v>
      </c>
      <c r="P48" s="56">
        <f t="shared" si="24"/>
        <v>26.984597156398106</v>
      </c>
      <c r="Q48" s="56">
        <f t="shared" si="7"/>
        <v>26.362559241706162</v>
      </c>
    </row>
    <row r="49" ht="15">
      <c r="P49" s="4"/>
    </row>
    <row r="50" spans="2:16" ht="15">
      <c r="B50" s="1" t="s">
        <v>101</v>
      </c>
      <c r="P50" s="4"/>
    </row>
    <row r="51" spans="2:16" ht="15">
      <c r="B51" s="17" t="s">
        <v>103</v>
      </c>
      <c r="P51" s="4"/>
    </row>
    <row r="52" spans="2:16" ht="13.2">
      <c r="B52" s="17" t="s">
        <v>106</v>
      </c>
      <c r="P52" s="4"/>
    </row>
    <row r="53" spans="2:16" ht="15">
      <c r="B53" s="17" t="s">
        <v>79</v>
      </c>
      <c r="P53" s="4"/>
    </row>
    <row r="54" spans="2:16" ht="15">
      <c r="B54" s="18" t="s">
        <v>44</v>
      </c>
      <c r="P54" s="4"/>
    </row>
  </sheetData>
  <mergeCells count="3">
    <mergeCell ref="B4:B5"/>
    <mergeCell ref="C4:J4"/>
    <mergeCell ref="K4:Q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7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1.7109375" style="2" customWidth="1"/>
    <col min="3" max="9" width="9.28125" style="2" bestFit="1" customWidth="1"/>
    <col min="10" max="10" width="9.28125" style="2" customWidth="1"/>
    <col min="11" max="14" width="8.8515625" style="2" customWidth="1"/>
    <col min="15" max="15" width="8.8515625" style="4" customWidth="1"/>
    <col min="16" max="16384" width="8.8515625" style="2" customWidth="1"/>
  </cols>
  <sheetData>
    <row r="2" spans="1:2" ht="12" customHeight="1">
      <c r="A2" s="2"/>
      <c r="B2" s="21" t="s">
        <v>71</v>
      </c>
    </row>
    <row r="3" spans="1:2" ht="12" customHeight="1">
      <c r="A3" s="2"/>
      <c r="B3" s="27"/>
    </row>
    <row r="4" spans="1:17" ht="12" customHeight="1">
      <c r="A4" s="2"/>
      <c r="B4" s="98"/>
      <c r="C4" s="105" t="s">
        <v>0</v>
      </c>
      <c r="D4" s="106"/>
      <c r="E4" s="106"/>
      <c r="F4" s="106"/>
      <c r="G4" s="106"/>
      <c r="H4" s="106"/>
      <c r="I4" s="106"/>
      <c r="J4" s="107"/>
      <c r="K4" s="103" t="s">
        <v>1</v>
      </c>
      <c r="L4" s="104"/>
      <c r="M4" s="104"/>
      <c r="N4" s="104"/>
      <c r="O4" s="104"/>
      <c r="P4" s="104"/>
      <c r="Q4" s="104"/>
    </row>
    <row r="5" spans="1:17" ht="12" customHeight="1">
      <c r="A5" s="2"/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7">
        <v>2015</v>
      </c>
    </row>
    <row r="6" spans="1:18" ht="12" customHeight="1">
      <c r="A6" s="2"/>
      <c r="B6" s="9" t="s">
        <v>77</v>
      </c>
      <c r="C6" s="77">
        <f>SUM(C8:C37)</f>
        <v>613790</v>
      </c>
      <c r="D6" s="77">
        <f aca="true" t="shared" si="0" ref="D6:J6">SUM(D8:D37)</f>
        <v>625829</v>
      </c>
      <c r="E6" s="77">
        <f t="shared" si="0"/>
        <v>629436</v>
      </c>
      <c r="F6" s="77">
        <f t="shared" si="0"/>
        <v>636076</v>
      </c>
      <c r="G6" s="77">
        <f t="shared" si="0"/>
        <v>636396</v>
      </c>
      <c r="H6" s="77">
        <f t="shared" si="0"/>
        <v>613208</v>
      </c>
      <c r="I6" s="77">
        <f t="shared" si="0"/>
        <v>591601</v>
      </c>
      <c r="J6" s="77">
        <f t="shared" si="0"/>
        <v>574469</v>
      </c>
      <c r="K6" s="66">
        <f aca="true" t="shared" si="1" ref="K6:Q6">(D6/$C6)*100</f>
        <v>101.96142002965183</v>
      </c>
      <c r="L6" s="47">
        <f t="shared" si="1"/>
        <v>102.54908030433863</v>
      </c>
      <c r="M6" s="47">
        <f t="shared" si="1"/>
        <v>103.63088352693919</v>
      </c>
      <c r="N6" s="47">
        <f t="shared" si="1"/>
        <v>103.68301862200427</v>
      </c>
      <c r="O6" s="47">
        <f t="shared" si="1"/>
        <v>99.90517929585037</v>
      </c>
      <c r="P6" s="47">
        <f t="shared" si="1"/>
        <v>96.38491992375242</v>
      </c>
      <c r="Q6" s="48">
        <f t="shared" si="1"/>
        <v>93.59373727170531</v>
      </c>
      <c r="R6" s="73"/>
    </row>
    <row r="7" spans="1:18" ht="12" customHeight="1">
      <c r="A7" s="2"/>
      <c r="B7" s="10" t="s">
        <v>2</v>
      </c>
      <c r="C7" s="79">
        <v>9811</v>
      </c>
      <c r="D7" s="80">
        <v>10126</v>
      </c>
      <c r="E7" s="80">
        <v>10526</v>
      </c>
      <c r="F7" s="80">
        <v>11040</v>
      </c>
      <c r="G7" s="80">
        <v>11183</v>
      </c>
      <c r="H7" s="80">
        <v>11818</v>
      </c>
      <c r="I7" s="80" t="s">
        <v>50</v>
      </c>
      <c r="J7" s="81">
        <v>10994</v>
      </c>
      <c r="K7" s="58">
        <f>(D7/C7)*100</f>
        <v>103.2106818876771</v>
      </c>
      <c r="L7" s="58">
        <f>(E7/C7)*100</f>
        <v>107.28773825298134</v>
      </c>
      <c r="M7" s="58">
        <f>(F7/C7)*100</f>
        <v>112.52675568239732</v>
      </c>
      <c r="N7" s="58">
        <f>(G7/C7)*100</f>
        <v>113.98430333299359</v>
      </c>
      <c r="O7" s="58">
        <f>(H7/C7)*100</f>
        <v>120.45663031291407</v>
      </c>
      <c r="P7" s="58" t="s">
        <v>50</v>
      </c>
      <c r="Q7" s="58">
        <f>(J7/C7)*100</f>
        <v>112.05789420038732</v>
      </c>
      <c r="R7" s="73"/>
    </row>
    <row r="8" spans="1:18" ht="12" customHeight="1">
      <c r="A8" s="2"/>
      <c r="B8" s="11" t="s">
        <v>3</v>
      </c>
      <c r="C8" s="82">
        <v>9408</v>
      </c>
      <c r="D8" s="83">
        <v>9006</v>
      </c>
      <c r="E8" s="83">
        <v>9379</v>
      </c>
      <c r="F8" s="83">
        <v>9885</v>
      </c>
      <c r="G8" s="83">
        <v>9493</v>
      </c>
      <c r="H8" s="83">
        <v>8834</v>
      </c>
      <c r="I8" s="83">
        <v>7870</v>
      </c>
      <c r="J8" s="84">
        <v>7408</v>
      </c>
      <c r="K8" s="51">
        <f>(D8/C8)*100</f>
        <v>95.72704081632652</v>
      </c>
      <c r="L8" s="51">
        <f>(E8/C8)*100</f>
        <v>99.69175170068027</v>
      </c>
      <c r="M8" s="51">
        <f>(F8/C8)*100</f>
        <v>105.07015306122449</v>
      </c>
      <c r="N8" s="51">
        <f>(G8/C8)*100</f>
        <v>100.90348639455782</v>
      </c>
      <c r="O8" s="51">
        <f>(H8/C8)*100</f>
        <v>93.89880952380952</v>
      </c>
      <c r="P8" s="51">
        <f>(I8/C8)*100</f>
        <v>83.65221088435374</v>
      </c>
      <c r="Q8" s="51">
        <f>(J8/C8)*100</f>
        <v>78.74149659863946</v>
      </c>
      <c r="R8" s="73"/>
    </row>
    <row r="9" spans="1:18" ht="12" customHeight="1">
      <c r="A9" s="2"/>
      <c r="B9" s="11" t="s">
        <v>4</v>
      </c>
      <c r="C9" s="82">
        <v>20502</v>
      </c>
      <c r="D9" s="83">
        <v>21853</v>
      </c>
      <c r="E9" s="83">
        <v>21900</v>
      </c>
      <c r="F9" s="83">
        <v>23170</v>
      </c>
      <c r="G9" s="83">
        <v>22644</v>
      </c>
      <c r="H9" s="83">
        <v>16645</v>
      </c>
      <c r="I9" s="83">
        <v>18658</v>
      </c>
      <c r="J9" s="84">
        <v>20866</v>
      </c>
      <c r="K9" s="51">
        <f aca="true" t="shared" si="2" ref="K9:K11">(D9/C9)*100</f>
        <v>106.58960101453516</v>
      </c>
      <c r="L9" s="51">
        <f aca="true" t="shared" si="3" ref="L9:L11">(E9/C9)*100</f>
        <v>106.81884694176178</v>
      </c>
      <c r="M9" s="51">
        <f aca="true" t="shared" si="4" ref="M9:M11">(F9/C9)*100</f>
        <v>113.01336454980002</v>
      </c>
      <c r="N9" s="51">
        <f aca="true" t="shared" si="5" ref="N9:N11">(G9/C9)*100</f>
        <v>110.44776119402985</v>
      </c>
      <c r="O9" s="51">
        <f aca="true" t="shared" si="6" ref="O9:O11">(H9/C9)*100</f>
        <v>81.18720124865867</v>
      </c>
      <c r="P9" s="51">
        <f aca="true" t="shared" si="7" ref="P9:P11">(I9/C9)*100</f>
        <v>91.00575553604526</v>
      </c>
      <c r="Q9" s="51">
        <f aca="true" t="shared" si="8" ref="Q9:Q11">(J9/C9)*100</f>
        <v>101.77543654277632</v>
      </c>
      <c r="R9" s="73"/>
    </row>
    <row r="10" spans="1:18" ht="12" customHeight="1">
      <c r="A10" s="2"/>
      <c r="B10" s="11" t="s">
        <v>5</v>
      </c>
      <c r="C10" s="82">
        <v>3451</v>
      </c>
      <c r="D10" s="83">
        <v>3721</v>
      </c>
      <c r="E10" s="83">
        <v>3944</v>
      </c>
      <c r="F10" s="83">
        <v>3947</v>
      </c>
      <c r="G10" s="83">
        <v>3829</v>
      </c>
      <c r="H10" s="83">
        <v>4091</v>
      </c>
      <c r="I10" s="83">
        <v>3583</v>
      </c>
      <c r="J10" s="84">
        <v>3203</v>
      </c>
      <c r="K10" s="51">
        <f t="shared" si="2"/>
        <v>107.82381918284555</v>
      </c>
      <c r="L10" s="51">
        <f t="shared" si="3"/>
        <v>114.28571428571428</v>
      </c>
      <c r="M10" s="51">
        <f t="shared" si="4"/>
        <v>114.37264560996812</v>
      </c>
      <c r="N10" s="51">
        <f t="shared" si="5"/>
        <v>110.95334685598377</v>
      </c>
      <c r="O10" s="51">
        <f t="shared" si="6"/>
        <v>118.54534917415242</v>
      </c>
      <c r="P10" s="51">
        <f t="shared" si="7"/>
        <v>103.82497826716894</v>
      </c>
      <c r="Q10" s="51">
        <f t="shared" si="8"/>
        <v>92.81367719501594</v>
      </c>
      <c r="R10" s="73"/>
    </row>
    <row r="11" spans="1:18" ht="12" customHeight="1">
      <c r="A11" s="2"/>
      <c r="B11" s="11" t="s">
        <v>6</v>
      </c>
      <c r="C11" s="82">
        <v>73793</v>
      </c>
      <c r="D11" s="83">
        <v>72295</v>
      </c>
      <c r="E11" s="83">
        <v>70827</v>
      </c>
      <c r="F11" s="83">
        <v>69543</v>
      </c>
      <c r="G11" s="83">
        <v>68533</v>
      </c>
      <c r="H11" s="83">
        <v>66221</v>
      </c>
      <c r="I11" s="83">
        <v>63228</v>
      </c>
      <c r="J11" s="84">
        <v>63020</v>
      </c>
      <c r="K11" s="51">
        <f t="shared" si="2"/>
        <v>97.96999715420162</v>
      </c>
      <c r="L11" s="51">
        <f t="shared" si="3"/>
        <v>95.98064857100267</v>
      </c>
      <c r="M11" s="51">
        <f t="shared" si="4"/>
        <v>94.24064613174691</v>
      </c>
      <c r="N11" s="51">
        <f t="shared" si="5"/>
        <v>92.87195262423265</v>
      </c>
      <c r="O11" s="51">
        <f t="shared" si="6"/>
        <v>89.73886411990297</v>
      </c>
      <c r="P11" s="51">
        <f t="shared" si="7"/>
        <v>85.68292385456616</v>
      </c>
      <c r="Q11" s="51">
        <f t="shared" si="8"/>
        <v>85.40105430054341</v>
      </c>
      <c r="R11" s="73"/>
    </row>
    <row r="12" spans="1:18" ht="12" customHeight="1">
      <c r="A12" s="2"/>
      <c r="B12" s="11" t="s">
        <v>7</v>
      </c>
      <c r="C12" s="82">
        <v>3656</v>
      </c>
      <c r="D12" s="83">
        <v>3555</v>
      </c>
      <c r="E12" s="83">
        <v>3393</v>
      </c>
      <c r="F12" s="83">
        <v>3400</v>
      </c>
      <c r="G12" s="83">
        <v>3286</v>
      </c>
      <c r="H12" s="83">
        <v>3112</v>
      </c>
      <c r="I12" s="83">
        <v>3034</v>
      </c>
      <c r="J12" s="84">
        <v>2823</v>
      </c>
      <c r="K12" s="51">
        <f>(D12/C12)*100</f>
        <v>97.23741794310722</v>
      </c>
      <c r="L12" s="51">
        <f>(E12/C12)*100</f>
        <v>92.80634573304157</v>
      </c>
      <c r="M12" s="51">
        <f>(F12/C12)*100</f>
        <v>92.99781181619255</v>
      </c>
      <c r="N12" s="51">
        <f>(G12/C12)*100</f>
        <v>89.87964989059081</v>
      </c>
      <c r="O12" s="51">
        <f>(H12/C12)*100</f>
        <v>85.12035010940919</v>
      </c>
      <c r="P12" s="51">
        <f>(I12/C12)*100</f>
        <v>82.98687089715536</v>
      </c>
      <c r="Q12" s="51">
        <f>(J12/C12)*100</f>
        <v>77.21553610503283</v>
      </c>
      <c r="R12" s="73"/>
    </row>
    <row r="13" spans="1:18" ht="12" customHeight="1">
      <c r="A13" s="2"/>
      <c r="B13" s="11" t="s">
        <v>8</v>
      </c>
      <c r="C13" s="82">
        <v>3484</v>
      </c>
      <c r="D13" s="83">
        <v>3868</v>
      </c>
      <c r="E13" s="83">
        <v>4318</v>
      </c>
      <c r="F13" s="83">
        <v>4216</v>
      </c>
      <c r="G13" s="83">
        <v>4287</v>
      </c>
      <c r="H13" s="83">
        <v>4088</v>
      </c>
      <c r="I13" s="83">
        <v>3777</v>
      </c>
      <c r="J13" s="84">
        <v>3755</v>
      </c>
      <c r="K13" s="51">
        <f>(D13/C13)*100</f>
        <v>111.02181400688865</v>
      </c>
      <c r="L13" s="51">
        <f>(E13/C13)*100</f>
        <v>123.93800229621125</v>
      </c>
      <c r="M13" s="51">
        <f>(F13/C13)*100</f>
        <v>121.01033295063147</v>
      </c>
      <c r="N13" s="51">
        <f>(G13/C13)*100</f>
        <v>123.04822043628015</v>
      </c>
      <c r="O13" s="51">
        <f>(H13/C13)*100</f>
        <v>117.33639494833525</v>
      </c>
      <c r="P13" s="51">
        <f>(I13/C13)*100</f>
        <v>108.40987370838118</v>
      </c>
      <c r="Q13" s="51">
        <f>(J13/C13)*100</f>
        <v>107.77841561423651</v>
      </c>
      <c r="R13" s="73"/>
    </row>
    <row r="14" spans="1:18" ht="12" customHeight="1">
      <c r="A14" s="2"/>
      <c r="B14" s="11" t="s">
        <v>9</v>
      </c>
      <c r="C14" s="82">
        <v>12315</v>
      </c>
      <c r="D14" s="83">
        <v>11364</v>
      </c>
      <c r="E14" s="83">
        <v>12349</v>
      </c>
      <c r="F14" s="83">
        <v>12479</v>
      </c>
      <c r="G14" s="83">
        <v>12475</v>
      </c>
      <c r="H14" s="83">
        <v>12693</v>
      </c>
      <c r="I14" s="83">
        <v>11798</v>
      </c>
      <c r="J14" s="84">
        <v>9716</v>
      </c>
      <c r="K14" s="51">
        <f>(D14/C14)*100</f>
        <v>92.27771010962242</v>
      </c>
      <c r="L14" s="51">
        <f>(E14/C14)*100</f>
        <v>100.27608607389362</v>
      </c>
      <c r="M14" s="51">
        <f>(F14/C14)*100</f>
        <v>101.33170929760456</v>
      </c>
      <c r="N14" s="51">
        <f>(G14/C14)*100</f>
        <v>101.29922858302882</v>
      </c>
      <c r="O14" s="51">
        <f>(H14/C14)*100</f>
        <v>103.0694275274056</v>
      </c>
      <c r="P14" s="51">
        <f>(I14/C14)*100</f>
        <v>95.8018676410881</v>
      </c>
      <c r="Q14" s="51">
        <f>(J14/C14)*100</f>
        <v>78.8956557044255</v>
      </c>
      <c r="R14" s="73"/>
    </row>
    <row r="15" spans="1:18" ht="12" customHeight="1">
      <c r="A15" s="2"/>
      <c r="B15" s="11" t="s">
        <v>10</v>
      </c>
      <c r="C15" s="82">
        <v>73558</v>
      </c>
      <c r="D15" s="83">
        <v>76079</v>
      </c>
      <c r="E15" s="83">
        <v>73929</v>
      </c>
      <c r="F15" s="83">
        <v>70472</v>
      </c>
      <c r="G15" s="83">
        <v>68597</v>
      </c>
      <c r="H15" s="83">
        <v>66765</v>
      </c>
      <c r="I15" s="83">
        <v>65017</v>
      </c>
      <c r="J15" s="84">
        <v>61614</v>
      </c>
      <c r="K15" s="51">
        <f aca="true" t="shared" si="9" ref="K15:K36">(D15/C15)*100</f>
        <v>103.42722749395034</v>
      </c>
      <c r="L15" s="51">
        <f aca="true" t="shared" si="10" ref="L15:L36">(E15/C15)*100</f>
        <v>100.50436390331438</v>
      </c>
      <c r="M15" s="51">
        <f aca="true" t="shared" si="11" ref="M15:M36">(F15/C15)*100</f>
        <v>95.80467114385927</v>
      </c>
      <c r="N15" s="51">
        <f aca="true" t="shared" si="12" ref="N15:N36">(G15/C15)*100</f>
        <v>93.25566219853721</v>
      </c>
      <c r="O15" s="51">
        <f aca="true" t="shared" si="13" ref="O15:O36">(H15/C15)*100</f>
        <v>90.76511052502786</v>
      </c>
      <c r="P15" s="51">
        <f aca="true" t="shared" si="14" ref="P15:P36">(I15/C15)*100</f>
        <v>88.38875445226896</v>
      </c>
      <c r="Q15" s="51">
        <f aca="true" t="shared" si="15" ref="Q15:Q36">(J15/C15)*100</f>
        <v>83.7624731504391</v>
      </c>
      <c r="R15" s="73"/>
    </row>
    <row r="16" spans="1:18" ht="12" customHeight="1">
      <c r="A16" s="2"/>
      <c r="B16" s="11" t="s">
        <v>11</v>
      </c>
      <c r="C16" s="82">
        <v>62252</v>
      </c>
      <c r="D16" s="83">
        <v>60978</v>
      </c>
      <c r="E16" s="83">
        <v>60544</v>
      </c>
      <c r="F16" s="83">
        <v>64787</v>
      </c>
      <c r="G16" s="83">
        <v>66572</v>
      </c>
      <c r="H16" s="83">
        <v>67075</v>
      </c>
      <c r="I16" s="83">
        <v>66270</v>
      </c>
      <c r="J16" s="84">
        <v>66678</v>
      </c>
      <c r="K16" s="51">
        <f t="shared" si="9"/>
        <v>97.95347940628415</v>
      </c>
      <c r="L16" s="51">
        <f t="shared" si="10"/>
        <v>97.25631305018312</v>
      </c>
      <c r="M16" s="51">
        <f t="shared" si="11"/>
        <v>104.07215832423056</v>
      </c>
      <c r="N16" s="51">
        <f t="shared" si="12"/>
        <v>106.93953607916211</v>
      </c>
      <c r="O16" s="51">
        <f t="shared" si="13"/>
        <v>107.74754224763863</v>
      </c>
      <c r="P16" s="51">
        <f t="shared" si="14"/>
        <v>106.45441110325773</v>
      </c>
      <c r="Q16" s="51">
        <f t="shared" si="15"/>
        <v>107.10981173295637</v>
      </c>
      <c r="R16" s="73"/>
    </row>
    <row r="17" spans="2:18" s="4" customFormat="1" ht="12" customHeight="1">
      <c r="B17" s="11" t="s">
        <v>12</v>
      </c>
      <c r="C17" s="82">
        <v>4734</v>
      </c>
      <c r="D17" s="83">
        <v>4891</v>
      </c>
      <c r="E17" s="83">
        <v>5165</v>
      </c>
      <c r="F17" s="83">
        <v>5084</v>
      </c>
      <c r="G17" s="83">
        <v>4741</v>
      </c>
      <c r="H17" s="83">
        <v>4352</v>
      </c>
      <c r="I17" s="83">
        <v>3763</v>
      </c>
      <c r="J17" s="84">
        <v>3341</v>
      </c>
      <c r="K17" s="51">
        <f t="shared" si="9"/>
        <v>103.31643430502746</v>
      </c>
      <c r="L17" s="51">
        <f t="shared" si="10"/>
        <v>109.10435149978876</v>
      </c>
      <c r="M17" s="51">
        <f t="shared" si="11"/>
        <v>107.39332488381919</v>
      </c>
      <c r="N17" s="51">
        <f t="shared" si="12"/>
        <v>100.14786649767638</v>
      </c>
      <c r="O17" s="51">
        <f t="shared" si="13"/>
        <v>91.93071398394592</v>
      </c>
      <c r="P17" s="51">
        <f t="shared" si="14"/>
        <v>79.48880439374736</v>
      </c>
      <c r="Q17" s="51">
        <f t="shared" si="15"/>
        <v>70.57456696239967</v>
      </c>
      <c r="R17" s="74"/>
    </row>
    <row r="18" spans="2:18" s="4" customFormat="1" ht="12" customHeight="1">
      <c r="B18" s="11" t="s">
        <v>13</v>
      </c>
      <c r="C18" s="82">
        <v>59284</v>
      </c>
      <c r="D18" s="83">
        <v>65598</v>
      </c>
      <c r="E18" s="83">
        <v>69263</v>
      </c>
      <c r="F18" s="83">
        <v>68325</v>
      </c>
      <c r="G18" s="83">
        <v>67102</v>
      </c>
      <c r="H18" s="83">
        <v>63848</v>
      </c>
      <c r="I18" s="83">
        <v>54745</v>
      </c>
      <c r="J18" s="84">
        <v>53410</v>
      </c>
      <c r="K18" s="51">
        <f t="shared" si="9"/>
        <v>110.65042844612374</v>
      </c>
      <c r="L18" s="51">
        <f t="shared" si="10"/>
        <v>116.83253491667229</v>
      </c>
      <c r="M18" s="51">
        <f t="shared" si="11"/>
        <v>115.25032049119493</v>
      </c>
      <c r="N18" s="51">
        <f t="shared" si="12"/>
        <v>113.18736927332837</v>
      </c>
      <c r="O18" s="51">
        <f t="shared" si="13"/>
        <v>107.69853586127792</v>
      </c>
      <c r="P18" s="51">
        <f t="shared" si="14"/>
        <v>92.34363403279131</v>
      </c>
      <c r="Q18" s="51">
        <f t="shared" si="15"/>
        <v>90.09176168949463</v>
      </c>
      <c r="R18" s="74"/>
    </row>
    <row r="19" spans="2:18" s="4" customFormat="1" ht="12" customHeight="1">
      <c r="B19" s="11" t="s">
        <v>14</v>
      </c>
      <c r="C19" s="82">
        <v>652</v>
      </c>
      <c r="D19" s="83">
        <v>578</v>
      </c>
      <c r="E19" s="83">
        <v>636</v>
      </c>
      <c r="F19" s="83">
        <v>622</v>
      </c>
      <c r="G19" s="83">
        <v>678</v>
      </c>
      <c r="H19" s="83">
        <v>553</v>
      </c>
      <c r="I19" s="83">
        <v>532</v>
      </c>
      <c r="J19" s="84">
        <v>547</v>
      </c>
      <c r="K19" s="51">
        <f t="shared" si="9"/>
        <v>88.65030674846625</v>
      </c>
      <c r="L19" s="51">
        <f t="shared" si="10"/>
        <v>97.54601226993866</v>
      </c>
      <c r="M19" s="51">
        <f t="shared" si="11"/>
        <v>95.39877300613497</v>
      </c>
      <c r="N19" s="51">
        <f t="shared" si="12"/>
        <v>103.9877300613497</v>
      </c>
      <c r="O19" s="51">
        <f t="shared" si="13"/>
        <v>84.8159509202454</v>
      </c>
      <c r="P19" s="51">
        <f t="shared" si="14"/>
        <v>81.59509202453987</v>
      </c>
      <c r="Q19" s="51">
        <f t="shared" si="15"/>
        <v>83.8957055214724</v>
      </c>
      <c r="R19" s="74"/>
    </row>
    <row r="20" spans="2:18" s="4" customFormat="1" ht="12" customHeight="1">
      <c r="B20" s="11" t="s">
        <v>15</v>
      </c>
      <c r="C20" s="82">
        <v>6548</v>
      </c>
      <c r="D20" s="83">
        <v>7055</v>
      </c>
      <c r="E20" s="83">
        <v>6780</v>
      </c>
      <c r="F20" s="83">
        <v>6561</v>
      </c>
      <c r="G20" s="83">
        <v>6117</v>
      </c>
      <c r="H20" s="83">
        <v>5136</v>
      </c>
      <c r="I20" s="83">
        <v>4745</v>
      </c>
      <c r="J20" s="84">
        <v>4409</v>
      </c>
      <c r="K20" s="51">
        <f t="shared" si="9"/>
        <v>107.74282223579719</v>
      </c>
      <c r="L20" s="51">
        <f t="shared" si="10"/>
        <v>103.54306658521686</v>
      </c>
      <c r="M20" s="51">
        <f t="shared" si="11"/>
        <v>100.19853390348199</v>
      </c>
      <c r="N20" s="51">
        <f t="shared" si="12"/>
        <v>93.41783750763591</v>
      </c>
      <c r="O20" s="51">
        <f t="shared" si="13"/>
        <v>78.43616371411119</v>
      </c>
      <c r="P20" s="51">
        <f t="shared" si="14"/>
        <v>72.46487477092242</v>
      </c>
      <c r="Q20" s="51">
        <f t="shared" si="15"/>
        <v>67.33353695784973</v>
      </c>
      <c r="R20" s="74"/>
    </row>
    <row r="21" spans="2:18" s="4" customFormat="1" ht="12" customHeight="1">
      <c r="B21" s="11" t="s">
        <v>16</v>
      </c>
      <c r="C21" s="82">
        <v>8000</v>
      </c>
      <c r="D21" s="83">
        <v>8655</v>
      </c>
      <c r="E21" s="83">
        <v>9139</v>
      </c>
      <c r="F21" s="83">
        <v>9920</v>
      </c>
      <c r="G21" s="83">
        <v>9729</v>
      </c>
      <c r="H21" s="83">
        <v>9261</v>
      </c>
      <c r="I21" s="83">
        <v>8636</v>
      </c>
      <c r="J21" s="84">
        <v>7355</v>
      </c>
      <c r="K21" s="51">
        <f t="shared" si="9"/>
        <v>108.18749999999999</v>
      </c>
      <c r="L21" s="51">
        <f t="shared" si="10"/>
        <v>114.2375</v>
      </c>
      <c r="M21" s="51">
        <f t="shared" si="11"/>
        <v>124</v>
      </c>
      <c r="N21" s="51">
        <f t="shared" si="12"/>
        <v>121.61249999999998</v>
      </c>
      <c r="O21" s="51">
        <f t="shared" si="13"/>
        <v>115.76249999999999</v>
      </c>
      <c r="P21" s="51">
        <f t="shared" si="14"/>
        <v>107.94999999999999</v>
      </c>
      <c r="Q21" s="51">
        <f t="shared" si="15"/>
        <v>91.9375</v>
      </c>
      <c r="R21" s="74"/>
    </row>
    <row r="22" spans="2:18" s="4" customFormat="1" ht="12" customHeight="1">
      <c r="B22" s="11" t="s">
        <v>17</v>
      </c>
      <c r="C22" s="82">
        <v>762</v>
      </c>
      <c r="D22" s="83">
        <v>702</v>
      </c>
      <c r="E22" s="83">
        <v>681</v>
      </c>
      <c r="F22" s="83">
        <v>637</v>
      </c>
      <c r="G22" s="83">
        <v>666</v>
      </c>
      <c r="H22" s="83">
        <v>656</v>
      </c>
      <c r="I22" s="83">
        <v>626</v>
      </c>
      <c r="J22" s="84">
        <v>691</v>
      </c>
      <c r="K22" s="51">
        <f t="shared" si="9"/>
        <v>92.1259842519685</v>
      </c>
      <c r="L22" s="51">
        <f t="shared" si="10"/>
        <v>89.37007874015748</v>
      </c>
      <c r="M22" s="51">
        <f t="shared" si="11"/>
        <v>83.59580052493439</v>
      </c>
      <c r="N22" s="51">
        <f t="shared" si="12"/>
        <v>87.4015748031496</v>
      </c>
      <c r="O22" s="51">
        <f t="shared" si="13"/>
        <v>86.08923884514435</v>
      </c>
      <c r="P22" s="51">
        <f t="shared" si="14"/>
        <v>82.1522309711286</v>
      </c>
      <c r="Q22" s="51">
        <f t="shared" si="15"/>
        <v>90.68241469816273</v>
      </c>
      <c r="R22" s="74"/>
    </row>
    <row r="23" spans="2:18" s="4" customFormat="1" ht="12" customHeight="1">
      <c r="B23" s="11" t="s">
        <v>18</v>
      </c>
      <c r="C23" s="82">
        <v>14743</v>
      </c>
      <c r="D23" s="83">
        <v>15432</v>
      </c>
      <c r="E23" s="83">
        <v>16328</v>
      </c>
      <c r="F23" s="83">
        <v>17210</v>
      </c>
      <c r="G23" s="83">
        <v>17179</v>
      </c>
      <c r="H23" s="83">
        <v>17841</v>
      </c>
      <c r="I23" s="83">
        <v>17890</v>
      </c>
      <c r="J23" s="84">
        <v>17449</v>
      </c>
      <c r="K23" s="51">
        <f t="shared" si="9"/>
        <v>104.67340432747744</v>
      </c>
      <c r="L23" s="51">
        <f t="shared" si="10"/>
        <v>110.75086481720137</v>
      </c>
      <c r="M23" s="51">
        <f t="shared" si="11"/>
        <v>116.73336498677338</v>
      </c>
      <c r="N23" s="51">
        <f t="shared" si="12"/>
        <v>116.52309570643695</v>
      </c>
      <c r="O23" s="51">
        <f t="shared" si="13"/>
        <v>121.01336227362138</v>
      </c>
      <c r="P23" s="51">
        <f t="shared" si="14"/>
        <v>121.34572339415315</v>
      </c>
      <c r="Q23" s="51">
        <f t="shared" si="15"/>
        <v>118.35447330936715</v>
      </c>
      <c r="R23" s="74"/>
    </row>
    <row r="24" spans="2:18" s="4" customFormat="1" ht="12" customHeight="1">
      <c r="B24" s="11" t="s">
        <v>19</v>
      </c>
      <c r="C24" s="82">
        <v>662</v>
      </c>
      <c r="D24" s="83">
        <v>494</v>
      </c>
      <c r="E24" s="83">
        <v>584</v>
      </c>
      <c r="F24" s="83">
        <v>584</v>
      </c>
      <c r="G24" s="83">
        <v>585</v>
      </c>
      <c r="H24" s="83">
        <v>615</v>
      </c>
      <c r="I24" s="83">
        <v>581</v>
      </c>
      <c r="J24" s="84">
        <v>565</v>
      </c>
      <c r="K24" s="51">
        <f t="shared" si="9"/>
        <v>74.62235649546828</v>
      </c>
      <c r="L24" s="51">
        <f t="shared" si="10"/>
        <v>88.21752265861026</v>
      </c>
      <c r="M24" s="51">
        <f t="shared" si="11"/>
        <v>88.21752265861026</v>
      </c>
      <c r="N24" s="51">
        <f t="shared" si="12"/>
        <v>88.36858006042296</v>
      </c>
      <c r="O24" s="51">
        <f t="shared" si="13"/>
        <v>92.90030211480362</v>
      </c>
      <c r="P24" s="51">
        <f t="shared" si="14"/>
        <v>87.7643504531722</v>
      </c>
      <c r="Q24" s="51">
        <f t="shared" si="15"/>
        <v>85.3474320241692</v>
      </c>
      <c r="R24" s="74"/>
    </row>
    <row r="25" spans="2:18" s="4" customFormat="1" ht="12" customHeight="1">
      <c r="B25" s="11" t="s">
        <v>45</v>
      </c>
      <c r="C25" s="82">
        <v>14610</v>
      </c>
      <c r="D25" s="83">
        <v>14364</v>
      </c>
      <c r="E25" s="83">
        <v>14368</v>
      </c>
      <c r="F25" s="83">
        <v>13969</v>
      </c>
      <c r="G25" s="83">
        <v>13473</v>
      </c>
      <c r="H25" s="83">
        <v>12721</v>
      </c>
      <c r="I25" s="83">
        <v>11934</v>
      </c>
      <c r="J25" s="84">
        <v>10850</v>
      </c>
      <c r="K25" s="51">
        <f t="shared" si="9"/>
        <v>98.31622176591375</v>
      </c>
      <c r="L25" s="51">
        <f t="shared" si="10"/>
        <v>98.34360027378509</v>
      </c>
      <c r="M25" s="51">
        <f t="shared" si="11"/>
        <v>95.6125941136208</v>
      </c>
      <c r="N25" s="51">
        <f t="shared" si="12"/>
        <v>92.217659137577</v>
      </c>
      <c r="O25" s="51">
        <f t="shared" si="13"/>
        <v>87.07049965776865</v>
      </c>
      <c r="P25" s="51">
        <f t="shared" si="14"/>
        <v>81.68377823408625</v>
      </c>
      <c r="Q25" s="51">
        <f t="shared" si="15"/>
        <v>74.26420260095826</v>
      </c>
      <c r="R25" s="74"/>
    </row>
    <row r="26" spans="2:18" s="4" customFormat="1" ht="12" customHeight="1">
      <c r="B26" s="11" t="s">
        <v>20</v>
      </c>
      <c r="C26" s="82">
        <v>8248</v>
      </c>
      <c r="D26" s="83">
        <v>8708</v>
      </c>
      <c r="E26" s="83">
        <v>8540</v>
      </c>
      <c r="F26" s="83">
        <v>8770</v>
      </c>
      <c r="G26" s="83">
        <v>8805</v>
      </c>
      <c r="H26" s="83">
        <v>8862</v>
      </c>
      <c r="I26" s="83">
        <v>8692</v>
      </c>
      <c r="J26" s="84">
        <v>8665</v>
      </c>
      <c r="K26" s="51">
        <f t="shared" si="9"/>
        <v>105.57710960232785</v>
      </c>
      <c r="L26" s="51">
        <f t="shared" si="10"/>
        <v>103.54025218234723</v>
      </c>
      <c r="M26" s="51">
        <f t="shared" si="11"/>
        <v>106.32880698351114</v>
      </c>
      <c r="N26" s="51">
        <f t="shared" si="12"/>
        <v>106.75315227934044</v>
      </c>
      <c r="O26" s="51">
        <f t="shared" si="13"/>
        <v>107.44422890397671</v>
      </c>
      <c r="P26" s="51">
        <f t="shared" si="14"/>
        <v>105.3831231813773</v>
      </c>
      <c r="Q26" s="51">
        <f t="shared" si="15"/>
        <v>105.05577109602329</v>
      </c>
      <c r="R26" s="74"/>
    </row>
    <row r="27" spans="2:18" s="4" customFormat="1" ht="12" customHeight="1">
      <c r="B27" s="11" t="s">
        <v>21</v>
      </c>
      <c r="C27" s="82">
        <v>84978</v>
      </c>
      <c r="D27" s="83">
        <v>85749</v>
      </c>
      <c r="E27" s="83">
        <v>82372</v>
      </c>
      <c r="F27" s="83">
        <v>82832</v>
      </c>
      <c r="G27" s="83">
        <v>85459</v>
      </c>
      <c r="H27" s="83">
        <v>80165</v>
      </c>
      <c r="I27" s="83">
        <v>78358</v>
      </c>
      <c r="J27" s="84">
        <v>71772</v>
      </c>
      <c r="K27" s="51">
        <f t="shared" si="9"/>
        <v>100.90729365247475</v>
      </c>
      <c r="L27" s="51">
        <f t="shared" si="10"/>
        <v>96.93332391913201</v>
      </c>
      <c r="M27" s="51">
        <f t="shared" si="11"/>
        <v>97.47464049518699</v>
      </c>
      <c r="N27" s="51">
        <f t="shared" si="12"/>
        <v>100.56602885452706</v>
      </c>
      <c r="O27" s="51">
        <f t="shared" si="13"/>
        <v>94.33618112923345</v>
      </c>
      <c r="P27" s="51">
        <f t="shared" si="14"/>
        <v>92.20974840546965</v>
      </c>
      <c r="Q27" s="51">
        <f t="shared" si="15"/>
        <v>84.45950716656075</v>
      </c>
      <c r="R27" s="74"/>
    </row>
    <row r="28" spans="2:18" s="4" customFormat="1" ht="12" customHeight="1">
      <c r="B28" s="11" t="s">
        <v>22</v>
      </c>
      <c r="C28" s="82">
        <v>10807</v>
      </c>
      <c r="D28" s="83">
        <v>11287</v>
      </c>
      <c r="E28" s="83">
        <v>11839</v>
      </c>
      <c r="F28" s="83">
        <v>12955</v>
      </c>
      <c r="G28" s="83">
        <v>13875</v>
      </c>
      <c r="H28" s="83">
        <v>14535</v>
      </c>
      <c r="I28" s="83">
        <v>14198</v>
      </c>
      <c r="J28" s="84">
        <v>14373</v>
      </c>
      <c r="K28" s="51">
        <f t="shared" si="9"/>
        <v>104.44156565189229</v>
      </c>
      <c r="L28" s="51">
        <f t="shared" si="10"/>
        <v>109.54936615156842</v>
      </c>
      <c r="M28" s="51">
        <f t="shared" si="11"/>
        <v>119.876006292218</v>
      </c>
      <c r="N28" s="51">
        <f t="shared" si="12"/>
        <v>128.38900712501155</v>
      </c>
      <c r="O28" s="51">
        <f t="shared" si="13"/>
        <v>134.49615989636348</v>
      </c>
      <c r="P28" s="51">
        <f t="shared" si="14"/>
        <v>131.3778106782641</v>
      </c>
      <c r="Q28" s="51">
        <f t="shared" si="15"/>
        <v>132.99713148884982</v>
      </c>
      <c r="R28" s="74"/>
    </row>
    <row r="29" spans="2:18" s="4" customFormat="1" ht="12" customHeight="1">
      <c r="B29" s="11" t="s">
        <v>23</v>
      </c>
      <c r="C29" s="82">
        <v>26212</v>
      </c>
      <c r="D29" s="83">
        <v>26716</v>
      </c>
      <c r="E29" s="83">
        <v>28244</v>
      </c>
      <c r="F29" s="83">
        <v>30694</v>
      </c>
      <c r="G29" s="83">
        <v>31817</v>
      </c>
      <c r="H29" s="83">
        <v>33434</v>
      </c>
      <c r="I29" s="83">
        <v>30156</v>
      </c>
      <c r="J29" s="84">
        <v>28334</v>
      </c>
      <c r="K29" s="51">
        <f t="shared" si="9"/>
        <v>101.92278345795818</v>
      </c>
      <c r="L29" s="51">
        <f t="shared" si="10"/>
        <v>107.75217457652984</v>
      </c>
      <c r="M29" s="51">
        <f t="shared" si="11"/>
        <v>117.09903860827102</v>
      </c>
      <c r="N29" s="51">
        <f t="shared" si="12"/>
        <v>121.3833358766977</v>
      </c>
      <c r="O29" s="51">
        <f t="shared" si="13"/>
        <v>127.55226613764688</v>
      </c>
      <c r="P29" s="51">
        <f t="shared" si="14"/>
        <v>115.04654356783152</v>
      </c>
      <c r="Q29" s="51">
        <f t="shared" si="15"/>
        <v>108.09552876545095</v>
      </c>
      <c r="R29" s="74"/>
    </row>
    <row r="30" spans="2:18" s="4" customFormat="1" ht="12" customHeight="1">
      <c r="B30" s="11" t="s">
        <v>24</v>
      </c>
      <c r="C30" s="82">
        <v>1318</v>
      </c>
      <c r="D30" s="83">
        <v>1365</v>
      </c>
      <c r="E30" s="83">
        <v>1351</v>
      </c>
      <c r="F30" s="83">
        <v>1273</v>
      </c>
      <c r="G30" s="83">
        <v>1377</v>
      </c>
      <c r="H30" s="83">
        <v>1360</v>
      </c>
      <c r="I30" s="83">
        <v>1522</v>
      </c>
      <c r="J30" s="84">
        <v>1399</v>
      </c>
      <c r="K30" s="51">
        <f t="shared" si="9"/>
        <v>103.56600910470411</v>
      </c>
      <c r="L30" s="51">
        <f t="shared" si="10"/>
        <v>102.50379362670714</v>
      </c>
      <c r="M30" s="51">
        <f t="shared" si="11"/>
        <v>96.58573596358119</v>
      </c>
      <c r="N30" s="51">
        <f t="shared" si="12"/>
        <v>104.47647951441579</v>
      </c>
      <c r="O30" s="51">
        <f t="shared" si="13"/>
        <v>103.18664643399089</v>
      </c>
      <c r="P30" s="51">
        <f t="shared" si="14"/>
        <v>115.47799696509864</v>
      </c>
      <c r="Q30" s="51">
        <f t="shared" si="15"/>
        <v>106.14567526555388</v>
      </c>
      <c r="R30" s="74"/>
    </row>
    <row r="31" spans="2:18" s="4" customFormat="1" ht="12" customHeight="1">
      <c r="B31" s="11" t="s">
        <v>25</v>
      </c>
      <c r="C31" s="82">
        <v>8166</v>
      </c>
      <c r="D31" s="83">
        <v>9316</v>
      </c>
      <c r="E31" s="83">
        <v>10031</v>
      </c>
      <c r="F31" s="83">
        <v>10525</v>
      </c>
      <c r="G31" s="83">
        <v>10850</v>
      </c>
      <c r="H31" s="83">
        <v>9753</v>
      </c>
      <c r="I31" s="83">
        <v>10020</v>
      </c>
      <c r="J31" s="84">
        <v>9913</v>
      </c>
      <c r="K31" s="51">
        <f t="shared" si="9"/>
        <v>114.08278226794025</v>
      </c>
      <c r="L31" s="51">
        <f t="shared" si="10"/>
        <v>122.83859906931178</v>
      </c>
      <c r="M31" s="51">
        <f t="shared" si="11"/>
        <v>128.88807249571394</v>
      </c>
      <c r="N31" s="51">
        <f t="shared" si="12"/>
        <v>132.8679892236101</v>
      </c>
      <c r="O31" s="51">
        <f t="shared" si="13"/>
        <v>119.43423952975753</v>
      </c>
      <c r="P31" s="51">
        <f t="shared" si="14"/>
        <v>122.70389419544452</v>
      </c>
      <c r="Q31" s="51">
        <f t="shared" si="15"/>
        <v>121.39358314964488</v>
      </c>
      <c r="R31" s="74"/>
    </row>
    <row r="32" spans="2:18" s="4" customFormat="1" ht="12" customHeight="1">
      <c r="B32" s="11" t="s">
        <v>26</v>
      </c>
      <c r="C32" s="82">
        <v>3530</v>
      </c>
      <c r="D32" s="83">
        <v>3589</v>
      </c>
      <c r="E32" s="83">
        <v>3364</v>
      </c>
      <c r="F32" s="83">
        <v>3268</v>
      </c>
      <c r="G32" s="83">
        <v>3306</v>
      </c>
      <c r="H32" s="83">
        <v>3295</v>
      </c>
      <c r="I32" s="83">
        <v>3148</v>
      </c>
      <c r="J32" s="84">
        <v>3135</v>
      </c>
      <c r="K32" s="51">
        <f t="shared" si="9"/>
        <v>101.671388101983</v>
      </c>
      <c r="L32" s="51">
        <f t="shared" si="10"/>
        <v>95.29745042492918</v>
      </c>
      <c r="M32" s="51">
        <f t="shared" si="11"/>
        <v>92.57790368271954</v>
      </c>
      <c r="N32" s="51">
        <f t="shared" si="12"/>
        <v>93.65439093484419</v>
      </c>
      <c r="O32" s="51">
        <f t="shared" si="13"/>
        <v>93.34277620396601</v>
      </c>
      <c r="P32" s="51">
        <f t="shared" si="14"/>
        <v>89.1784702549575</v>
      </c>
      <c r="Q32" s="51">
        <f t="shared" si="15"/>
        <v>88.81019830028329</v>
      </c>
      <c r="R32" s="74"/>
    </row>
    <row r="33" spans="2:18" s="4" customFormat="1" ht="12" customHeight="1">
      <c r="B33" s="11" t="s">
        <v>27</v>
      </c>
      <c r="C33" s="82">
        <v>7073</v>
      </c>
      <c r="D33" s="83">
        <v>7286</v>
      </c>
      <c r="E33" s="83">
        <v>6846</v>
      </c>
      <c r="F33" s="83">
        <v>6669</v>
      </c>
      <c r="G33" s="83">
        <v>6296</v>
      </c>
      <c r="H33" s="83">
        <v>5723</v>
      </c>
      <c r="I33" s="83">
        <v>5702</v>
      </c>
      <c r="J33" s="84">
        <v>5543</v>
      </c>
      <c r="K33" s="51">
        <f t="shared" si="9"/>
        <v>103.01145200056554</v>
      </c>
      <c r="L33" s="51">
        <f t="shared" si="10"/>
        <v>96.79061218719073</v>
      </c>
      <c r="M33" s="51">
        <f t="shared" si="11"/>
        <v>94.28813798953767</v>
      </c>
      <c r="N33" s="51">
        <f t="shared" si="12"/>
        <v>89.01456242047222</v>
      </c>
      <c r="O33" s="51">
        <f t="shared" si="13"/>
        <v>80.91333239078185</v>
      </c>
      <c r="P33" s="51">
        <f t="shared" si="14"/>
        <v>80.61642867241623</v>
      </c>
      <c r="Q33" s="51">
        <f t="shared" si="15"/>
        <v>78.36844337621942</v>
      </c>
      <c r="R33" s="74"/>
    </row>
    <row r="34" spans="2:18" s="4" customFormat="1" ht="12" customHeight="1">
      <c r="B34" s="12" t="s">
        <v>28</v>
      </c>
      <c r="C34" s="85"/>
      <c r="D34" s="86"/>
      <c r="E34" s="86"/>
      <c r="F34" s="86"/>
      <c r="G34" s="86"/>
      <c r="H34" s="86"/>
      <c r="I34" s="86"/>
      <c r="J34" s="87"/>
      <c r="K34" s="51"/>
      <c r="L34" s="51"/>
      <c r="M34" s="51"/>
      <c r="N34" s="51"/>
      <c r="O34" s="51"/>
      <c r="P34" s="51"/>
      <c r="Q34" s="51"/>
      <c r="R34" s="74"/>
    </row>
    <row r="35" spans="2:18" s="4" customFormat="1" ht="12" customHeight="1">
      <c r="B35" s="13" t="s">
        <v>29</v>
      </c>
      <c r="C35" s="82">
        <v>81674</v>
      </c>
      <c r="D35" s="83">
        <v>81836</v>
      </c>
      <c r="E35" s="83">
        <v>84004</v>
      </c>
      <c r="F35" s="83">
        <v>84428</v>
      </c>
      <c r="G35" s="83">
        <v>84886</v>
      </c>
      <c r="H35" s="83">
        <v>81884</v>
      </c>
      <c r="I35" s="83">
        <v>83678</v>
      </c>
      <c r="J35" s="84">
        <v>84444</v>
      </c>
      <c r="K35" s="51">
        <f t="shared" si="9"/>
        <v>100.19834953596003</v>
      </c>
      <c r="L35" s="51">
        <f t="shared" si="10"/>
        <v>102.85280505424004</v>
      </c>
      <c r="M35" s="51">
        <f t="shared" si="11"/>
        <v>103.3719421113206</v>
      </c>
      <c r="N35" s="51">
        <f t="shared" si="12"/>
        <v>103.93270808335578</v>
      </c>
      <c r="O35" s="51">
        <f t="shared" si="13"/>
        <v>100.25711976883709</v>
      </c>
      <c r="P35" s="51">
        <f t="shared" si="14"/>
        <v>102.45365722261674</v>
      </c>
      <c r="Q35" s="51">
        <f t="shared" si="15"/>
        <v>103.3915321889463</v>
      </c>
      <c r="R35" s="74"/>
    </row>
    <row r="36" spans="2:18" s="4" customFormat="1" ht="12" customHeight="1">
      <c r="B36" s="13" t="s">
        <v>30</v>
      </c>
      <c r="C36" s="82">
        <v>7827</v>
      </c>
      <c r="D36" s="83">
        <v>7964</v>
      </c>
      <c r="E36" s="83">
        <v>7853</v>
      </c>
      <c r="F36" s="83">
        <v>8178</v>
      </c>
      <c r="G36" s="83">
        <v>8057</v>
      </c>
      <c r="H36" s="83">
        <v>7894</v>
      </c>
      <c r="I36" s="83">
        <v>7731</v>
      </c>
      <c r="J36" s="84">
        <v>7744</v>
      </c>
      <c r="K36" s="51">
        <f t="shared" si="9"/>
        <v>101.75035134789829</v>
      </c>
      <c r="L36" s="51">
        <f t="shared" si="10"/>
        <v>100.33218346748436</v>
      </c>
      <c r="M36" s="51">
        <f t="shared" si="11"/>
        <v>104.48447681103872</v>
      </c>
      <c r="N36" s="51">
        <f t="shared" si="12"/>
        <v>102.9385460585154</v>
      </c>
      <c r="O36" s="51">
        <f t="shared" si="13"/>
        <v>100.85601124313274</v>
      </c>
      <c r="P36" s="51">
        <f t="shared" si="14"/>
        <v>98.7734764277501</v>
      </c>
      <c r="Q36" s="51">
        <f t="shared" si="15"/>
        <v>98.93956816149228</v>
      </c>
      <c r="R36" s="74"/>
    </row>
    <row r="37" spans="2:18" s="4" customFormat="1" ht="12" customHeight="1">
      <c r="B37" s="14" t="s">
        <v>31</v>
      </c>
      <c r="C37" s="88">
        <v>1543</v>
      </c>
      <c r="D37" s="89">
        <v>1525</v>
      </c>
      <c r="E37" s="89">
        <v>1465</v>
      </c>
      <c r="F37" s="89">
        <v>1673</v>
      </c>
      <c r="G37" s="89">
        <v>1682</v>
      </c>
      <c r="H37" s="89">
        <v>1796</v>
      </c>
      <c r="I37" s="89">
        <v>1709</v>
      </c>
      <c r="J37" s="90">
        <v>1447</v>
      </c>
      <c r="K37" s="56">
        <f aca="true" t="shared" si="16" ref="K37:K42">(D37/C37)*100</f>
        <v>98.83344134802333</v>
      </c>
      <c r="L37" s="56">
        <f aca="true" t="shared" si="17" ref="L37:L42">(E37/C37)*100</f>
        <v>94.9449125081011</v>
      </c>
      <c r="M37" s="56">
        <f aca="true" t="shared" si="18" ref="M37:M42">(F37/C37)*100</f>
        <v>108.4251458198315</v>
      </c>
      <c r="N37" s="56">
        <f aca="true" t="shared" si="19" ref="N37:N42">(G37/C37)*100</f>
        <v>109.00842514581983</v>
      </c>
      <c r="O37" s="56">
        <f aca="true" t="shared" si="20" ref="O37:O42">(H37/C37)*100</f>
        <v>116.39662994167206</v>
      </c>
      <c r="P37" s="56">
        <f>(I37/C37)*100</f>
        <v>110.75826312378483</v>
      </c>
      <c r="Q37" s="56">
        <f>(J37/C37)*100</f>
        <v>93.77835385612443</v>
      </c>
      <c r="R37" s="74"/>
    </row>
    <row r="38" spans="2:18" s="4" customFormat="1" ht="12" customHeight="1">
      <c r="B38" s="15" t="s">
        <v>32</v>
      </c>
      <c r="C38" s="91">
        <v>140</v>
      </c>
      <c r="D38" s="92">
        <v>148</v>
      </c>
      <c r="E38" s="92">
        <v>167</v>
      </c>
      <c r="F38" s="92">
        <v>150</v>
      </c>
      <c r="G38" s="92">
        <v>153</v>
      </c>
      <c r="H38" s="92">
        <v>152</v>
      </c>
      <c r="I38" s="92" t="s">
        <v>50</v>
      </c>
      <c r="J38" s="93" t="s">
        <v>50</v>
      </c>
      <c r="K38" s="59">
        <f t="shared" si="16"/>
        <v>105.71428571428572</v>
      </c>
      <c r="L38" s="51">
        <f t="shared" si="17"/>
        <v>119.28571428571428</v>
      </c>
      <c r="M38" s="51">
        <f t="shared" si="18"/>
        <v>107.14285714285714</v>
      </c>
      <c r="N38" s="51">
        <f t="shared" si="19"/>
        <v>109.28571428571428</v>
      </c>
      <c r="O38" s="51">
        <f t="shared" si="20"/>
        <v>108.57142857142857</v>
      </c>
      <c r="P38" s="51" t="s">
        <v>50</v>
      </c>
      <c r="Q38" s="51" t="s">
        <v>50</v>
      </c>
      <c r="R38" s="74"/>
    </row>
    <row r="39" spans="2:18" s="4" customFormat="1" ht="12" customHeight="1">
      <c r="B39" s="11" t="s">
        <v>33</v>
      </c>
      <c r="C39" s="82">
        <v>78</v>
      </c>
      <c r="D39" s="83">
        <v>149</v>
      </c>
      <c r="E39" s="83">
        <v>76</v>
      </c>
      <c r="F39" s="83">
        <v>71</v>
      </c>
      <c r="G39" s="83">
        <v>60</v>
      </c>
      <c r="H39" s="83">
        <v>68</v>
      </c>
      <c r="I39" s="83">
        <v>53</v>
      </c>
      <c r="J39" s="84">
        <v>53</v>
      </c>
      <c r="K39" s="51">
        <f t="shared" si="16"/>
        <v>191.02564102564102</v>
      </c>
      <c r="L39" s="51">
        <f t="shared" si="17"/>
        <v>97.43589743589743</v>
      </c>
      <c r="M39" s="51">
        <f t="shared" si="18"/>
        <v>91.02564102564102</v>
      </c>
      <c r="N39" s="51">
        <f t="shared" si="19"/>
        <v>76.92307692307693</v>
      </c>
      <c r="O39" s="51">
        <f t="shared" si="20"/>
        <v>87.17948717948718</v>
      </c>
      <c r="P39" s="51">
        <f>(I39/C39)*100</f>
        <v>67.94871794871796</v>
      </c>
      <c r="Q39" s="51">
        <f>(J39/C39)*100</f>
        <v>67.94871794871796</v>
      </c>
      <c r="R39" s="74"/>
    </row>
    <row r="40" spans="2:18" s="4" customFormat="1" ht="12" customHeight="1">
      <c r="B40" s="11" t="s">
        <v>34</v>
      </c>
      <c r="C40" s="82">
        <v>3477</v>
      </c>
      <c r="D40" s="83">
        <v>3340</v>
      </c>
      <c r="E40" s="83">
        <v>3564</v>
      </c>
      <c r="F40" s="83">
        <v>3866</v>
      </c>
      <c r="G40" s="83">
        <v>4052</v>
      </c>
      <c r="H40" s="83">
        <v>3869</v>
      </c>
      <c r="I40" s="83" t="s">
        <v>50</v>
      </c>
      <c r="J40" s="84" t="s">
        <v>50</v>
      </c>
      <c r="K40" s="51">
        <f t="shared" si="16"/>
        <v>96.05982168536094</v>
      </c>
      <c r="L40" s="51">
        <f t="shared" si="17"/>
        <v>102.50215703192407</v>
      </c>
      <c r="M40" s="51">
        <f t="shared" si="18"/>
        <v>111.18780557952257</v>
      </c>
      <c r="N40" s="51">
        <f t="shared" si="19"/>
        <v>116.53724475122232</v>
      </c>
      <c r="O40" s="51">
        <f t="shared" si="20"/>
        <v>111.27408685648548</v>
      </c>
      <c r="P40" s="51" t="s">
        <v>50</v>
      </c>
      <c r="Q40" s="51" t="s">
        <v>50</v>
      </c>
      <c r="R40" s="74"/>
    </row>
    <row r="41" spans="2:18" s="4" customFormat="1" ht="12" customHeight="1">
      <c r="B41" s="16" t="s">
        <v>35</v>
      </c>
      <c r="C41" s="88">
        <v>5303</v>
      </c>
      <c r="D41" s="89">
        <v>5605</v>
      </c>
      <c r="E41" s="89">
        <v>5765</v>
      </c>
      <c r="F41" s="89">
        <v>5626</v>
      </c>
      <c r="G41" s="89">
        <v>6102</v>
      </c>
      <c r="H41" s="89">
        <v>6652</v>
      </c>
      <c r="I41" s="89">
        <v>6519</v>
      </c>
      <c r="J41" s="90">
        <v>6498</v>
      </c>
      <c r="K41" s="75">
        <f t="shared" si="16"/>
        <v>105.69488968508392</v>
      </c>
      <c r="L41" s="70">
        <f t="shared" si="17"/>
        <v>108.71204978314162</v>
      </c>
      <c r="M41" s="70">
        <f t="shared" si="18"/>
        <v>106.09089194795398</v>
      </c>
      <c r="N41" s="70">
        <f t="shared" si="19"/>
        <v>115.06694323967565</v>
      </c>
      <c r="O41" s="70">
        <f t="shared" si="20"/>
        <v>125.43843107674901</v>
      </c>
      <c r="P41" s="70">
        <f>(I41/C41)*100</f>
        <v>122.93041674523855</v>
      </c>
      <c r="Q41" s="70">
        <f>(J41/C41)*100</f>
        <v>122.53441448236848</v>
      </c>
      <c r="R41" s="74"/>
    </row>
    <row r="42" spans="2:18" s="4" customFormat="1" ht="12" customHeight="1">
      <c r="B42" s="15" t="s">
        <v>36</v>
      </c>
      <c r="C42" s="94">
        <v>1216</v>
      </c>
      <c r="D42" s="95">
        <v>1499</v>
      </c>
      <c r="E42" s="95">
        <v>1457</v>
      </c>
      <c r="F42" s="95">
        <v>1328</v>
      </c>
      <c r="G42" s="95">
        <v>1331</v>
      </c>
      <c r="H42" s="95">
        <v>1064</v>
      </c>
      <c r="I42" s="95">
        <v>1123</v>
      </c>
      <c r="J42" s="96">
        <v>1131</v>
      </c>
      <c r="K42" s="63">
        <f t="shared" si="16"/>
        <v>123.27302631578947</v>
      </c>
      <c r="L42" s="63">
        <f t="shared" si="17"/>
        <v>119.81907894736842</v>
      </c>
      <c r="M42" s="63">
        <f t="shared" si="18"/>
        <v>109.21052631578947</v>
      </c>
      <c r="N42" s="63">
        <f t="shared" si="19"/>
        <v>109.45723684210526</v>
      </c>
      <c r="O42" s="63">
        <f t="shared" si="20"/>
        <v>87.5</v>
      </c>
      <c r="P42" s="63">
        <f>(I42/C42)*100</f>
        <v>92.35197368421053</v>
      </c>
      <c r="Q42" s="63">
        <f>(J42/C42)*100</f>
        <v>93.00986842105263</v>
      </c>
      <c r="R42" s="74"/>
    </row>
    <row r="43" spans="2:18" s="4" customFormat="1" ht="12" customHeight="1">
      <c r="B43" s="11" t="s">
        <v>37</v>
      </c>
      <c r="C43" s="82" t="s">
        <v>50</v>
      </c>
      <c r="D43" s="83" t="s">
        <v>50</v>
      </c>
      <c r="E43" s="83" t="s">
        <v>50</v>
      </c>
      <c r="F43" s="83" t="s">
        <v>50</v>
      </c>
      <c r="G43" s="83" t="s">
        <v>50</v>
      </c>
      <c r="H43" s="83" t="s">
        <v>50</v>
      </c>
      <c r="I43" s="83" t="s">
        <v>50</v>
      </c>
      <c r="J43" s="84" t="s">
        <v>50</v>
      </c>
      <c r="K43" s="51" t="s">
        <v>50</v>
      </c>
      <c r="L43" s="51" t="s">
        <v>50</v>
      </c>
      <c r="M43" s="51" t="s">
        <v>50</v>
      </c>
      <c r="N43" s="51" t="s">
        <v>50</v>
      </c>
      <c r="O43" s="51" t="s">
        <v>50</v>
      </c>
      <c r="P43" s="51" t="s">
        <v>50</v>
      </c>
      <c r="Q43" s="51" t="s">
        <v>50</v>
      </c>
      <c r="R43" s="74"/>
    </row>
    <row r="44" spans="2:18" s="4" customFormat="1" ht="12" customHeight="1">
      <c r="B44" s="11" t="s">
        <v>38</v>
      </c>
      <c r="C44" s="82">
        <v>4916</v>
      </c>
      <c r="D44" s="83">
        <v>4667</v>
      </c>
      <c r="E44" s="83">
        <v>4657</v>
      </c>
      <c r="F44" s="83">
        <v>4659</v>
      </c>
      <c r="G44" s="83">
        <v>4618</v>
      </c>
      <c r="H44" s="83">
        <v>4998</v>
      </c>
      <c r="I44" s="83">
        <v>5689</v>
      </c>
      <c r="J44" s="84">
        <v>5981</v>
      </c>
      <c r="K44" s="51">
        <f>(D44/C44)*100</f>
        <v>94.93490642799024</v>
      </c>
      <c r="L44" s="51">
        <f>(E44/C44)*100</f>
        <v>94.73148901545973</v>
      </c>
      <c r="M44" s="51">
        <f>(F44/C44)*100</f>
        <v>94.77217249796583</v>
      </c>
      <c r="N44" s="51">
        <f>(G44/C44)*100</f>
        <v>93.93816110659073</v>
      </c>
      <c r="O44" s="51">
        <f>(H44/C44)*100</f>
        <v>101.6680227827502</v>
      </c>
      <c r="P44" s="51">
        <f>(I44/C44)*100</f>
        <v>115.72416598860862</v>
      </c>
      <c r="Q44" s="51">
        <f>(J44/C44)*100</f>
        <v>121.6639544344996</v>
      </c>
      <c r="R44" s="74"/>
    </row>
    <row r="45" spans="2:18" s="4" customFormat="1" ht="12" customHeight="1">
      <c r="B45" s="11" t="s">
        <v>40</v>
      </c>
      <c r="C45" s="82">
        <v>9701</v>
      </c>
      <c r="D45" s="83">
        <v>10975</v>
      </c>
      <c r="E45" s="83">
        <v>11211</v>
      </c>
      <c r="F45" s="83">
        <v>11070</v>
      </c>
      <c r="G45" s="83">
        <v>10226</v>
      </c>
      <c r="H45" s="83">
        <v>10031</v>
      </c>
      <c r="I45" s="83">
        <v>10288</v>
      </c>
      <c r="J45" s="84">
        <v>10064</v>
      </c>
      <c r="K45" s="51">
        <v>113.13266673538811</v>
      </c>
      <c r="L45" s="51">
        <v>115.56540562828575</v>
      </c>
      <c r="M45" s="51">
        <v>114.11194722193588</v>
      </c>
      <c r="N45" s="51">
        <v>105.41181321513247</v>
      </c>
      <c r="O45" s="51">
        <v>103.40171116379754</v>
      </c>
      <c r="P45" s="51">
        <v>106.05092258530048</v>
      </c>
      <c r="Q45" s="51">
        <f>(J45/C45)*100</f>
        <v>103.74188228017731</v>
      </c>
      <c r="R45" s="74"/>
    </row>
    <row r="46" spans="2:17" s="4" customFormat="1" ht="12" customHeight="1">
      <c r="B46" s="16" t="s">
        <v>39</v>
      </c>
      <c r="C46" s="88" t="s">
        <v>50</v>
      </c>
      <c r="D46" s="89">
        <v>116340</v>
      </c>
      <c r="E46" s="89">
        <v>120814</v>
      </c>
      <c r="F46" s="89">
        <v>128604</v>
      </c>
      <c r="G46" s="89">
        <v>136020</v>
      </c>
      <c r="H46" s="89">
        <v>145478</v>
      </c>
      <c r="I46" s="89">
        <v>158690</v>
      </c>
      <c r="J46" s="90" t="s">
        <v>50</v>
      </c>
      <c r="K46" s="38" t="s">
        <v>50</v>
      </c>
      <c r="L46" s="38" t="s">
        <v>50</v>
      </c>
      <c r="M46" s="38" t="s">
        <v>50</v>
      </c>
      <c r="N46" s="38" t="s">
        <v>50</v>
      </c>
      <c r="O46" s="38" t="s">
        <v>50</v>
      </c>
      <c r="P46" s="38" t="s">
        <v>50</v>
      </c>
      <c r="Q46" s="38" t="s">
        <v>50</v>
      </c>
    </row>
    <row r="47" spans="2:17" s="4" customFormat="1" ht="12" customHeight="1">
      <c r="B47" s="15" t="s">
        <v>41</v>
      </c>
      <c r="C47" s="94" t="s">
        <v>50</v>
      </c>
      <c r="D47" s="95" t="s">
        <v>50</v>
      </c>
      <c r="E47" s="95">
        <v>2743</v>
      </c>
      <c r="F47" s="95">
        <v>2757</v>
      </c>
      <c r="G47" s="95" t="s">
        <v>50</v>
      </c>
      <c r="H47" s="95">
        <v>2898</v>
      </c>
      <c r="I47" s="95">
        <v>2825</v>
      </c>
      <c r="J47" s="96">
        <v>2730</v>
      </c>
      <c r="K47" s="30" t="s">
        <v>50</v>
      </c>
      <c r="L47" s="30" t="s">
        <v>50</v>
      </c>
      <c r="M47" s="30" t="s">
        <v>50</v>
      </c>
      <c r="N47" s="30" t="s">
        <v>50</v>
      </c>
      <c r="O47" s="30" t="s">
        <v>50</v>
      </c>
      <c r="P47" s="30" t="s">
        <v>50</v>
      </c>
      <c r="Q47" s="30" t="s">
        <v>50</v>
      </c>
    </row>
    <row r="48" spans="1:17" ht="12">
      <c r="A48" s="2"/>
      <c r="B48" s="16" t="s">
        <v>42</v>
      </c>
      <c r="C48" s="88" t="s">
        <v>50</v>
      </c>
      <c r="D48" s="89" t="s">
        <v>50</v>
      </c>
      <c r="E48" s="89" t="s">
        <v>50</v>
      </c>
      <c r="F48" s="89">
        <v>1441</v>
      </c>
      <c r="G48" s="89">
        <v>1737</v>
      </c>
      <c r="H48" s="89">
        <v>1776</v>
      </c>
      <c r="I48" s="89">
        <v>1854</v>
      </c>
      <c r="J48" s="90">
        <v>1585</v>
      </c>
      <c r="K48" s="38" t="s">
        <v>50</v>
      </c>
      <c r="L48" s="38" t="s">
        <v>50</v>
      </c>
      <c r="M48" s="38" t="s">
        <v>50</v>
      </c>
      <c r="N48" s="38" t="s">
        <v>50</v>
      </c>
      <c r="O48" s="38" t="s">
        <v>50</v>
      </c>
      <c r="P48" s="38" t="s">
        <v>50</v>
      </c>
      <c r="Q48" s="38" t="s">
        <v>50</v>
      </c>
    </row>
    <row r="49" ht="15">
      <c r="A49" s="2"/>
    </row>
    <row r="50" spans="1:2" ht="15">
      <c r="A50" s="2"/>
      <c r="B50" s="20" t="s">
        <v>90</v>
      </c>
    </row>
    <row r="51" spans="1:2" ht="15">
      <c r="A51" s="2"/>
      <c r="B51" s="17" t="s">
        <v>79</v>
      </c>
    </row>
    <row r="52" spans="1:2" ht="15">
      <c r="A52" s="2"/>
      <c r="B52" s="18" t="s">
        <v>47</v>
      </c>
    </row>
    <row r="54" spans="1:15" ht="15">
      <c r="A54" s="2"/>
      <c r="C54" s="46"/>
      <c r="D54" s="46"/>
      <c r="E54" s="46"/>
      <c r="F54" s="46"/>
      <c r="G54" s="46"/>
      <c r="H54" s="46"/>
      <c r="I54" s="46"/>
      <c r="O54" s="2"/>
    </row>
    <row r="55" spans="1:15" ht="15">
      <c r="A55" s="2"/>
      <c r="C55" s="46"/>
      <c r="D55" s="46"/>
      <c r="E55" s="46"/>
      <c r="F55" s="46"/>
      <c r="G55" s="46"/>
      <c r="H55" s="46"/>
      <c r="I55" s="46"/>
      <c r="O55" s="2"/>
    </row>
    <row r="56" spans="1:15" ht="15">
      <c r="A56" s="2"/>
      <c r="C56" s="46"/>
      <c r="D56" s="46"/>
      <c r="E56" s="46"/>
      <c r="F56" s="46"/>
      <c r="G56" s="46"/>
      <c r="H56" s="46"/>
      <c r="I56" s="46"/>
      <c r="O56" s="2"/>
    </row>
    <row r="57" spans="1:15" ht="15">
      <c r="A57" s="2"/>
      <c r="C57" s="46"/>
      <c r="D57" s="46"/>
      <c r="E57" s="46"/>
      <c r="F57" s="46"/>
      <c r="G57" s="46"/>
      <c r="H57" s="46"/>
      <c r="I57" s="46"/>
      <c r="O57" s="2"/>
    </row>
    <row r="58" spans="1:15" ht="15">
      <c r="A58" s="2"/>
      <c r="C58" s="46"/>
      <c r="D58" s="46"/>
      <c r="E58" s="46"/>
      <c r="F58" s="46"/>
      <c r="G58" s="46"/>
      <c r="H58" s="46"/>
      <c r="I58" s="46"/>
      <c r="O58" s="2"/>
    </row>
    <row r="59" spans="1:15" ht="15">
      <c r="A59" s="2"/>
      <c r="C59" s="46"/>
      <c r="D59" s="46"/>
      <c r="E59" s="46"/>
      <c r="F59" s="46"/>
      <c r="G59" s="46"/>
      <c r="H59" s="46"/>
      <c r="I59" s="46"/>
      <c r="O59" s="2"/>
    </row>
    <row r="60" spans="1:15" ht="15">
      <c r="A60" s="2"/>
      <c r="C60" s="46"/>
      <c r="D60" s="46"/>
      <c r="E60" s="46"/>
      <c r="F60" s="46"/>
      <c r="G60" s="46"/>
      <c r="H60" s="46"/>
      <c r="I60" s="46"/>
      <c r="O60" s="2"/>
    </row>
    <row r="61" spans="1:15" ht="15">
      <c r="A61" s="2"/>
      <c r="C61" s="46"/>
      <c r="D61" s="46"/>
      <c r="E61" s="46"/>
      <c r="F61" s="46"/>
      <c r="G61" s="46"/>
      <c r="H61" s="46"/>
      <c r="I61" s="46"/>
      <c r="O61" s="2"/>
    </row>
    <row r="62" spans="1:15" ht="15">
      <c r="A62" s="2"/>
      <c r="C62" s="46"/>
      <c r="D62" s="46"/>
      <c r="E62" s="46"/>
      <c r="F62" s="46"/>
      <c r="G62" s="46"/>
      <c r="H62" s="46"/>
      <c r="I62" s="46"/>
      <c r="O62" s="2"/>
    </row>
    <row r="63" spans="1:15" ht="15">
      <c r="A63" s="2"/>
      <c r="C63" s="46"/>
      <c r="D63" s="46"/>
      <c r="E63" s="46"/>
      <c r="F63" s="46"/>
      <c r="G63" s="46"/>
      <c r="H63" s="46"/>
      <c r="I63" s="46"/>
      <c r="O63" s="2"/>
    </row>
    <row r="64" spans="1:15" ht="15">
      <c r="A64" s="2"/>
      <c r="C64" s="46"/>
      <c r="D64" s="46"/>
      <c r="E64" s="46"/>
      <c r="F64" s="46"/>
      <c r="G64" s="46"/>
      <c r="H64" s="46"/>
      <c r="I64" s="46"/>
      <c r="O64" s="2"/>
    </row>
    <row r="65" spans="1:15" ht="15">
      <c r="A65" s="2"/>
      <c r="C65" s="46"/>
      <c r="D65" s="46"/>
      <c r="E65" s="46"/>
      <c r="F65" s="46"/>
      <c r="G65" s="46"/>
      <c r="H65" s="46"/>
      <c r="I65" s="46"/>
      <c r="O65" s="2"/>
    </row>
    <row r="66" spans="1:15" ht="15">
      <c r="A66" s="2"/>
      <c r="C66" s="46"/>
      <c r="D66" s="46"/>
      <c r="E66" s="46"/>
      <c r="F66" s="46"/>
      <c r="G66" s="46"/>
      <c r="H66" s="46"/>
      <c r="I66" s="46"/>
      <c r="O66" s="2"/>
    </row>
    <row r="67" spans="1:15" ht="15">
      <c r="A67" s="2"/>
      <c r="C67" s="46"/>
      <c r="D67" s="46"/>
      <c r="E67" s="46"/>
      <c r="F67" s="46"/>
      <c r="G67" s="46"/>
      <c r="H67" s="46"/>
      <c r="I67" s="46"/>
      <c r="O67" s="2"/>
    </row>
    <row r="68" spans="1:15" ht="15">
      <c r="A68" s="2"/>
      <c r="C68" s="46"/>
      <c r="D68" s="46"/>
      <c r="E68" s="46"/>
      <c r="F68" s="46"/>
      <c r="G68" s="46"/>
      <c r="H68" s="46"/>
      <c r="I68" s="46"/>
      <c r="O68" s="2"/>
    </row>
    <row r="69" spans="1:15" ht="15">
      <c r="A69" s="2"/>
      <c r="C69" s="46"/>
      <c r="D69" s="46"/>
      <c r="E69" s="46"/>
      <c r="F69" s="46"/>
      <c r="G69" s="46"/>
      <c r="H69" s="46"/>
      <c r="I69" s="46"/>
      <c r="O69" s="2"/>
    </row>
    <row r="70" spans="1:15" ht="15">
      <c r="A70" s="2"/>
      <c r="C70" s="46"/>
      <c r="D70" s="46"/>
      <c r="E70" s="46"/>
      <c r="F70" s="46"/>
      <c r="G70" s="46"/>
      <c r="H70" s="46"/>
      <c r="I70" s="46"/>
      <c r="O70" s="2"/>
    </row>
    <row r="71" spans="1:15" ht="15">
      <c r="A71" s="2"/>
      <c r="C71" s="46"/>
      <c r="D71" s="46"/>
      <c r="E71" s="46"/>
      <c r="F71" s="46"/>
      <c r="G71" s="46"/>
      <c r="H71" s="46"/>
      <c r="I71" s="46"/>
      <c r="O71" s="2"/>
    </row>
    <row r="72" spans="1:15" ht="15">
      <c r="A72" s="2"/>
      <c r="C72" s="46"/>
      <c r="D72" s="46"/>
      <c r="E72" s="46"/>
      <c r="F72" s="46"/>
      <c r="G72" s="46"/>
      <c r="H72" s="46"/>
      <c r="I72" s="46"/>
      <c r="O72" s="2"/>
    </row>
    <row r="73" spans="1:15" ht="15">
      <c r="A73" s="2"/>
      <c r="C73" s="46"/>
      <c r="D73" s="46"/>
      <c r="E73" s="46"/>
      <c r="F73" s="46"/>
      <c r="G73" s="46"/>
      <c r="H73" s="46"/>
      <c r="I73" s="46"/>
      <c r="O73" s="2"/>
    </row>
    <row r="74" spans="1:15" ht="15">
      <c r="A74" s="2"/>
      <c r="C74" s="46"/>
      <c r="D74" s="46"/>
      <c r="E74" s="46"/>
      <c r="F74" s="46"/>
      <c r="G74" s="46"/>
      <c r="H74" s="46"/>
      <c r="I74" s="46"/>
      <c r="O74" s="2"/>
    </row>
    <row r="75" spans="1:15" ht="15">
      <c r="A75" s="2"/>
      <c r="C75" s="46"/>
      <c r="D75" s="46"/>
      <c r="E75" s="46"/>
      <c r="F75" s="46"/>
      <c r="G75" s="46"/>
      <c r="H75" s="46"/>
      <c r="I75" s="46"/>
      <c r="O75" s="2"/>
    </row>
    <row r="76" spans="1:15" ht="15">
      <c r="A76" s="2"/>
      <c r="C76" s="46"/>
      <c r="D76" s="46"/>
      <c r="E76" s="46"/>
      <c r="F76" s="46"/>
      <c r="G76" s="46"/>
      <c r="H76" s="46"/>
      <c r="I76" s="46"/>
      <c r="O76" s="2"/>
    </row>
    <row r="77" spans="1:15" ht="15">
      <c r="A77" s="2"/>
      <c r="C77" s="46"/>
      <c r="D77" s="46"/>
      <c r="E77" s="46"/>
      <c r="F77" s="46"/>
      <c r="G77" s="46"/>
      <c r="H77" s="46"/>
      <c r="I77" s="46"/>
      <c r="O77" s="2"/>
    </row>
  </sheetData>
  <mergeCells count="3">
    <mergeCell ref="B4:B5"/>
    <mergeCell ref="C4:J4"/>
    <mergeCell ref="K4:Q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52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1.7109375" style="2" customWidth="1"/>
    <col min="3" max="9" width="9.28125" style="2" bestFit="1" customWidth="1"/>
    <col min="10" max="10" width="9.28125" style="2" customWidth="1"/>
    <col min="11" max="14" width="8.8515625" style="2" customWidth="1"/>
    <col min="15" max="15" width="8.8515625" style="4" customWidth="1"/>
    <col min="16" max="16384" width="8.8515625" style="2" customWidth="1"/>
  </cols>
  <sheetData>
    <row r="2" ht="12" customHeight="1">
      <c r="B2" s="21" t="s">
        <v>72</v>
      </c>
    </row>
    <row r="3" ht="12" customHeight="1">
      <c r="B3" s="27"/>
    </row>
    <row r="4" spans="2:17" ht="12" customHeight="1">
      <c r="B4" s="98"/>
      <c r="C4" s="105" t="s">
        <v>0</v>
      </c>
      <c r="D4" s="106"/>
      <c r="E4" s="106"/>
      <c r="F4" s="106"/>
      <c r="G4" s="106"/>
      <c r="H4" s="106"/>
      <c r="I4" s="106"/>
      <c r="J4" s="107"/>
      <c r="K4" s="103" t="s">
        <v>1</v>
      </c>
      <c r="L4" s="104"/>
      <c r="M4" s="104"/>
      <c r="N4" s="104"/>
      <c r="O4" s="104"/>
      <c r="P4" s="104"/>
      <c r="Q4" s="104"/>
    </row>
    <row r="5" spans="2:17" ht="12" customHeight="1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6">
        <v>2015</v>
      </c>
    </row>
    <row r="6" spans="2:21" ht="12" customHeight="1">
      <c r="B6" s="9" t="s">
        <v>77</v>
      </c>
      <c r="C6" s="77">
        <f>SUM(C8,C11,C13:C15,C18:C19,C20,C21:C22,C23,C24,C25,C27,C29:C30,C32,C35:C37)</f>
        <v>446388</v>
      </c>
      <c r="D6" s="77">
        <f aca="true" t="shared" si="0" ref="D6:J6">SUM(D8,D11,D13:D15,D18:D19,D20,D21:D22,D23,D24,D25,D27,D29:D30,D32,D35:D37)</f>
        <v>457020</v>
      </c>
      <c r="E6" s="77">
        <f t="shared" si="0"/>
        <v>457961</v>
      </c>
      <c r="F6" s="77">
        <f t="shared" si="0"/>
        <v>458838</v>
      </c>
      <c r="G6" s="77">
        <f t="shared" si="0"/>
        <v>457579</v>
      </c>
      <c r="H6" s="77">
        <f t="shared" si="0"/>
        <v>443467</v>
      </c>
      <c r="I6" s="77">
        <f t="shared" si="0"/>
        <v>424504</v>
      </c>
      <c r="J6" s="77">
        <f t="shared" si="0"/>
        <v>408034</v>
      </c>
      <c r="K6" s="66">
        <f>(D6/$C6)*100</f>
        <v>102.38178445657142</v>
      </c>
      <c r="L6" s="47">
        <f aca="true" t="shared" si="1" ref="L6:Q6">(E6/$C6)*100</f>
        <v>102.59258761436239</v>
      </c>
      <c r="M6" s="47">
        <f t="shared" si="1"/>
        <v>102.78905346917928</v>
      </c>
      <c r="N6" s="47">
        <f t="shared" si="1"/>
        <v>102.50701183723577</v>
      </c>
      <c r="O6" s="47">
        <f t="shared" si="1"/>
        <v>99.34563653144798</v>
      </c>
      <c r="P6" s="47">
        <f t="shared" si="1"/>
        <v>95.09753846429564</v>
      </c>
      <c r="Q6" s="48">
        <f t="shared" si="1"/>
        <v>91.40792315205606</v>
      </c>
      <c r="R6" s="73"/>
      <c r="S6" s="19"/>
      <c r="T6" s="19"/>
      <c r="U6" s="19"/>
    </row>
    <row r="7" spans="2:18" ht="12" customHeight="1">
      <c r="B7" s="10" t="s">
        <v>2</v>
      </c>
      <c r="C7" s="79">
        <v>9298</v>
      </c>
      <c r="D7" s="80">
        <v>9671</v>
      </c>
      <c r="E7" s="80">
        <v>10023</v>
      </c>
      <c r="F7" s="80">
        <v>10499</v>
      </c>
      <c r="G7" s="80">
        <v>10638</v>
      </c>
      <c r="H7" s="80">
        <v>11271</v>
      </c>
      <c r="I7" s="80" t="s">
        <v>50</v>
      </c>
      <c r="J7" s="80">
        <v>10345</v>
      </c>
      <c r="K7" s="49">
        <f aca="true" t="shared" si="2" ref="K7:K32">(D7/C7)*100</f>
        <v>104.01161540116155</v>
      </c>
      <c r="L7" s="58">
        <f aca="true" t="shared" si="3" ref="L7:L24">(E7/C7)*100</f>
        <v>107.79737577973758</v>
      </c>
      <c r="M7" s="58">
        <f aca="true" t="shared" si="4" ref="M7:M24">(F7/C7)*100</f>
        <v>112.91675629167564</v>
      </c>
      <c r="N7" s="58">
        <f aca="true" t="shared" si="5" ref="N7:N24">(G7/C7)*100</f>
        <v>114.41170144117014</v>
      </c>
      <c r="O7" s="58">
        <f aca="true" t="shared" si="6" ref="O7:O24">(H7/C7)*100</f>
        <v>121.21961712196172</v>
      </c>
      <c r="P7" s="58" t="s">
        <v>50</v>
      </c>
      <c r="Q7" s="63">
        <f>(J7/C7)*100</f>
        <v>111.26048612604862</v>
      </c>
      <c r="R7" s="73"/>
    </row>
    <row r="8" spans="2:18" ht="12" customHeight="1">
      <c r="B8" s="11" t="s">
        <v>3</v>
      </c>
      <c r="C8" s="82">
        <v>9043</v>
      </c>
      <c r="D8" s="83">
        <v>8708</v>
      </c>
      <c r="E8" s="83">
        <v>9015</v>
      </c>
      <c r="F8" s="83">
        <v>9507</v>
      </c>
      <c r="G8" s="83">
        <v>9111</v>
      </c>
      <c r="H8" s="83">
        <v>8493</v>
      </c>
      <c r="I8" s="83">
        <v>7549</v>
      </c>
      <c r="J8" s="83">
        <v>7117</v>
      </c>
      <c r="K8" s="50">
        <f t="shared" si="2"/>
        <v>96.29547716465775</v>
      </c>
      <c r="L8" s="51">
        <f t="shared" si="3"/>
        <v>99.69036824062812</v>
      </c>
      <c r="M8" s="51">
        <f t="shared" si="4"/>
        <v>105.13104058387704</v>
      </c>
      <c r="N8" s="51">
        <f t="shared" si="5"/>
        <v>100.75196284418888</v>
      </c>
      <c r="O8" s="51">
        <f t="shared" si="6"/>
        <v>93.91794758376645</v>
      </c>
      <c r="P8" s="51">
        <f aca="true" t="shared" si="7" ref="P8:P44">(I8/C8)*100</f>
        <v>83.4789339820856</v>
      </c>
      <c r="Q8" s="51">
        <f aca="true" t="shared" si="8" ref="Q8:Q45">(J8/C8)*100</f>
        <v>78.70175826606214</v>
      </c>
      <c r="R8" s="73"/>
    </row>
    <row r="9" spans="2:18" ht="12" customHeight="1">
      <c r="B9" s="11" t="s">
        <v>4</v>
      </c>
      <c r="C9" s="82" t="s">
        <v>50</v>
      </c>
      <c r="D9" s="83" t="s">
        <v>50</v>
      </c>
      <c r="E9" s="83">
        <v>20410</v>
      </c>
      <c r="F9" s="83">
        <v>21485</v>
      </c>
      <c r="G9" s="83">
        <v>20994</v>
      </c>
      <c r="H9" s="83">
        <v>15578</v>
      </c>
      <c r="I9" s="83">
        <v>17387</v>
      </c>
      <c r="J9" s="83">
        <v>19338</v>
      </c>
      <c r="K9" s="50" t="s">
        <v>50</v>
      </c>
      <c r="L9" s="51" t="s">
        <v>50</v>
      </c>
      <c r="M9" s="51" t="s">
        <v>50</v>
      </c>
      <c r="N9" s="51" t="s">
        <v>50</v>
      </c>
      <c r="O9" s="51" t="s">
        <v>50</v>
      </c>
      <c r="P9" s="51" t="s">
        <v>50</v>
      </c>
      <c r="Q9" s="51" t="s">
        <v>50</v>
      </c>
      <c r="R9" s="73"/>
    </row>
    <row r="10" spans="2:18" ht="12" customHeight="1">
      <c r="B10" s="11" t="s">
        <v>5</v>
      </c>
      <c r="C10" s="82" t="s">
        <v>50</v>
      </c>
      <c r="D10" s="83">
        <v>3523</v>
      </c>
      <c r="E10" s="83">
        <v>3743</v>
      </c>
      <c r="F10" s="83">
        <v>3774</v>
      </c>
      <c r="G10" s="83">
        <v>3673</v>
      </c>
      <c r="H10" s="83">
        <v>3890</v>
      </c>
      <c r="I10" s="83">
        <v>3429</v>
      </c>
      <c r="J10" s="83">
        <v>3079</v>
      </c>
      <c r="K10" s="50" t="s">
        <v>50</v>
      </c>
      <c r="L10" s="51" t="s">
        <v>50</v>
      </c>
      <c r="M10" s="51" t="s">
        <v>50</v>
      </c>
      <c r="N10" s="51" t="s">
        <v>50</v>
      </c>
      <c r="O10" s="51" t="s">
        <v>50</v>
      </c>
      <c r="P10" s="51" t="s">
        <v>50</v>
      </c>
      <c r="Q10" s="51" t="s">
        <v>50</v>
      </c>
      <c r="R10" s="73"/>
    </row>
    <row r="11" spans="2:18" ht="12" customHeight="1">
      <c r="B11" s="11" t="s">
        <v>6</v>
      </c>
      <c r="C11" s="82">
        <v>69863</v>
      </c>
      <c r="D11" s="83">
        <v>68438</v>
      </c>
      <c r="E11" s="83">
        <v>66982</v>
      </c>
      <c r="F11" s="83">
        <v>65616</v>
      </c>
      <c r="G11" s="83">
        <v>64590</v>
      </c>
      <c r="H11" s="83">
        <v>62424</v>
      </c>
      <c r="I11" s="83">
        <v>59589</v>
      </c>
      <c r="J11" s="83">
        <v>59411</v>
      </c>
      <c r="K11" s="50">
        <f t="shared" si="2"/>
        <v>97.96029371770464</v>
      </c>
      <c r="L11" s="51">
        <f t="shared" si="3"/>
        <v>95.8762148776892</v>
      </c>
      <c r="M11" s="51">
        <f t="shared" si="4"/>
        <v>93.92095959234503</v>
      </c>
      <c r="N11" s="51">
        <f t="shared" si="5"/>
        <v>92.45237106909237</v>
      </c>
      <c r="O11" s="51">
        <f t="shared" si="6"/>
        <v>89.35201752000343</v>
      </c>
      <c r="P11" s="51">
        <f t="shared" si="7"/>
        <v>85.29407554785794</v>
      </c>
      <c r="Q11" s="51">
        <f t="shared" si="8"/>
        <v>85.03929118417474</v>
      </c>
      <c r="R11" s="73"/>
    </row>
    <row r="12" spans="2:18" ht="12" customHeight="1">
      <c r="B12" s="11" t="s">
        <v>7</v>
      </c>
      <c r="C12" s="82">
        <v>3224</v>
      </c>
      <c r="D12" s="83">
        <v>3371</v>
      </c>
      <c r="E12" s="83">
        <v>3157</v>
      </c>
      <c r="F12" s="83">
        <v>3190</v>
      </c>
      <c r="G12" s="83">
        <v>3088</v>
      </c>
      <c r="H12" s="83">
        <v>2936</v>
      </c>
      <c r="I12" s="83" t="s">
        <v>50</v>
      </c>
      <c r="J12" s="83">
        <v>2646</v>
      </c>
      <c r="K12" s="50">
        <f t="shared" si="2"/>
        <v>104.55955334987593</v>
      </c>
      <c r="L12" s="51">
        <f t="shared" si="3"/>
        <v>97.92183622828784</v>
      </c>
      <c r="M12" s="51">
        <f t="shared" si="4"/>
        <v>98.94540942928039</v>
      </c>
      <c r="N12" s="51">
        <f t="shared" si="5"/>
        <v>95.7816377171216</v>
      </c>
      <c r="O12" s="51">
        <f t="shared" si="6"/>
        <v>91.06699751861042</v>
      </c>
      <c r="P12" s="51" t="s">
        <v>50</v>
      </c>
      <c r="Q12" s="51">
        <f t="shared" si="8"/>
        <v>82.07196029776675</v>
      </c>
      <c r="R12" s="73"/>
    </row>
    <row r="13" spans="2:18" ht="12" customHeight="1">
      <c r="B13" s="11" t="s">
        <v>8</v>
      </c>
      <c r="C13" s="82">
        <v>3313</v>
      </c>
      <c r="D13" s="83">
        <v>3690</v>
      </c>
      <c r="E13" s="83">
        <v>3560</v>
      </c>
      <c r="F13" s="83">
        <v>3575</v>
      </c>
      <c r="G13" s="83">
        <v>3569</v>
      </c>
      <c r="H13" s="83">
        <v>3345</v>
      </c>
      <c r="I13" s="83">
        <v>3072</v>
      </c>
      <c r="J13" s="83">
        <v>3035</v>
      </c>
      <c r="K13" s="50">
        <f t="shared" si="2"/>
        <v>111.37941442801088</v>
      </c>
      <c r="L13" s="51">
        <f t="shared" si="3"/>
        <v>107.45547841835194</v>
      </c>
      <c r="M13" s="51">
        <f t="shared" si="4"/>
        <v>107.9082402656203</v>
      </c>
      <c r="N13" s="51">
        <f t="shared" si="5"/>
        <v>107.72713552671296</v>
      </c>
      <c r="O13" s="51">
        <f t="shared" si="6"/>
        <v>100.96589194083911</v>
      </c>
      <c r="P13" s="51">
        <f t="shared" si="7"/>
        <v>92.72562632055539</v>
      </c>
      <c r="Q13" s="51">
        <f t="shared" si="8"/>
        <v>91.60881376396016</v>
      </c>
      <c r="R13" s="73"/>
    </row>
    <row r="14" spans="2:18" ht="12" customHeight="1">
      <c r="B14" s="11" t="s">
        <v>9</v>
      </c>
      <c r="C14" s="82">
        <v>11040</v>
      </c>
      <c r="D14" s="83">
        <v>10300</v>
      </c>
      <c r="E14" s="83">
        <v>11204</v>
      </c>
      <c r="F14" s="83">
        <v>11330</v>
      </c>
      <c r="G14" s="83">
        <v>11318</v>
      </c>
      <c r="H14" s="83">
        <v>11593</v>
      </c>
      <c r="I14" s="83">
        <v>10879</v>
      </c>
      <c r="J14" s="83">
        <v>8985</v>
      </c>
      <c r="K14" s="50">
        <f t="shared" si="2"/>
        <v>93.29710144927536</v>
      </c>
      <c r="L14" s="51">
        <f t="shared" si="3"/>
        <v>101.48550724637681</v>
      </c>
      <c r="M14" s="51">
        <f t="shared" si="4"/>
        <v>102.6268115942029</v>
      </c>
      <c r="N14" s="51">
        <f t="shared" si="5"/>
        <v>102.51811594202897</v>
      </c>
      <c r="O14" s="51">
        <f t="shared" si="6"/>
        <v>105.0090579710145</v>
      </c>
      <c r="P14" s="51">
        <f t="shared" si="7"/>
        <v>98.54166666666667</v>
      </c>
      <c r="Q14" s="51">
        <f t="shared" si="8"/>
        <v>81.38586956521739</v>
      </c>
      <c r="R14" s="73"/>
    </row>
    <row r="15" spans="2:18" ht="12" customHeight="1">
      <c r="B15" s="11" t="s">
        <v>10</v>
      </c>
      <c r="C15" s="82">
        <v>67608</v>
      </c>
      <c r="D15" s="83">
        <v>70003</v>
      </c>
      <c r="E15" s="83">
        <v>65951</v>
      </c>
      <c r="F15" s="83">
        <v>63108</v>
      </c>
      <c r="G15" s="83">
        <v>60827</v>
      </c>
      <c r="H15" s="83">
        <v>59513</v>
      </c>
      <c r="I15" s="83">
        <v>58099</v>
      </c>
      <c r="J15" s="83">
        <v>55103</v>
      </c>
      <c r="K15" s="50">
        <f t="shared" si="2"/>
        <v>103.54248017986036</v>
      </c>
      <c r="L15" s="51">
        <f t="shared" si="3"/>
        <v>97.54910661460183</v>
      </c>
      <c r="M15" s="51">
        <f t="shared" si="4"/>
        <v>93.34398296059638</v>
      </c>
      <c r="N15" s="51">
        <f t="shared" si="5"/>
        <v>89.97012187906756</v>
      </c>
      <c r="O15" s="51">
        <f t="shared" si="6"/>
        <v>88.0265649035617</v>
      </c>
      <c r="P15" s="51">
        <f t="shared" si="7"/>
        <v>85.93509643829132</v>
      </c>
      <c r="Q15" s="51">
        <f t="shared" si="8"/>
        <v>81.50366820494615</v>
      </c>
      <c r="R15" s="73"/>
    </row>
    <row r="16" spans="2:18" ht="12" customHeight="1">
      <c r="B16" s="11" t="s">
        <v>11</v>
      </c>
      <c r="C16" s="82" t="s">
        <v>50</v>
      </c>
      <c r="D16" s="83">
        <v>58288</v>
      </c>
      <c r="E16" s="83">
        <v>57929</v>
      </c>
      <c r="F16" s="83">
        <v>61908</v>
      </c>
      <c r="G16" s="83">
        <v>63668</v>
      </c>
      <c r="H16" s="83">
        <v>64213</v>
      </c>
      <c r="I16" s="83">
        <v>63493</v>
      </c>
      <c r="J16" s="83">
        <v>63851</v>
      </c>
      <c r="K16" s="50" t="s">
        <v>50</v>
      </c>
      <c r="L16" s="51" t="s">
        <v>50</v>
      </c>
      <c r="M16" s="51" t="s">
        <v>50</v>
      </c>
      <c r="N16" s="51" t="s">
        <v>50</v>
      </c>
      <c r="O16" s="51" t="s">
        <v>50</v>
      </c>
      <c r="P16" s="51" t="s">
        <v>50</v>
      </c>
      <c r="Q16" s="51" t="s">
        <v>50</v>
      </c>
      <c r="R16" s="73"/>
    </row>
    <row r="17" spans="2:21" s="4" customFormat="1" ht="12" customHeight="1">
      <c r="B17" s="11" t="s">
        <v>12</v>
      </c>
      <c r="C17" s="82" t="s">
        <v>50</v>
      </c>
      <c r="D17" s="83" t="s">
        <v>50</v>
      </c>
      <c r="E17" s="83">
        <v>4898</v>
      </c>
      <c r="F17" s="83">
        <v>4784</v>
      </c>
      <c r="G17" s="83">
        <v>4471</v>
      </c>
      <c r="H17" s="83">
        <v>4081</v>
      </c>
      <c r="I17" s="83">
        <v>3511</v>
      </c>
      <c r="J17" s="83">
        <v>3130</v>
      </c>
      <c r="K17" s="50" t="s">
        <v>50</v>
      </c>
      <c r="L17" s="51" t="s">
        <v>50</v>
      </c>
      <c r="M17" s="51" t="s">
        <v>50</v>
      </c>
      <c r="N17" s="51" t="s">
        <v>50</v>
      </c>
      <c r="O17" s="51" t="s">
        <v>50</v>
      </c>
      <c r="P17" s="51" t="s">
        <v>50</v>
      </c>
      <c r="Q17" s="51" t="s">
        <v>50</v>
      </c>
      <c r="R17" s="73"/>
      <c r="S17" s="2"/>
      <c r="T17" s="2"/>
      <c r="U17" s="2"/>
    </row>
    <row r="18" spans="2:21" s="4" customFormat="1" ht="12" customHeight="1">
      <c r="B18" s="11" t="s">
        <v>13</v>
      </c>
      <c r="C18" s="82">
        <v>55601</v>
      </c>
      <c r="D18" s="83">
        <v>62040</v>
      </c>
      <c r="E18" s="83">
        <v>65031</v>
      </c>
      <c r="F18" s="83">
        <v>64089</v>
      </c>
      <c r="G18" s="83">
        <v>62897</v>
      </c>
      <c r="H18" s="83">
        <v>59842</v>
      </c>
      <c r="I18" s="83">
        <v>51319</v>
      </c>
      <c r="J18" s="83">
        <v>50057</v>
      </c>
      <c r="K18" s="50">
        <f t="shared" si="2"/>
        <v>111.58072696534236</v>
      </c>
      <c r="L18" s="51">
        <f t="shared" si="3"/>
        <v>116.96012661642776</v>
      </c>
      <c r="M18" s="51">
        <f t="shared" si="4"/>
        <v>115.26591248358842</v>
      </c>
      <c r="N18" s="51">
        <f t="shared" si="5"/>
        <v>113.1220661498894</v>
      </c>
      <c r="O18" s="51">
        <f t="shared" si="6"/>
        <v>107.6275606553839</v>
      </c>
      <c r="P18" s="51">
        <f t="shared" si="7"/>
        <v>92.29869966367511</v>
      </c>
      <c r="Q18" s="51">
        <f t="shared" si="8"/>
        <v>90.02895631373536</v>
      </c>
      <c r="R18" s="73"/>
      <c r="S18" s="2"/>
      <c r="T18" s="2"/>
      <c r="U18" s="2"/>
    </row>
    <row r="19" spans="2:21" s="4" customFormat="1" ht="12" customHeight="1">
      <c r="B19" s="11" t="s">
        <v>14</v>
      </c>
      <c r="C19" s="82">
        <v>582</v>
      </c>
      <c r="D19" s="83">
        <v>519</v>
      </c>
      <c r="E19" s="83">
        <v>577</v>
      </c>
      <c r="F19" s="83">
        <v>571</v>
      </c>
      <c r="G19" s="83">
        <v>609</v>
      </c>
      <c r="H19" s="83">
        <v>491</v>
      </c>
      <c r="I19" s="83">
        <v>479</v>
      </c>
      <c r="J19" s="83">
        <v>492</v>
      </c>
      <c r="K19" s="50">
        <f t="shared" si="2"/>
        <v>89.17525773195877</v>
      </c>
      <c r="L19" s="51">
        <f t="shared" si="3"/>
        <v>99.14089347079039</v>
      </c>
      <c r="M19" s="51">
        <f t="shared" si="4"/>
        <v>98.10996563573883</v>
      </c>
      <c r="N19" s="51">
        <f t="shared" si="5"/>
        <v>104.63917525773196</v>
      </c>
      <c r="O19" s="51">
        <f t="shared" si="6"/>
        <v>84.36426116838489</v>
      </c>
      <c r="P19" s="51">
        <f t="shared" si="7"/>
        <v>82.30240549828179</v>
      </c>
      <c r="Q19" s="51">
        <f t="shared" si="8"/>
        <v>84.5360824742268</v>
      </c>
      <c r="R19" s="73"/>
      <c r="S19" s="2"/>
      <c r="T19" s="2"/>
      <c r="U19" s="2"/>
    </row>
    <row r="20" spans="2:21" s="4" customFormat="1" ht="12" customHeight="1">
      <c r="B20" s="11" t="s">
        <v>15</v>
      </c>
      <c r="C20" s="82">
        <v>5969</v>
      </c>
      <c r="D20" s="83">
        <v>6504</v>
      </c>
      <c r="E20" s="83">
        <v>6271</v>
      </c>
      <c r="F20" s="83">
        <v>6077</v>
      </c>
      <c r="G20" s="83">
        <v>5646</v>
      </c>
      <c r="H20" s="83">
        <v>4743</v>
      </c>
      <c r="I20" s="83">
        <v>4364</v>
      </c>
      <c r="J20" s="83">
        <v>4012</v>
      </c>
      <c r="K20" s="50">
        <f t="shared" si="2"/>
        <v>108.96297537275925</v>
      </c>
      <c r="L20" s="51">
        <f t="shared" si="3"/>
        <v>105.05947394873513</v>
      </c>
      <c r="M20" s="51">
        <f t="shared" si="4"/>
        <v>101.80934829954766</v>
      </c>
      <c r="N20" s="51">
        <f t="shared" si="5"/>
        <v>94.58870832635282</v>
      </c>
      <c r="O20" s="51">
        <f t="shared" si="6"/>
        <v>79.46054615513486</v>
      </c>
      <c r="P20" s="51">
        <f t="shared" si="7"/>
        <v>73.11107388172223</v>
      </c>
      <c r="Q20" s="51">
        <f t="shared" si="8"/>
        <v>67.21393868319652</v>
      </c>
      <c r="R20" s="73"/>
      <c r="S20" s="2"/>
      <c r="T20" s="2"/>
      <c r="U20" s="2"/>
    </row>
    <row r="21" spans="2:21" s="4" customFormat="1" ht="12" customHeight="1">
      <c r="B21" s="11" t="s">
        <v>16</v>
      </c>
      <c r="C21" s="82">
        <v>7445</v>
      </c>
      <c r="D21" s="83">
        <v>8100</v>
      </c>
      <c r="E21" s="83">
        <v>8567</v>
      </c>
      <c r="F21" s="83">
        <v>9373</v>
      </c>
      <c r="G21" s="83">
        <v>9182</v>
      </c>
      <c r="H21" s="83">
        <v>8744</v>
      </c>
      <c r="I21" s="83">
        <v>8175</v>
      </c>
      <c r="J21" s="83">
        <v>6975</v>
      </c>
      <c r="K21" s="50">
        <f t="shared" si="2"/>
        <v>108.79785090664875</v>
      </c>
      <c r="L21" s="51">
        <f t="shared" si="3"/>
        <v>115.07051712558764</v>
      </c>
      <c r="M21" s="51">
        <f t="shared" si="4"/>
        <v>125.89657488247146</v>
      </c>
      <c r="N21" s="51">
        <f t="shared" si="5"/>
        <v>123.33109469442579</v>
      </c>
      <c r="O21" s="51">
        <f t="shared" si="6"/>
        <v>117.44795164539961</v>
      </c>
      <c r="P21" s="51">
        <f t="shared" si="7"/>
        <v>109.80523841504366</v>
      </c>
      <c r="Q21" s="51">
        <f t="shared" si="8"/>
        <v>93.68703828072532</v>
      </c>
      <c r="R21" s="73"/>
      <c r="S21" s="2"/>
      <c r="T21" s="2"/>
      <c r="U21" s="2"/>
    </row>
    <row r="22" spans="2:21" s="4" customFormat="1" ht="12" customHeight="1">
      <c r="B22" s="11" t="s">
        <v>17</v>
      </c>
      <c r="C22" s="82">
        <v>725</v>
      </c>
      <c r="D22" s="83">
        <v>659</v>
      </c>
      <c r="E22" s="83">
        <v>651</v>
      </c>
      <c r="F22" s="83">
        <v>594</v>
      </c>
      <c r="G22" s="83">
        <v>634</v>
      </c>
      <c r="H22" s="83">
        <v>621</v>
      </c>
      <c r="I22" s="83">
        <v>597</v>
      </c>
      <c r="J22" s="83">
        <v>649</v>
      </c>
      <c r="K22" s="50">
        <f t="shared" si="2"/>
        <v>90.89655172413794</v>
      </c>
      <c r="L22" s="51">
        <f t="shared" si="3"/>
        <v>89.79310344827586</v>
      </c>
      <c r="M22" s="51">
        <f t="shared" si="4"/>
        <v>81.93103448275862</v>
      </c>
      <c r="N22" s="51">
        <f t="shared" si="5"/>
        <v>87.44827586206897</v>
      </c>
      <c r="O22" s="51">
        <f>(H22/C22)*100</f>
        <v>85.6551724137931</v>
      </c>
      <c r="P22" s="51">
        <f>(I22/C22)*100</f>
        <v>82.34482758620689</v>
      </c>
      <c r="Q22" s="51">
        <f t="shared" si="8"/>
        <v>89.51724137931035</v>
      </c>
      <c r="R22" s="73"/>
      <c r="S22" s="2"/>
      <c r="T22" s="2"/>
      <c r="U22" s="2"/>
    </row>
    <row r="23" spans="2:21" s="4" customFormat="1" ht="12" customHeight="1">
      <c r="B23" s="11" t="s">
        <v>18</v>
      </c>
      <c r="C23" s="82">
        <v>13289</v>
      </c>
      <c r="D23" s="83">
        <v>13931</v>
      </c>
      <c r="E23" s="83">
        <v>14758</v>
      </c>
      <c r="F23" s="83">
        <v>15470</v>
      </c>
      <c r="G23" s="83">
        <v>15440</v>
      </c>
      <c r="H23" s="83">
        <v>16027</v>
      </c>
      <c r="I23" s="83">
        <v>16134</v>
      </c>
      <c r="J23" s="83">
        <v>15861</v>
      </c>
      <c r="K23" s="50">
        <f t="shared" si="2"/>
        <v>104.83106328542404</v>
      </c>
      <c r="L23" s="51">
        <f t="shared" si="3"/>
        <v>111.05425539920235</v>
      </c>
      <c r="M23" s="51">
        <f t="shared" si="4"/>
        <v>116.41207013319286</v>
      </c>
      <c r="N23" s="51">
        <f t="shared" si="5"/>
        <v>116.18631951237866</v>
      </c>
      <c r="O23" s="51">
        <f t="shared" si="6"/>
        <v>120.60350665964333</v>
      </c>
      <c r="P23" s="51">
        <f t="shared" si="7"/>
        <v>121.40868387388066</v>
      </c>
      <c r="Q23" s="51">
        <f t="shared" si="8"/>
        <v>119.35435322447137</v>
      </c>
      <c r="R23" s="73"/>
      <c r="S23" s="2"/>
      <c r="T23" s="2"/>
      <c r="U23" s="2"/>
    </row>
    <row r="24" spans="2:21" s="4" customFormat="1" ht="12" customHeight="1">
      <c r="B24" s="11" t="s">
        <v>19</v>
      </c>
      <c r="C24" s="82">
        <v>572</v>
      </c>
      <c r="D24" s="83">
        <v>437</v>
      </c>
      <c r="E24" s="83">
        <v>516</v>
      </c>
      <c r="F24" s="83">
        <v>521</v>
      </c>
      <c r="G24" s="83">
        <v>506</v>
      </c>
      <c r="H24" s="83">
        <v>558</v>
      </c>
      <c r="I24" s="83">
        <v>530</v>
      </c>
      <c r="J24" s="83">
        <v>525</v>
      </c>
      <c r="K24" s="50">
        <f t="shared" si="2"/>
        <v>76.3986013986014</v>
      </c>
      <c r="L24" s="51">
        <f t="shared" si="3"/>
        <v>90.20979020979021</v>
      </c>
      <c r="M24" s="51">
        <f t="shared" si="4"/>
        <v>91.08391608391608</v>
      </c>
      <c r="N24" s="51">
        <f t="shared" si="5"/>
        <v>88.46153846153845</v>
      </c>
      <c r="O24" s="51">
        <f t="shared" si="6"/>
        <v>97.55244755244755</v>
      </c>
      <c r="P24" s="51">
        <f t="shared" si="7"/>
        <v>92.65734265734265</v>
      </c>
      <c r="Q24" s="51">
        <f t="shared" si="8"/>
        <v>91.78321678321679</v>
      </c>
      <c r="R24" s="73"/>
      <c r="S24" s="2"/>
      <c r="T24" s="2"/>
      <c r="U24" s="2"/>
    </row>
    <row r="25" spans="2:21" s="4" customFormat="1" ht="12" customHeight="1">
      <c r="B25" s="11" t="s">
        <v>45</v>
      </c>
      <c r="C25" s="82">
        <v>12877</v>
      </c>
      <c r="D25" s="83">
        <v>12794</v>
      </c>
      <c r="E25" s="83">
        <v>12841</v>
      </c>
      <c r="F25" s="83">
        <v>12631</v>
      </c>
      <c r="G25" s="83">
        <v>12216</v>
      </c>
      <c r="H25" s="83">
        <v>11575</v>
      </c>
      <c r="I25" s="83">
        <v>10811</v>
      </c>
      <c r="J25" s="83">
        <v>9950</v>
      </c>
      <c r="K25" s="50">
        <f t="shared" si="2"/>
        <v>99.35543993166111</v>
      </c>
      <c r="L25" s="51">
        <f>(E25/C25)*100</f>
        <v>99.72043177758795</v>
      </c>
      <c r="M25" s="51">
        <f>(F25/C25)*100</f>
        <v>98.08961714685097</v>
      </c>
      <c r="N25" s="51">
        <f>(G25/C25)*100</f>
        <v>94.86681680515649</v>
      </c>
      <c r="O25" s="51">
        <f>(H25/C25)*100</f>
        <v>89.88894928943077</v>
      </c>
      <c r="P25" s="51">
        <f t="shared" si="7"/>
        <v>83.95589034713055</v>
      </c>
      <c r="Q25" s="51">
        <f t="shared" si="8"/>
        <v>77.26955036110895</v>
      </c>
      <c r="R25" s="73"/>
      <c r="S25" s="2"/>
      <c r="T25" s="2"/>
      <c r="U25" s="2"/>
    </row>
    <row r="26" spans="2:21" s="4" customFormat="1" ht="12" customHeight="1">
      <c r="B26" s="11" t="s">
        <v>20</v>
      </c>
      <c r="C26" s="82" t="s">
        <v>50</v>
      </c>
      <c r="D26" s="83">
        <v>7453</v>
      </c>
      <c r="E26" s="83">
        <v>7866</v>
      </c>
      <c r="F26" s="83">
        <v>8060</v>
      </c>
      <c r="G26" s="83">
        <v>8113</v>
      </c>
      <c r="H26" s="83">
        <v>8221</v>
      </c>
      <c r="I26" s="83">
        <v>8111</v>
      </c>
      <c r="J26" s="83">
        <v>8057</v>
      </c>
      <c r="K26" s="50" t="s">
        <v>50</v>
      </c>
      <c r="L26" s="51" t="s">
        <v>50</v>
      </c>
      <c r="M26" s="51" t="s">
        <v>50</v>
      </c>
      <c r="N26" s="51" t="s">
        <v>50</v>
      </c>
      <c r="O26" s="51" t="s">
        <v>50</v>
      </c>
      <c r="P26" s="51" t="s">
        <v>50</v>
      </c>
      <c r="Q26" s="51" t="s">
        <v>50</v>
      </c>
      <c r="R26" s="73"/>
      <c r="S26" s="2"/>
      <c r="T26" s="2"/>
      <c r="U26" s="2"/>
    </row>
    <row r="27" spans="2:21" s="4" customFormat="1" ht="12" customHeight="1">
      <c r="B27" s="11" t="s">
        <v>21</v>
      </c>
      <c r="C27" s="82">
        <v>76764</v>
      </c>
      <c r="D27" s="83">
        <v>77745</v>
      </c>
      <c r="E27" s="83">
        <v>75007</v>
      </c>
      <c r="F27" s="83">
        <v>76011</v>
      </c>
      <c r="G27" s="83">
        <v>78668</v>
      </c>
      <c r="H27" s="83">
        <v>74005</v>
      </c>
      <c r="I27" s="83">
        <v>72858</v>
      </c>
      <c r="J27" s="83">
        <v>66962</v>
      </c>
      <c r="K27" s="50">
        <f t="shared" si="2"/>
        <v>101.27794278568078</v>
      </c>
      <c r="L27" s="51">
        <f aca="true" t="shared" si="9" ref="L27:L32">(E27/C27)*100</f>
        <v>97.71116669272054</v>
      </c>
      <c r="M27" s="51">
        <f aca="true" t="shared" si="10" ref="M27:M32">(F27/C27)*100</f>
        <v>99.01907143973737</v>
      </c>
      <c r="N27" s="51">
        <f aca="true" t="shared" si="11" ref="N27:N32">(G27/C27)*100</f>
        <v>102.4803293210359</v>
      </c>
      <c r="O27" s="51">
        <f aca="true" t="shared" si="12" ref="O27:O32">(H27/C27)*100</f>
        <v>96.40586733364597</v>
      </c>
      <c r="P27" s="51">
        <f t="shared" si="7"/>
        <v>94.91167734875722</v>
      </c>
      <c r="Q27" s="51">
        <f t="shared" si="8"/>
        <v>87.23099369496119</v>
      </c>
      <c r="R27" s="73"/>
      <c r="S27" s="2"/>
      <c r="T27" s="2"/>
      <c r="U27" s="2"/>
    </row>
    <row r="28" spans="2:21" s="4" customFormat="1" ht="12" customHeight="1">
      <c r="B28" s="11" t="s">
        <v>22</v>
      </c>
      <c r="C28" s="82" t="s">
        <v>50</v>
      </c>
      <c r="D28" s="83">
        <v>10486</v>
      </c>
      <c r="E28" s="83">
        <v>10986</v>
      </c>
      <c r="F28" s="83">
        <v>11970</v>
      </c>
      <c r="G28" s="83">
        <v>12856</v>
      </c>
      <c r="H28" s="83">
        <v>13143</v>
      </c>
      <c r="I28" s="83">
        <v>12925</v>
      </c>
      <c r="J28" s="83">
        <v>13152</v>
      </c>
      <c r="K28" s="50" t="s">
        <v>50</v>
      </c>
      <c r="L28" s="51" t="s">
        <v>50</v>
      </c>
      <c r="M28" s="51" t="s">
        <v>50</v>
      </c>
      <c r="N28" s="51" t="s">
        <v>50</v>
      </c>
      <c r="O28" s="51" t="s">
        <v>50</v>
      </c>
      <c r="P28" s="51" t="s">
        <v>50</v>
      </c>
      <c r="Q28" s="51" t="s">
        <v>50</v>
      </c>
      <c r="R28" s="73"/>
      <c r="S28" s="2"/>
      <c r="T28" s="2"/>
      <c r="U28" s="2"/>
    </row>
    <row r="29" spans="2:21" s="4" customFormat="1" ht="12" customHeight="1">
      <c r="B29" s="11" t="s">
        <v>23</v>
      </c>
      <c r="C29" s="82">
        <v>24570</v>
      </c>
      <c r="D29" s="83">
        <v>25052</v>
      </c>
      <c r="E29" s="83">
        <v>26538</v>
      </c>
      <c r="F29" s="83">
        <v>28889</v>
      </c>
      <c r="G29" s="83">
        <v>29968</v>
      </c>
      <c r="H29" s="83">
        <v>31383</v>
      </c>
      <c r="I29" s="83">
        <v>28323</v>
      </c>
      <c r="J29" s="83">
        <v>26591</v>
      </c>
      <c r="K29" s="50">
        <f t="shared" si="2"/>
        <v>101.96174196174196</v>
      </c>
      <c r="L29" s="51">
        <f t="shared" si="9"/>
        <v>108.00976800976801</v>
      </c>
      <c r="M29" s="51">
        <f t="shared" si="10"/>
        <v>117.57834757834758</v>
      </c>
      <c r="N29" s="51">
        <f t="shared" si="11"/>
        <v>121.96988196988197</v>
      </c>
      <c r="O29" s="51">
        <f t="shared" si="12"/>
        <v>127.72893772893772</v>
      </c>
      <c r="P29" s="51">
        <f t="shared" si="7"/>
        <v>115.27472527472527</v>
      </c>
      <c r="Q29" s="51">
        <f t="shared" si="8"/>
        <v>108.22547822547823</v>
      </c>
      <c r="R29" s="73"/>
      <c r="S29" s="2"/>
      <c r="T29" s="2"/>
      <c r="U29" s="2"/>
    </row>
    <row r="30" spans="2:21" s="4" customFormat="1" ht="12" customHeight="1">
      <c r="B30" s="11" t="s">
        <v>24</v>
      </c>
      <c r="C30" s="82">
        <v>1200</v>
      </c>
      <c r="D30" s="83">
        <v>1297</v>
      </c>
      <c r="E30" s="83">
        <v>1291</v>
      </c>
      <c r="F30" s="83">
        <v>1207</v>
      </c>
      <c r="G30" s="83">
        <v>1306</v>
      </c>
      <c r="H30" s="83">
        <v>1285</v>
      </c>
      <c r="I30" s="83">
        <v>1428</v>
      </c>
      <c r="J30" s="83">
        <v>1315</v>
      </c>
      <c r="K30" s="50">
        <f t="shared" si="2"/>
        <v>108.08333333333333</v>
      </c>
      <c r="L30" s="51">
        <f t="shared" si="9"/>
        <v>107.58333333333334</v>
      </c>
      <c r="M30" s="51">
        <f t="shared" si="10"/>
        <v>100.58333333333334</v>
      </c>
      <c r="N30" s="51">
        <f t="shared" si="11"/>
        <v>108.83333333333334</v>
      </c>
      <c r="O30" s="51">
        <f t="shared" si="12"/>
        <v>107.08333333333333</v>
      </c>
      <c r="P30" s="51">
        <f t="shared" si="7"/>
        <v>119</v>
      </c>
      <c r="Q30" s="51">
        <f t="shared" si="8"/>
        <v>109.58333333333334</v>
      </c>
      <c r="R30" s="73"/>
      <c r="S30" s="2"/>
      <c r="T30" s="2"/>
      <c r="U30" s="2"/>
    </row>
    <row r="31" spans="2:21" s="4" customFormat="1" ht="12" customHeight="1">
      <c r="B31" s="11" t="s">
        <v>25</v>
      </c>
      <c r="C31" s="82" t="s">
        <v>50</v>
      </c>
      <c r="D31" s="83">
        <v>8671</v>
      </c>
      <c r="E31" s="83">
        <v>9340</v>
      </c>
      <c r="F31" s="83">
        <v>9775</v>
      </c>
      <c r="G31" s="83">
        <v>10067</v>
      </c>
      <c r="H31" s="83">
        <v>9071</v>
      </c>
      <c r="I31" s="83">
        <v>9316</v>
      </c>
      <c r="J31" s="83">
        <v>9196</v>
      </c>
      <c r="K31" s="50" t="s">
        <v>50</v>
      </c>
      <c r="L31" s="51" t="s">
        <v>50</v>
      </c>
      <c r="M31" s="51" t="s">
        <v>50</v>
      </c>
      <c r="N31" s="51" t="s">
        <v>50</v>
      </c>
      <c r="O31" s="51" t="s">
        <v>50</v>
      </c>
      <c r="P31" s="51" t="s">
        <v>50</v>
      </c>
      <c r="Q31" s="51" t="s">
        <v>50</v>
      </c>
      <c r="R31" s="73"/>
      <c r="S31" s="2"/>
      <c r="T31" s="2"/>
      <c r="U31" s="2"/>
    </row>
    <row r="32" spans="2:21" s="4" customFormat="1" ht="12" customHeight="1">
      <c r="B32" s="11" t="s">
        <v>26</v>
      </c>
      <c r="C32" s="82">
        <v>3219</v>
      </c>
      <c r="D32" s="83">
        <v>3249</v>
      </c>
      <c r="E32" s="83">
        <v>3046</v>
      </c>
      <c r="F32" s="83">
        <v>2969</v>
      </c>
      <c r="G32" s="83">
        <v>3000</v>
      </c>
      <c r="H32" s="83">
        <v>2960</v>
      </c>
      <c r="I32" s="83">
        <v>2810</v>
      </c>
      <c r="J32" s="83">
        <v>2818</v>
      </c>
      <c r="K32" s="50">
        <f t="shared" si="2"/>
        <v>100.93196644920783</v>
      </c>
      <c r="L32" s="51">
        <f t="shared" si="9"/>
        <v>94.62566014290152</v>
      </c>
      <c r="M32" s="51">
        <f t="shared" si="10"/>
        <v>92.2336129232681</v>
      </c>
      <c r="N32" s="51">
        <f t="shared" si="11"/>
        <v>93.19664492078286</v>
      </c>
      <c r="O32" s="51">
        <f t="shared" si="12"/>
        <v>91.95402298850574</v>
      </c>
      <c r="P32" s="51">
        <f t="shared" si="7"/>
        <v>87.29419074246661</v>
      </c>
      <c r="Q32" s="51">
        <f t="shared" si="8"/>
        <v>87.54271512892203</v>
      </c>
      <c r="R32" s="73"/>
      <c r="S32" s="2"/>
      <c r="T32" s="2"/>
      <c r="U32" s="2"/>
    </row>
    <row r="33" spans="2:21" s="4" customFormat="1" ht="12" customHeight="1">
      <c r="B33" s="11" t="s">
        <v>27</v>
      </c>
      <c r="C33" s="82" t="s">
        <v>50</v>
      </c>
      <c r="D33" s="83" t="s">
        <v>50</v>
      </c>
      <c r="E33" s="83">
        <v>6437</v>
      </c>
      <c r="F33" s="83">
        <v>6272</v>
      </c>
      <c r="G33" s="83">
        <v>5922</v>
      </c>
      <c r="H33" s="83">
        <v>5383</v>
      </c>
      <c r="I33" s="83">
        <v>5377</v>
      </c>
      <c r="J33" s="83">
        <v>5211</v>
      </c>
      <c r="K33" s="50" t="s">
        <v>50</v>
      </c>
      <c r="L33" s="51" t="s">
        <v>50</v>
      </c>
      <c r="M33" s="51" t="s">
        <v>50</v>
      </c>
      <c r="N33" s="51" t="s">
        <v>50</v>
      </c>
      <c r="O33" s="51" t="s">
        <v>50</v>
      </c>
      <c r="P33" s="51" t="s">
        <v>50</v>
      </c>
      <c r="Q33" s="51" t="s">
        <v>50</v>
      </c>
      <c r="R33" s="73"/>
      <c r="S33" s="2"/>
      <c r="T33" s="2"/>
      <c r="U33" s="2"/>
    </row>
    <row r="34" spans="2:18" s="4" customFormat="1" ht="12" customHeight="1">
      <c r="B34" s="12" t="s">
        <v>28</v>
      </c>
      <c r="C34" s="85"/>
      <c r="D34" s="86"/>
      <c r="E34" s="86"/>
      <c r="F34" s="86"/>
      <c r="G34" s="86"/>
      <c r="H34" s="86"/>
      <c r="I34" s="86"/>
      <c r="J34" s="86"/>
      <c r="K34" s="53"/>
      <c r="L34" s="54"/>
      <c r="M34" s="54"/>
      <c r="N34" s="54"/>
      <c r="O34" s="54"/>
      <c r="P34" s="54"/>
      <c r="Q34" s="51"/>
      <c r="R34" s="74"/>
    </row>
    <row r="35" spans="2:21" s="4" customFormat="1" ht="12" customHeight="1">
      <c r="B35" s="13" t="s">
        <v>29</v>
      </c>
      <c r="C35" s="82">
        <v>74810</v>
      </c>
      <c r="D35" s="83">
        <v>75533</v>
      </c>
      <c r="E35" s="83">
        <v>78151</v>
      </c>
      <c r="F35" s="83">
        <v>78702</v>
      </c>
      <c r="G35" s="83">
        <v>79520</v>
      </c>
      <c r="H35" s="83">
        <v>77212</v>
      </c>
      <c r="I35" s="83">
        <v>79037</v>
      </c>
      <c r="J35" s="83">
        <v>79883</v>
      </c>
      <c r="K35" s="50">
        <f>(D35/C35)*100</f>
        <v>100.96644833578398</v>
      </c>
      <c r="L35" s="51">
        <f>(E35/C35)*100</f>
        <v>104.46598048389252</v>
      </c>
      <c r="M35" s="51">
        <f>(F35/C35)*100</f>
        <v>105.20251303301697</v>
      </c>
      <c r="N35" s="51">
        <f>(G35/C35)*100</f>
        <v>106.29594973933966</v>
      </c>
      <c r="O35" s="51">
        <f aca="true" t="shared" si="13" ref="O35:O37">(H35/C35)*100</f>
        <v>103.21080069509424</v>
      </c>
      <c r="P35" s="51">
        <f t="shared" si="7"/>
        <v>105.65031412912714</v>
      </c>
      <c r="Q35" s="51">
        <f t="shared" si="8"/>
        <v>106.78117898676646</v>
      </c>
      <c r="R35" s="73"/>
      <c r="S35" s="2"/>
      <c r="T35" s="2"/>
      <c r="U35" s="2"/>
    </row>
    <row r="36" spans="2:21" s="4" customFormat="1" ht="12" customHeight="1">
      <c r="B36" s="13" t="s">
        <v>30</v>
      </c>
      <c r="C36" s="82">
        <v>6438</v>
      </c>
      <c r="D36" s="83">
        <v>6561</v>
      </c>
      <c r="E36" s="83">
        <v>6602</v>
      </c>
      <c r="F36" s="83">
        <v>6974</v>
      </c>
      <c r="G36" s="83">
        <v>6941</v>
      </c>
      <c r="H36" s="83">
        <v>6921</v>
      </c>
      <c r="I36" s="83">
        <v>6800</v>
      </c>
      <c r="J36" s="83">
        <v>6889</v>
      </c>
      <c r="K36" s="50">
        <f>(D36/C36)*100</f>
        <v>101.91053122087605</v>
      </c>
      <c r="L36" s="51">
        <f>(E36/C36)*100</f>
        <v>102.54737496116806</v>
      </c>
      <c r="M36" s="51">
        <f>(F36/C36)*100</f>
        <v>108.32556694625659</v>
      </c>
      <c r="N36" s="51">
        <f>(G36/C36)*100</f>
        <v>107.81298539919229</v>
      </c>
      <c r="O36" s="51">
        <f t="shared" si="13"/>
        <v>107.50232991612303</v>
      </c>
      <c r="P36" s="51">
        <f t="shared" si="7"/>
        <v>105.62286424355389</v>
      </c>
      <c r="Q36" s="51">
        <f t="shared" si="8"/>
        <v>107.00528114321217</v>
      </c>
      <c r="R36" s="73"/>
      <c r="S36" s="2"/>
      <c r="T36" s="2"/>
      <c r="U36" s="2"/>
    </row>
    <row r="37" spans="2:21" s="4" customFormat="1" ht="12" customHeight="1">
      <c r="B37" s="14" t="s">
        <v>31</v>
      </c>
      <c r="C37" s="88">
        <v>1460</v>
      </c>
      <c r="D37" s="89">
        <v>1460</v>
      </c>
      <c r="E37" s="89">
        <v>1402</v>
      </c>
      <c r="F37" s="89">
        <v>1624</v>
      </c>
      <c r="G37" s="89">
        <v>1631</v>
      </c>
      <c r="H37" s="89">
        <v>1732</v>
      </c>
      <c r="I37" s="89">
        <v>1651</v>
      </c>
      <c r="J37" s="89">
        <v>1404</v>
      </c>
      <c r="K37" s="55">
        <f>(D37/C37)*100</f>
        <v>100</v>
      </c>
      <c r="L37" s="56">
        <f>(E37/C37)*100</f>
        <v>96.02739726027397</v>
      </c>
      <c r="M37" s="56">
        <f>(F37/C37)*100</f>
        <v>111.23287671232877</v>
      </c>
      <c r="N37" s="56">
        <f>(G37/C37)*100</f>
        <v>111.7123287671233</v>
      </c>
      <c r="O37" s="56">
        <f t="shared" si="13"/>
        <v>118.63013698630137</v>
      </c>
      <c r="P37" s="56">
        <f t="shared" si="7"/>
        <v>113.08219178082193</v>
      </c>
      <c r="Q37" s="70">
        <f t="shared" si="8"/>
        <v>96.16438356164385</v>
      </c>
      <c r="R37" s="73"/>
      <c r="S37" s="2"/>
      <c r="T37" s="2"/>
      <c r="U37" s="2"/>
    </row>
    <row r="38" spans="2:21" s="4" customFormat="1" ht="12" customHeight="1">
      <c r="B38" s="15" t="s">
        <v>32</v>
      </c>
      <c r="C38" s="91">
        <v>129</v>
      </c>
      <c r="D38" s="92">
        <v>136</v>
      </c>
      <c r="E38" s="92">
        <v>159</v>
      </c>
      <c r="F38" s="92">
        <v>140</v>
      </c>
      <c r="G38" s="92">
        <v>139</v>
      </c>
      <c r="H38" s="92">
        <v>145</v>
      </c>
      <c r="I38" s="92" t="s">
        <v>50</v>
      </c>
      <c r="J38" s="92" t="s">
        <v>50</v>
      </c>
      <c r="K38" s="71">
        <f>(D38/C38)*100</f>
        <v>105.4263565891473</v>
      </c>
      <c r="L38" s="59">
        <f>(E38/C38)*100</f>
        <v>123.25581395348837</v>
      </c>
      <c r="M38" s="59">
        <f>(F38/C38)*100</f>
        <v>108.52713178294573</v>
      </c>
      <c r="N38" s="59">
        <f>(G38/C38)*100</f>
        <v>107.75193798449611</v>
      </c>
      <c r="O38" s="59">
        <f>(H38/C38)*100</f>
        <v>112.40310077519379</v>
      </c>
      <c r="P38" s="59" t="s">
        <v>50</v>
      </c>
      <c r="Q38" s="59" t="s">
        <v>50</v>
      </c>
      <c r="R38" s="73"/>
      <c r="S38" s="2"/>
      <c r="T38" s="2"/>
      <c r="U38" s="2"/>
    </row>
    <row r="39" spans="2:21" s="4" customFormat="1" ht="12" customHeight="1">
      <c r="B39" s="11" t="s">
        <v>33</v>
      </c>
      <c r="C39" s="82">
        <v>74</v>
      </c>
      <c r="D39" s="83">
        <v>149</v>
      </c>
      <c r="E39" s="83">
        <v>70</v>
      </c>
      <c r="F39" s="83">
        <v>68</v>
      </c>
      <c r="G39" s="83">
        <v>57</v>
      </c>
      <c r="H39" s="83">
        <v>65</v>
      </c>
      <c r="I39" s="83">
        <v>49</v>
      </c>
      <c r="J39" s="83">
        <v>50</v>
      </c>
      <c r="K39" s="50">
        <f>(D39/C39)*100</f>
        <v>201.35135135135135</v>
      </c>
      <c r="L39" s="51">
        <f>(E39/C39)*100</f>
        <v>94.5945945945946</v>
      </c>
      <c r="M39" s="51">
        <f>(F39/C39)*100</f>
        <v>91.8918918918919</v>
      </c>
      <c r="N39" s="51">
        <f>(G39/C39)*100</f>
        <v>77.02702702702703</v>
      </c>
      <c r="O39" s="51">
        <f>(H39/C39)*100</f>
        <v>87.83783783783784</v>
      </c>
      <c r="P39" s="51">
        <f t="shared" si="7"/>
        <v>66.21621621621621</v>
      </c>
      <c r="Q39" s="51">
        <f t="shared" si="8"/>
        <v>67.56756756756756</v>
      </c>
      <c r="R39" s="73"/>
      <c r="S39" s="2"/>
      <c r="T39" s="2"/>
      <c r="U39" s="2"/>
    </row>
    <row r="40" spans="2:21" s="4" customFormat="1" ht="12" customHeight="1">
      <c r="B40" s="11" t="s">
        <v>34</v>
      </c>
      <c r="C40" s="82">
        <v>3222</v>
      </c>
      <c r="D40" s="83">
        <v>3043</v>
      </c>
      <c r="E40" s="83">
        <v>3270</v>
      </c>
      <c r="F40" s="83">
        <v>3556</v>
      </c>
      <c r="G40" s="83">
        <v>3720</v>
      </c>
      <c r="H40" s="83">
        <v>3628</v>
      </c>
      <c r="I40" s="83" t="s">
        <v>50</v>
      </c>
      <c r="J40" s="83" t="s">
        <v>50</v>
      </c>
      <c r="K40" s="50">
        <f aca="true" t="shared" si="14" ref="K40:K41">(D40/C40)*100</f>
        <v>94.44444444444444</v>
      </c>
      <c r="L40" s="51">
        <f aca="true" t="shared" si="15" ref="L40:L41">(E40/C40)*100</f>
        <v>101.48975791433892</v>
      </c>
      <c r="M40" s="51">
        <f aca="true" t="shared" si="16" ref="M40:M41">(F40/C40)*100</f>
        <v>110.36623215394165</v>
      </c>
      <c r="N40" s="51">
        <f aca="true" t="shared" si="17" ref="N40:N41">(G40/C40)*100</f>
        <v>115.45623836126629</v>
      </c>
      <c r="O40" s="51">
        <f aca="true" t="shared" si="18" ref="O40:O41">(H40/C40)*100</f>
        <v>112.60086902545004</v>
      </c>
      <c r="P40" s="51" t="s">
        <v>50</v>
      </c>
      <c r="Q40" s="51" t="s">
        <v>50</v>
      </c>
      <c r="R40" s="73"/>
      <c r="S40" s="2"/>
      <c r="T40" s="2"/>
      <c r="U40" s="2"/>
    </row>
    <row r="41" spans="2:21" s="4" customFormat="1" ht="12" customHeight="1">
      <c r="B41" s="16" t="s">
        <v>35</v>
      </c>
      <c r="C41" s="88">
        <v>4943</v>
      </c>
      <c r="D41" s="89">
        <v>5206</v>
      </c>
      <c r="E41" s="89">
        <v>5405</v>
      </c>
      <c r="F41" s="89">
        <v>5298</v>
      </c>
      <c r="G41" s="89">
        <v>5743</v>
      </c>
      <c r="H41" s="89">
        <v>6275</v>
      </c>
      <c r="I41" s="89">
        <v>6179</v>
      </c>
      <c r="J41" s="89">
        <v>6124</v>
      </c>
      <c r="K41" s="55">
        <f t="shared" si="14"/>
        <v>105.32065547238518</v>
      </c>
      <c r="L41" s="56">
        <f t="shared" si="15"/>
        <v>109.34655067772607</v>
      </c>
      <c r="M41" s="56">
        <f t="shared" si="16"/>
        <v>107.18187335626138</v>
      </c>
      <c r="N41" s="56">
        <f t="shared" si="17"/>
        <v>116.18450333805382</v>
      </c>
      <c r="O41" s="56">
        <f t="shared" si="18"/>
        <v>126.9471980578596</v>
      </c>
      <c r="P41" s="56">
        <f t="shared" si="7"/>
        <v>125.00505765729315</v>
      </c>
      <c r="Q41" s="70">
        <f t="shared" si="8"/>
        <v>123.89237305280194</v>
      </c>
      <c r="R41" s="73"/>
      <c r="S41" s="2"/>
      <c r="T41" s="2"/>
      <c r="U41" s="2"/>
    </row>
    <row r="42" spans="2:21" s="4" customFormat="1" ht="12" customHeight="1">
      <c r="B42" s="15" t="s">
        <v>36</v>
      </c>
      <c r="C42" s="94" t="s">
        <v>50</v>
      </c>
      <c r="D42" s="95">
        <v>1451</v>
      </c>
      <c r="E42" s="95">
        <v>1391</v>
      </c>
      <c r="F42" s="95">
        <v>1282</v>
      </c>
      <c r="G42" s="95">
        <v>1269</v>
      </c>
      <c r="H42" s="95">
        <v>1043</v>
      </c>
      <c r="I42" s="95">
        <v>1087</v>
      </c>
      <c r="J42" s="95">
        <v>1091</v>
      </c>
      <c r="K42" s="62" t="s">
        <v>50</v>
      </c>
      <c r="L42" s="63" t="s">
        <v>50</v>
      </c>
      <c r="M42" s="63" t="s">
        <v>50</v>
      </c>
      <c r="N42" s="63" t="s">
        <v>50</v>
      </c>
      <c r="O42" s="63" t="s">
        <v>50</v>
      </c>
      <c r="P42" s="63" t="s">
        <v>50</v>
      </c>
      <c r="Q42" s="63" t="s">
        <v>50</v>
      </c>
      <c r="R42" s="73"/>
      <c r="S42" s="2"/>
      <c r="T42" s="2"/>
      <c r="U42" s="2"/>
    </row>
    <row r="43" spans="2:21" s="4" customFormat="1" ht="12" customHeight="1">
      <c r="B43" s="11" t="s">
        <v>37</v>
      </c>
      <c r="C43" s="82" t="s">
        <v>50</v>
      </c>
      <c r="D43" s="83">
        <v>2160</v>
      </c>
      <c r="E43" s="83">
        <v>2160</v>
      </c>
      <c r="F43" s="83">
        <v>2162</v>
      </c>
      <c r="G43" s="83" t="s">
        <v>50</v>
      </c>
      <c r="H43" s="83" t="s">
        <v>50</v>
      </c>
      <c r="I43" s="83" t="s">
        <v>50</v>
      </c>
      <c r="J43" s="83" t="s">
        <v>50</v>
      </c>
      <c r="K43" s="50" t="s">
        <v>50</v>
      </c>
      <c r="L43" s="51" t="s">
        <v>50</v>
      </c>
      <c r="M43" s="51" t="s">
        <v>50</v>
      </c>
      <c r="N43" s="51" t="s">
        <v>50</v>
      </c>
      <c r="O43" s="51" t="s">
        <v>50</v>
      </c>
      <c r="P43" s="51" t="s">
        <v>50</v>
      </c>
      <c r="Q43" s="51" t="s">
        <v>50</v>
      </c>
      <c r="R43" s="73"/>
      <c r="S43" s="2"/>
      <c r="T43" s="2"/>
      <c r="U43" s="2"/>
    </row>
    <row r="44" spans="2:21" s="4" customFormat="1" ht="12" customHeight="1">
      <c r="B44" s="11" t="s">
        <v>38</v>
      </c>
      <c r="C44" s="82">
        <v>2910</v>
      </c>
      <c r="D44" s="83">
        <v>4466</v>
      </c>
      <c r="E44" s="83">
        <v>4461</v>
      </c>
      <c r="F44" s="83">
        <v>4454</v>
      </c>
      <c r="G44" s="83">
        <v>4439</v>
      </c>
      <c r="H44" s="83">
        <v>4802</v>
      </c>
      <c r="I44" s="83">
        <v>5493</v>
      </c>
      <c r="J44" s="83">
        <v>5771</v>
      </c>
      <c r="K44" s="50">
        <f>(D44/C44)*100</f>
        <v>153.47079037800688</v>
      </c>
      <c r="L44" s="51">
        <f>(E44/C44)*100</f>
        <v>153.29896907216497</v>
      </c>
      <c r="M44" s="51">
        <f>(F44/C44)*100</f>
        <v>153.05841924398624</v>
      </c>
      <c r="N44" s="51">
        <f>(G44/C44)*100</f>
        <v>152.54295532646046</v>
      </c>
      <c r="O44" s="51">
        <f>(H44/C44)*100</f>
        <v>165.0171821305842</v>
      </c>
      <c r="P44" s="51">
        <f t="shared" si="7"/>
        <v>188.76288659793815</v>
      </c>
      <c r="Q44" s="51">
        <f t="shared" si="8"/>
        <v>198.31615120274915</v>
      </c>
      <c r="R44" s="73"/>
      <c r="S44" s="2"/>
      <c r="T44" s="2"/>
      <c r="U44" s="2"/>
    </row>
    <row r="45" spans="2:21" s="4" customFormat="1" ht="12" customHeight="1">
      <c r="B45" s="11" t="s">
        <v>40</v>
      </c>
      <c r="C45" s="82">
        <v>9128</v>
      </c>
      <c r="D45" s="83">
        <v>10297</v>
      </c>
      <c r="E45" s="83">
        <v>10535</v>
      </c>
      <c r="F45" s="83">
        <v>10371</v>
      </c>
      <c r="G45" s="83">
        <v>9754</v>
      </c>
      <c r="H45" s="83">
        <v>9389</v>
      </c>
      <c r="I45" s="83">
        <v>9676</v>
      </c>
      <c r="J45" s="83">
        <v>9479</v>
      </c>
      <c r="K45" s="50">
        <v>112.80674846625767</v>
      </c>
      <c r="L45" s="51">
        <v>115.41411042944785</v>
      </c>
      <c r="M45" s="51">
        <v>113.61744084136723</v>
      </c>
      <c r="N45" s="51">
        <v>106.85801928133216</v>
      </c>
      <c r="O45" s="51">
        <v>102.85933391761613</v>
      </c>
      <c r="P45" s="51">
        <v>106.00350569675723</v>
      </c>
      <c r="Q45" s="51">
        <f t="shared" si="8"/>
        <v>103.84531113058722</v>
      </c>
      <c r="R45" s="73"/>
      <c r="S45" s="2"/>
      <c r="T45" s="2"/>
      <c r="U45" s="2"/>
    </row>
    <row r="46" spans="2:21" s="4" customFormat="1" ht="12" customHeight="1">
      <c r="B46" s="16" t="s">
        <v>39</v>
      </c>
      <c r="C46" s="88" t="s">
        <v>50</v>
      </c>
      <c r="D46" s="89">
        <v>109648</v>
      </c>
      <c r="E46" s="89">
        <v>114551</v>
      </c>
      <c r="F46" s="89">
        <v>121731</v>
      </c>
      <c r="G46" s="89">
        <v>129181</v>
      </c>
      <c r="H46" s="89">
        <v>138344</v>
      </c>
      <c r="I46" s="89">
        <v>150999</v>
      </c>
      <c r="J46" s="89" t="s">
        <v>50</v>
      </c>
      <c r="K46" s="55" t="s">
        <v>50</v>
      </c>
      <c r="L46" s="56" t="s">
        <v>50</v>
      </c>
      <c r="M46" s="56" t="s">
        <v>50</v>
      </c>
      <c r="N46" s="56" t="s">
        <v>50</v>
      </c>
      <c r="O46" s="56" t="s">
        <v>50</v>
      </c>
      <c r="P46" s="56" t="s">
        <v>50</v>
      </c>
      <c r="Q46" s="56" t="s">
        <v>50</v>
      </c>
      <c r="R46" s="73"/>
      <c r="S46" s="2"/>
      <c r="T46" s="2"/>
      <c r="U46" s="2"/>
    </row>
    <row r="47" spans="2:21" s="4" customFormat="1" ht="12" customHeight="1">
      <c r="B47" s="15" t="s">
        <v>41</v>
      </c>
      <c r="C47" s="94" t="s">
        <v>50</v>
      </c>
      <c r="D47" s="95" t="s">
        <v>50</v>
      </c>
      <c r="E47" s="95">
        <v>2161</v>
      </c>
      <c r="F47" s="95">
        <v>2193</v>
      </c>
      <c r="G47" s="95" t="s">
        <v>50</v>
      </c>
      <c r="H47" s="95">
        <v>2465</v>
      </c>
      <c r="I47" s="95">
        <v>2477</v>
      </c>
      <c r="J47" s="95">
        <v>2228</v>
      </c>
      <c r="K47" s="29" t="s">
        <v>50</v>
      </c>
      <c r="L47" s="30" t="s">
        <v>50</v>
      </c>
      <c r="M47" s="30" t="s">
        <v>50</v>
      </c>
      <c r="N47" s="30" t="s">
        <v>50</v>
      </c>
      <c r="O47" s="30" t="s">
        <v>50</v>
      </c>
      <c r="P47" s="30" t="s">
        <v>50</v>
      </c>
      <c r="Q47" s="30" t="s">
        <v>50</v>
      </c>
      <c r="R47" s="2"/>
      <c r="S47" s="2"/>
      <c r="T47" s="2"/>
      <c r="U47" s="2"/>
    </row>
    <row r="48" spans="2:26" ht="12">
      <c r="B48" s="16" t="s">
        <v>42</v>
      </c>
      <c r="C48" s="88" t="s">
        <v>50</v>
      </c>
      <c r="D48" s="89" t="s">
        <v>50</v>
      </c>
      <c r="E48" s="89" t="s">
        <v>50</v>
      </c>
      <c r="F48" s="89">
        <v>1352</v>
      </c>
      <c r="G48" s="89">
        <v>1634</v>
      </c>
      <c r="H48" s="89">
        <v>1678</v>
      </c>
      <c r="I48" s="89">
        <v>1754</v>
      </c>
      <c r="J48" s="89">
        <v>1502</v>
      </c>
      <c r="K48" s="37" t="s">
        <v>50</v>
      </c>
      <c r="L48" s="38" t="s">
        <v>50</v>
      </c>
      <c r="M48" s="38" t="s">
        <v>50</v>
      </c>
      <c r="N48" s="38" t="s">
        <v>50</v>
      </c>
      <c r="O48" s="38" t="s">
        <v>50</v>
      </c>
      <c r="P48" s="38" t="s">
        <v>50</v>
      </c>
      <c r="Q48" s="38" t="s">
        <v>50</v>
      </c>
      <c r="V48" s="4"/>
      <c r="W48" s="4"/>
      <c r="X48" s="4"/>
      <c r="Y48" s="4"/>
      <c r="Z48" s="4"/>
    </row>
    <row r="49" spans="2:17" ht="12"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ht="15">
      <c r="B50" s="20" t="s">
        <v>113</v>
      </c>
    </row>
    <row r="51" ht="15">
      <c r="B51" s="17" t="s">
        <v>79</v>
      </c>
    </row>
    <row r="52" ht="15">
      <c r="B52" s="18" t="s">
        <v>48</v>
      </c>
    </row>
  </sheetData>
  <mergeCells count="3">
    <mergeCell ref="B4:B5"/>
    <mergeCell ref="C4:J4"/>
    <mergeCell ref="K4:Q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52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1.7109375" style="2" customWidth="1"/>
    <col min="3" max="14" width="8.8515625" style="2" customWidth="1"/>
    <col min="15" max="15" width="8.8515625" style="4" customWidth="1"/>
    <col min="16" max="16384" width="8.8515625" style="2" customWidth="1"/>
  </cols>
  <sheetData>
    <row r="2" ht="12" customHeight="1">
      <c r="B2" s="21" t="s">
        <v>73</v>
      </c>
    </row>
    <row r="3" ht="12" customHeight="1">
      <c r="B3" s="27"/>
    </row>
    <row r="4" spans="2:17" ht="12" customHeight="1">
      <c r="B4" s="98"/>
      <c r="C4" s="105" t="s">
        <v>0</v>
      </c>
      <c r="D4" s="106"/>
      <c r="E4" s="106"/>
      <c r="F4" s="106"/>
      <c r="G4" s="106"/>
      <c r="H4" s="106"/>
      <c r="I4" s="106"/>
      <c r="J4" s="107"/>
      <c r="K4" s="103" t="s">
        <v>1</v>
      </c>
      <c r="L4" s="104"/>
      <c r="M4" s="104"/>
      <c r="N4" s="104"/>
      <c r="O4" s="104"/>
      <c r="P4" s="104"/>
      <c r="Q4" s="104"/>
    </row>
    <row r="5" spans="2:17" ht="12" customHeight="1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7">
        <v>2015</v>
      </c>
    </row>
    <row r="6" spans="2:18" ht="12" customHeight="1">
      <c r="B6" s="9" t="s">
        <v>77</v>
      </c>
      <c r="C6" s="97">
        <f>SUM(C8:C11,C13:C27,C29:C33,C35:C37)</f>
        <v>29680</v>
      </c>
      <c r="D6" s="97">
        <f aca="true" t="shared" si="0" ref="D6:J6">SUM(D8:D11,D13:D27,D29:D33,D35:D37)</f>
        <v>29630</v>
      </c>
      <c r="E6" s="97">
        <f t="shared" si="0"/>
        <v>30020</v>
      </c>
      <c r="F6" s="97">
        <f t="shared" si="0"/>
        <v>30148</v>
      </c>
      <c r="G6" s="97">
        <f t="shared" si="0"/>
        <v>30157</v>
      </c>
      <c r="H6" s="97">
        <f t="shared" si="0"/>
        <v>28969</v>
      </c>
      <c r="I6" s="97">
        <f t="shared" si="0"/>
        <v>28239</v>
      </c>
      <c r="J6" s="97">
        <f t="shared" si="0"/>
        <v>27329</v>
      </c>
      <c r="K6" s="66">
        <f>(D6/$C6)*100</f>
        <v>99.83153638814017</v>
      </c>
      <c r="L6" s="47">
        <f aca="true" t="shared" si="1" ref="L6:P6">(E6/$C6)*100</f>
        <v>101.1455525606469</v>
      </c>
      <c r="M6" s="47">
        <f t="shared" si="1"/>
        <v>101.57681940700809</v>
      </c>
      <c r="N6" s="47">
        <f t="shared" si="1"/>
        <v>101.60714285714285</v>
      </c>
      <c r="O6" s="47">
        <f t="shared" si="1"/>
        <v>97.60444743935311</v>
      </c>
      <c r="P6" s="47">
        <f t="shared" si="1"/>
        <v>95.14487870619946</v>
      </c>
      <c r="Q6" s="47">
        <f>(J6/$C6)*100</f>
        <v>92.07884097035041</v>
      </c>
      <c r="R6" s="73"/>
    </row>
    <row r="7" spans="2:18" ht="12" customHeight="1">
      <c r="B7" s="10" t="s">
        <v>2</v>
      </c>
      <c r="C7" s="79">
        <v>441</v>
      </c>
      <c r="D7" s="80">
        <v>389</v>
      </c>
      <c r="E7" s="80">
        <v>411</v>
      </c>
      <c r="F7" s="80">
        <v>437</v>
      </c>
      <c r="G7" s="80">
        <v>440</v>
      </c>
      <c r="H7" s="80">
        <v>456</v>
      </c>
      <c r="I7" s="80" t="s">
        <v>50</v>
      </c>
      <c r="J7" s="80">
        <v>525</v>
      </c>
      <c r="K7" s="49">
        <f aca="true" t="shared" si="2" ref="K7:K33">(D7/C7)*100</f>
        <v>88.20861678004536</v>
      </c>
      <c r="L7" s="58">
        <f aca="true" t="shared" si="3" ref="L7:L24">(E7/C7)*100</f>
        <v>93.19727891156462</v>
      </c>
      <c r="M7" s="58">
        <f aca="true" t="shared" si="4" ref="M7:M24">(F7/C7)*100</f>
        <v>99.09297052154194</v>
      </c>
      <c r="N7" s="58">
        <f aca="true" t="shared" si="5" ref="N7:N24">(G7/C7)*100</f>
        <v>99.77324263038548</v>
      </c>
      <c r="O7" s="58">
        <f aca="true" t="shared" si="6" ref="O7:O24">(H7/C7)*100</f>
        <v>103.4013605442177</v>
      </c>
      <c r="P7" s="58" t="s">
        <v>50</v>
      </c>
      <c r="Q7" s="58">
        <f>(J7/C7)*100</f>
        <v>119.04761904761905</v>
      </c>
      <c r="R7" s="73"/>
    </row>
    <row r="8" spans="2:18" ht="12" customHeight="1">
      <c r="B8" s="11" t="s">
        <v>3</v>
      </c>
      <c r="C8" s="82">
        <v>290</v>
      </c>
      <c r="D8" s="83">
        <v>240</v>
      </c>
      <c r="E8" s="83">
        <v>291</v>
      </c>
      <c r="F8" s="83">
        <v>289</v>
      </c>
      <c r="G8" s="83">
        <v>307</v>
      </c>
      <c r="H8" s="83">
        <v>263</v>
      </c>
      <c r="I8" s="83">
        <v>258</v>
      </c>
      <c r="J8" s="83">
        <v>245</v>
      </c>
      <c r="K8" s="50">
        <f t="shared" si="2"/>
        <v>82.75862068965517</v>
      </c>
      <c r="L8" s="51">
        <f t="shared" si="3"/>
        <v>100.34482758620689</v>
      </c>
      <c r="M8" s="51">
        <f t="shared" si="4"/>
        <v>99.6551724137931</v>
      </c>
      <c r="N8" s="51">
        <f t="shared" si="5"/>
        <v>105.86206896551724</v>
      </c>
      <c r="O8" s="51">
        <f t="shared" si="6"/>
        <v>90.6896551724138</v>
      </c>
      <c r="P8" s="51">
        <f aca="true" t="shared" si="7" ref="P8:P44">(I8/C8)*100</f>
        <v>88.96551724137932</v>
      </c>
      <c r="Q8" s="51">
        <f aca="true" t="shared" si="8" ref="Q8:Q45">(J8/C8)*100</f>
        <v>84.48275862068965</v>
      </c>
      <c r="R8" s="73"/>
    </row>
    <row r="9" spans="2:18" ht="12" customHeight="1">
      <c r="B9" s="11" t="s">
        <v>4</v>
      </c>
      <c r="C9" s="82">
        <v>1079</v>
      </c>
      <c r="D9" s="83">
        <v>999</v>
      </c>
      <c r="E9" s="83">
        <v>1282</v>
      </c>
      <c r="F9" s="83">
        <v>1480</v>
      </c>
      <c r="G9" s="83">
        <v>1446</v>
      </c>
      <c r="H9" s="83">
        <v>954</v>
      </c>
      <c r="I9" s="83">
        <v>1164</v>
      </c>
      <c r="J9" s="83">
        <v>1430</v>
      </c>
      <c r="K9" s="50">
        <f t="shared" si="2"/>
        <v>92.58572752548656</v>
      </c>
      <c r="L9" s="51">
        <f t="shared" si="3"/>
        <v>118.81371640407785</v>
      </c>
      <c r="M9" s="51">
        <f t="shared" si="4"/>
        <v>137.16404077849862</v>
      </c>
      <c r="N9" s="51">
        <f t="shared" si="5"/>
        <v>134.0129749768304</v>
      </c>
      <c r="O9" s="51">
        <f t="shared" si="6"/>
        <v>88.41519925857276</v>
      </c>
      <c r="P9" s="51">
        <f t="shared" si="7"/>
        <v>107.87766450417054</v>
      </c>
      <c r="Q9" s="51">
        <f t="shared" si="8"/>
        <v>132.53012048192772</v>
      </c>
      <c r="R9" s="73"/>
    </row>
    <row r="10" spans="2:18" ht="12" customHeight="1">
      <c r="B10" s="11" t="s">
        <v>5</v>
      </c>
      <c r="C10" s="82">
        <v>155</v>
      </c>
      <c r="D10" s="83">
        <v>178</v>
      </c>
      <c r="E10" s="83">
        <v>183</v>
      </c>
      <c r="F10" s="83">
        <v>164</v>
      </c>
      <c r="G10" s="83">
        <v>149</v>
      </c>
      <c r="H10" s="83">
        <v>189</v>
      </c>
      <c r="I10" s="83">
        <v>145</v>
      </c>
      <c r="J10" s="83">
        <v>118</v>
      </c>
      <c r="K10" s="50">
        <f t="shared" si="2"/>
        <v>114.83870967741936</v>
      </c>
      <c r="L10" s="51">
        <f t="shared" si="3"/>
        <v>118.06451612903226</v>
      </c>
      <c r="M10" s="51">
        <f t="shared" si="4"/>
        <v>105.80645161290323</v>
      </c>
      <c r="N10" s="51">
        <f t="shared" si="5"/>
        <v>96.12903225806451</v>
      </c>
      <c r="O10" s="51">
        <f t="shared" si="6"/>
        <v>121.93548387096773</v>
      </c>
      <c r="P10" s="51">
        <f t="shared" si="7"/>
        <v>93.54838709677419</v>
      </c>
      <c r="Q10" s="51">
        <f t="shared" si="8"/>
        <v>76.12903225806451</v>
      </c>
      <c r="R10" s="73"/>
    </row>
    <row r="11" spans="2:18" ht="12" customHeight="1">
      <c r="B11" s="11" t="s">
        <v>6</v>
      </c>
      <c r="C11" s="82">
        <v>3930</v>
      </c>
      <c r="D11" s="83">
        <v>3857</v>
      </c>
      <c r="E11" s="83">
        <v>3845</v>
      </c>
      <c r="F11" s="83">
        <v>3927</v>
      </c>
      <c r="G11" s="83">
        <v>3943</v>
      </c>
      <c r="H11" s="83">
        <v>3797</v>
      </c>
      <c r="I11" s="83">
        <v>3639</v>
      </c>
      <c r="J11" s="83">
        <v>3609</v>
      </c>
      <c r="K11" s="50">
        <f t="shared" si="2"/>
        <v>98.14249363867684</v>
      </c>
      <c r="L11" s="51">
        <f t="shared" si="3"/>
        <v>97.83715012722645</v>
      </c>
      <c r="M11" s="51">
        <f t="shared" si="4"/>
        <v>99.9236641221374</v>
      </c>
      <c r="N11" s="51">
        <f t="shared" si="5"/>
        <v>100.33078880407125</v>
      </c>
      <c r="O11" s="51">
        <f t="shared" si="6"/>
        <v>96.61577608142493</v>
      </c>
      <c r="P11" s="51">
        <f t="shared" si="7"/>
        <v>92.59541984732824</v>
      </c>
      <c r="Q11" s="51">
        <f t="shared" si="8"/>
        <v>91.83206106870229</v>
      </c>
      <c r="R11" s="73"/>
    </row>
    <row r="12" spans="2:18" ht="12" customHeight="1">
      <c r="B12" s="11" t="s">
        <v>7</v>
      </c>
      <c r="C12" s="82">
        <v>190</v>
      </c>
      <c r="D12" s="83">
        <v>149</v>
      </c>
      <c r="E12" s="83">
        <v>193</v>
      </c>
      <c r="F12" s="83">
        <v>181</v>
      </c>
      <c r="G12" s="83">
        <v>162</v>
      </c>
      <c r="H12" s="83">
        <v>154</v>
      </c>
      <c r="I12" s="83" t="s">
        <v>50</v>
      </c>
      <c r="J12" s="83">
        <v>153</v>
      </c>
      <c r="K12" s="50">
        <f t="shared" si="2"/>
        <v>78.42105263157895</v>
      </c>
      <c r="L12" s="51">
        <f t="shared" si="3"/>
        <v>101.57894736842105</v>
      </c>
      <c r="M12" s="51">
        <f t="shared" si="4"/>
        <v>95.26315789473684</v>
      </c>
      <c r="N12" s="51">
        <f t="shared" si="5"/>
        <v>85.26315789473684</v>
      </c>
      <c r="O12" s="51">
        <f t="shared" si="6"/>
        <v>81.05263157894737</v>
      </c>
      <c r="P12" s="51" t="s">
        <v>50</v>
      </c>
      <c r="Q12" s="51">
        <f t="shared" si="8"/>
        <v>80.52631578947368</v>
      </c>
      <c r="R12" s="73"/>
    </row>
    <row r="13" spans="2:18" ht="12" customHeight="1">
      <c r="B13" s="11" t="s">
        <v>8</v>
      </c>
      <c r="C13" s="82">
        <v>111</v>
      </c>
      <c r="D13" s="83">
        <v>123</v>
      </c>
      <c r="E13" s="83">
        <v>138</v>
      </c>
      <c r="F13" s="83">
        <v>122</v>
      </c>
      <c r="G13" s="83">
        <v>122</v>
      </c>
      <c r="H13" s="83">
        <v>121</v>
      </c>
      <c r="I13" s="83">
        <v>120</v>
      </c>
      <c r="J13" s="83">
        <v>115</v>
      </c>
      <c r="K13" s="50">
        <f t="shared" si="2"/>
        <v>110.8108108108108</v>
      </c>
      <c r="L13" s="51">
        <f t="shared" si="3"/>
        <v>124.32432432432432</v>
      </c>
      <c r="M13" s="51">
        <f t="shared" si="4"/>
        <v>109.90990990990991</v>
      </c>
      <c r="N13" s="51">
        <f t="shared" si="5"/>
        <v>109.90990990990991</v>
      </c>
      <c r="O13" s="51">
        <f t="shared" si="6"/>
        <v>109.009009009009</v>
      </c>
      <c r="P13" s="51">
        <f t="shared" si="7"/>
        <v>108.10810810810811</v>
      </c>
      <c r="Q13" s="51">
        <f t="shared" si="8"/>
        <v>103.60360360360362</v>
      </c>
      <c r="R13" s="73"/>
    </row>
    <row r="14" spans="2:18" ht="12" customHeight="1">
      <c r="B14" s="11" t="s">
        <v>9</v>
      </c>
      <c r="C14" s="82">
        <v>744</v>
      </c>
      <c r="D14" s="83">
        <v>554</v>
      </c>
      <c r="E14" s="83">
        <v>577</v>
      </c>
      <c r="F14" s="83">
        <v>562</v>
      </c>
      <c r="G14" s="83">
        <v>557</v>
      </c>
      <c r="H14" s="83">
        <v>648</v>
      </c>
      <c r="I14" s="83">
        <v>561</v>
      </c>
      <c r="J14" s="83">
        <v>488</v>
      </c>
      <c r="K14" s="50">
        <f t="shared" si="2"/>
        <v>74.46236559139786</v>
      </c>
      <c r="L14" s="51">
        <f t="shared" si="3"/>
        <v>77.55376344086021</v>
      </c>
      <c r="M14" s="51">
        <f t="shared" si="4"/>
        <v>75.53763440860214</v>
      </c>
      <c r="N14" s="51">
        <f t="shared" si="5"/>
        <v>74.86559139784946</v>
      </c>
      <c r="O14" s="51">
        <f t="shared" si="6"/>
        <v>87.09677419354838</v>
      </c>
      <c r="P14" s="51">
        <f t="shared" si="7"/>
        <v>75.40322580645162</v>
      </c>
      <c r="Q14" s="51">
        <f t="shared" si="8"/>
        <v>65.59139784946237</v>
      </c>
      <c r="R14" s="73"/>
    </row>
    <row r="15" spans="2:18" ht="12" customHeight="1">
      <c r="B15" s="11" t="s">
        <v>10</v>
      </c>
      <c r="C15" s="82">
        <v>5950</v>
      </c>
      <c r="D15" s="83">
        <v>6076</v>
      </c>
      <c r="E15" s="83">
        <v>5652</v>
      </c>
      <c r="F15" s="83">
        <v>5157</v>
      </c>
      <c r="G15" s="83">
        <v>5068</v>
      </c>
      <c r="H15" s="83">
        <v>4925</v>
      </c>
      <c r="I15" s="83">
        <v>4874</v>
      </c>
      <c r="J15" s="83">
        <v>4623</v>
      </c>
      <c r="K15" s="50">
        <f t="shared" si="2"/>
        <v>102.11764705882354</v>
      </c>
      <c r="L15" s="51">
        <f t="shared" si="3"/>
        <v>94.99159663865547</v>
      </c>
      <c r="M15" s="51">
        <f t="shared" si="4"/>
        <v>86.67226890756302</v>
      </c>
      <c r="N15" s="51">
        <f t="shared" si="5"/>
        <v>85.1764705882353</v>
      </c>
      <c r="O15" s="51">
        <f t="shared" si="6"/>
        <v>82.77310924369748</v>
      </c>
      <c r="P15" s="51">
        <f t="shared" si="7"/>
        <v>81.91596638655462</v>
      </c>
      <c r="Q15" s="51">
        <f t="shared" si="8"/>
        <v>77.69747899159664</v>
      </c>
      <c r="R15" s="73"/>
    </row>
    <row r="16" spans="2:18" ht="12" customHeight="1">
      <c r="B16" s="11" t="s">
        <v>11</v>
      </c>
      <c r="C16" s="82">
        <v>2093</v>
      </c>
      <c r="D16" s="83">
        <v>2021</v>
      </c>
      <c r="E16" s="83">
        <v>1927</v>
      </c>
      <c r="F16" s="83">
        <v>2167</v>
      </c>
      <c r="G16" s="83">
        <v>2180</v>
      </c>
      <c r="H16" s="83">
        <v>2131</v>
      </c>
      <c r="I16" s="83">
        <v>2073</v>
      </c>
      <c r="J16" s="83">
        <v>2119</v>
      </c>
      <c r="K16" s="50">
        <f t="shared" si="2"/>
        <v>96.55996177735308</v>
      </c>
      <c r="L16" s="51">
        <f t="shared" si="3"/>
        <v>92.06880076445294</v>
      </c>
      <c r="M16" s="51">
        <f t="shared" si="4"/>
        <v>103.53559483994266</v>
      </c>
      <c r="N16" s="51">
        <f t="shared" si="5"/>
        <v>104.15671285236503</v>
      </c>
      <c r="O16" s="51">
        <f t="shared" si="6"/>
        <v>101.81557572861921</v>
      </c>
      <c r="P16" s="51">
        <f t="shared" si="7"/>
        <v>99.04443382704252</v>
      </c>
      <c r="Q16" s="51">
        <f t="shared" si="8"/>
        <v>101.24223602484473</v>
      </c>
      <c r="R16" s="73"/>
    </row>
    <row r="17" spans="2:18" s="4" customFormat="1" ht="12" customHeight="1">
      <c r="B17" s="11" t="s">
        <v>12</v>
      </c>
      <c r="C17" s="82">
        <v>209</v>
      </c>
      <c r="D17" s="83">
        <v>218</v>
      </c>
      <c r="E17" s="83">
        <v>228</v>
      </c>
      <c r="F17" s="83">
        <v>245</v>
      </c>
      <c r="G17" s="83">
        <v>202</v>
      </c>
      <c r="H17" s="83">
        <v>188</v>
      </c>
      <c r="I17" s="83">
        <v>182</v>
      </c>
      <c r="J17" s="83">
        <v>160</v>
      </c>
      <c r="K17" s="50">
        <f t="shared" si="2"/>
        <v>104.30622009569377</v>
      </c>
      <c r="L17" s="51">
        <f t="shared" si="3"/>
        <v>109.09090909090908</v>
      </c>
      <c r="M17" s="51">
        <f t="shared" si="4"/>
        <v>117.22488038277513</v>
      </c>
      <c r="N17" s="51">
        <f t="shared" si="5"/>
        <v>96.65071770334929</v>
      </c>
      <c r="O17" s="51">
        <f t="shared" si="6"/>
        <v>89.95215311004785</v>
      </c>
      <c r="P17" s="51">
        <f t="shared" si="7"/>
        <v>87.08133971291866</v>
      </c>
      <c r="Q17" s="51">
        <f t="shared" si="8"/>
        <v>76.55502392344498</v>
      </c>
      <c r="R17" s="73"/>
    </row>
    <row r="18" spans="2:18" s="4" customFormat="1" ht="12" customHeight="1">
      <c r="B18" s="11" t="s">
        <v>13</v>
      </c>
      <c r="C18" s="82">
        <v>2526</v>
      </c>
      <c r="D18" s="83">
        <v>2751</v>
      </c>
      <c r="E18" s="83">
        <v>2930</v>
      </c>
      <c r="F18" s="83">
        <v>2808</v>
      </c>
      <c r="G18" s="83">
        <v>2804</v>
      </c>
      <c r="H18" s="83">
        <v>2694</v>
      </c>
      <c r="I18" s="83">
        <v>2304</v>
      </c>
      <c r="J18" s="83">
        <v>2107</v>
      </c>
      <c r="K18" s="50">
        <f t="shared" si="2"/>
        <v>108.90736342042754</v>
      </c>
      <c r="L18" s="51">
        <f t="shared" si="3"/>
        <v>115.99366587490103</v>
      </c>
      <c r="M18" s="51">
        <f t="shared" si="4"/>
        <v>111.16389548693586</v>
      </c>
      <c r="N18" s="51">
        <f t="shared" si="5"/>
        <v>111.0055423594616</v>
      </c>
      <c r="O18" s="51">
        <f t="shared" si="6"/>
        <v>106.65083135391924</v>
      </c>
      <c r="P18" s="51">
        <f t="shared" si="7"/>
        <v>91.21140142517815</v>
      </c>
      <c r="Q18" s="51">
        <f t="shared" si="8"/>
        <v>83.41250989707046</v>
      </c>
      <c r="R18" s="73"/>
    </row>
    <row r="19" spans="2:18" s="4" customFormat="1" ht="12" customHeight="1">
      <c r="B19" s="11" t="s">
        <v>14</v>
      </c>
      <c r="C19" s="82">
        <v>42</v>
      </c>
      <c r="D19" s="83">
        <v>31</v>
      </c>
      <c r="E19" s="83">
        <v>45</v>
      </c>
      <c r="F19" s="83">
        <v>35</v>
      </c>
      <c r="G19" s="83">
        <v>43</v>
      </c>
      <c r="H19" s="83">
        <v>25</v>
      </c>
      <c r="I19" s="83">
        <v>30</v>
      </c>
      <c r="J19" s="83">
        <v>31</v>
      </c>
      <c r="K19" s="50">
        <f t="shared" si="2"/>
        <v>73.80952380952381</v>
      </c>
      <c r="L19" s="51">
        <f t="shared" si="3"/>
        <v>107.14285714285714</v>
      </c>
      <c r="M19" s="51">
        <f t="shared" si="4"/>
        <v>83.33333333333334</v>
      </c>
      <c r="N19" s="51">
        <f t="shared" si="5"/>
        <v>102.38095238095238</v>
      </c>
      <c r="O19" s="51">
        <f t="shared" si="6"/>
        <v>59.523809523809526</v>
      </c>
      <c r="P19" s="51" t="s">
        <v>50</v>
      </c>
      <c r="Q19" s="51">
        <f t="shared" si="8"/>
        <v>73.80952380952381</v>
      </c>
      <c r="R19" s="73"/>
    </row>
    <row r="20" spans="2:18" s="4" customFormat="1" ht="12" customHeight="1">
      <c r="B20" s="11" t="s">
        <v>15</v>
      </c>
      <c r="C20" s="82">
        <v>380</v>
      </c>
      <c r="D20" s="83">
        <v>402</v>
      </c>
      <c r="E20" s="83">
        <v>421</v>
      </c>
      <c r="F20" s="83">
        <v>416</v>
      </c>
      <c r="G20" s="83">
        <v>416</v>
      </c>
      <c r="H20" s="83">
        <v>347</v>
      </c>
      <c r="I20" s="83">
        <v>343</v>
      </c>
      <c r="J20" s="83">
        <v>355</v>
      </c>
      <c r="K20" s="50">
        <f t="shared" si="2"/>
        <v>105.78947368421052</v>
      </c>
      <c r="L20" s="51">
        <f t="shared" si="3"/>
        <v>110.78947368421052</v>
      </c>
      <c r="M20" s="51">
        <f t="shared" si="4"/>
        <v>109.47368421052633</v>
      </c>
      <c r="N20" s="51">
        <f t="shared" si="5"/>
        <v>109.47368421052633</v>
      </c>
      <c r="O20" s="51">
        <f t="shared" si="6"/>
        <v>91.3157894736842</v>
      </c>
      <c r="P20" s="51">
        <f t="shared" si="7"/>
        <v>90.26315789473685</v>
      </c>
      <c r="Q20" s="51">
        <f t="shared" si="8"/>
        <v>93.42105263157895</v>
      </c>
      <c r="R20" s="73"/>
    </row>
    <row r="21" spans="2:18" s="4" customFormat="1" ht="12" customHeight="1">
      <c r="B21" s="11" t="s">
        <v>16</v>
      </c>
      <c r="C21" s="82">
        <v>355</v>
      </c>
      <c r="D21" s="83">
        <v>367</v>
      </c>
      <c r="E21" s="83">
        <v>414</v>
      </c>
      <c r="F21" s="83">
        <v>417</v>
      </c>
      <c r="G21" s="83">
        <v>435</v>
      </c>
      <c r="H21" s="83">
        <v>428</v>
      </c>
      <c r="I21" s="83">
        <v>377</v>
      </c>
      <c r="J21" s="83">
        <v>295</v>
      </c>
      <c r="K21" s="50">
        <f t="shared" si="2"/>
        <v>103.38028169014083</v>
      </c>
      <c r="L21" s="51">
        <f t="shared" si="3"/>
        <v>116.61971830985915</v>
      </c>
      <c r="M21" s="51">
        <f t="shared" si="4"/>
        <v>117.46478873239437</v>
      </c>
      <c r="N21" s="51">
        <f t="shared" si="5"/>
        <v>122.53521126760563</v>
      </c>
      <c r="O21" s="51">
        <f t="shared" si="6"/>
        <v>120.56338028169013</v>
      </c>
      <c r="P21" s="51">
        <f t="shared" si="7"/>
        <v>106.19718309859154</v>
      </c>
      <c r="Q21" s="51">
        <f t="shared" si="8"/>
        <v>83.09859154929578</v>
      </c>
      <c r="R21" s="73"/>
    </row>
    <row r="22" spans="2:18" s="4" customFormat="1" ht="12" customHeight="1">
      <c r="B22" s="11" t="s">
        <v>17</v>
      </c>
      <c r="C22" s="82">
        <v>32</v>
      </c>
      <c r="D22" s="83">
        <v>38</v>
      </c>
      <c r="E22" s="83">
        <v>23</v>
      </c>
      <c r="F22" s="83">
        <v>36</v>
      </c>
      <c r="G22" s="83">
        <v>31</v>
      </c>
      <c r="H22" s="83">
        <v>31</v>
      </c>
      <c r="I22" s="83">
        <v>25</v>
      </c>
      <c r="J22" s="83">
        <v>40</v>
      </c>
      <c r="K22" s="50">
        <f t="shared" si="2"/>
        <v>118.75</v>
      </c>
      <c r="L22" s="51">
        <f t="shared" si="3"/>
        <v>71.875</v>
      </c>
      <c r="M22" s="51">
        <f t="shared" si="4"/>
        <v>112.5</v>
      </c>
      <c r="N22" s="51">
        <f t="shared" si="5"/>
        <v>96.875</v>
      </c>
      <c r="O22" s="51">
        <f>(H22/C22)*100</f>
        <v>96.875</v>
      </c>
      <c r="P22" s="51">
        <f t="shared" si="7"/>
        <v>78.125</v>
      </c>
      <c r="Q22" s="51">
        <f t="shared" si="8"/>
        <v>125</v>
      </c>
      <c r="R22" s="73"/>
    </row>
    <row r="23" spans="2:18" s="4" customFormat="1" ht="12" customHeight="1">
      <c r="B23" s="11" t="s">
        <v>18</v>
      </c>
      <c r="C23" s="82">
        <v>923</v>
      </c>
      <c r="D23" s="83">
        <v>989</v>
      </c>
      <c r="E23" s="83">
        <v>1009</v>
      </c>
      <c r="F23" s="83">
        <v>1216</v>
      </c>
      <c r="G23" s="83">
        <v>1225</v>
      </c>
      <c r="H23" s="83">
        <v>1336</v>
      </c>
      <c r="I23" s="83">
        <v>1332</v>
      </c>
      <c r="J23" s="83">
        <v>1235</v>
      </c>
      <c r="K23" s="50">
        <f t="shared" si="2"/>
        <v>107.15059588299025</v>
      </c>
      <c r="L23" s="51">
        <f t="shared" si="3"/>
        <v>109.31744312026001</v>
      </c>
      <c r="M23" s="51">
        <f t="shared" si="4"/>
        <v>131.74431202600218</v>
      </c>
      <c r="N23" s="51">
        <f t="shared" si="5"/>
        <v>132.71939328277355</v>
      </c>
      <c r="O23" s="51">
        <f t="shared" si="6"/>
        <v>144.7453954496208</v>
      </c>
      <c r="P23" s="51">
        <f t="shared" si="7"/>
        <v>144.31202600216685</v>
      </c>
      <c r="Q23" s="51">
        <f t="shared" si="8"/>
        <v>133.80281690140845</v>
      </c>
      <c r="R23" s="73"/>
    </row>
    <row r="24" spans="2:18" s="4" customFormat="1" ht="12" customHeight="1">
      <c r="B24" s="11" t="s">
        <v>19</v>
      </c>
      <c r="C24" s="82">
        <v>29</v>
      </c>
      <c r="D24" s="83">
        <v>28</v>
      </c>
      <c r="E24" s="83">
        <v>34</v>
      </c>
      <c r="F24" s="83">
        <v>35</v>
      </c>
      <c r="G24" s="83">
        <v>47</v>
      </c>
      <c r="H24" s="83">
        <v>44</v>
      </c>
      <c r="I24" s="83">
        <v>37</v>
      </c>
      <c r="J24" s="83">
        <v>39</v>
      </c>
      <c r="K24" s="50">
        <f t="shared" si="2"/>
        <v>96.55172413793103</v>
      </c>
      <c r="L24" s="51">
        <f t="shared" si="3"/>
        <v>117.24137931034481</v>
      </c>
      <c r="M24" s="51">
        <f t="shared" si="4"/>
        <v>120.6896551724138</v>
      </c>
      <c r="N24" s="51">
        <f t="shared" si="5"/>
        <v>162.06896551724137</v>
      </c>
      <c r="O24" s="51">
        <f t="shared" si="6"/>
        <v>151.72413793103448</v>
      </c>
      <c r="P24" s="51">
        <f t="shared" si="7"/>
        <v>127.58620689655173</v>
      </c>
      <c r="Q24" s="51">
        <f t="shared" si="8"/>
        <v>134.48275862068965</v>
      </c>
      <c r="R24" s="73"/>
    </row>
    <row r="25" spans="2:18" s="4" customFormat="1" ht="12" customHeight="1">
      <c r="B25" s="11" t="s">
        <v>45</v>
      </c>
      <c r="C25" s="82">
        <v>940</v>
      </c>
      <c r="D25" s="83">
        <v>896</v>
      </c>
      <c r="E25" s="83">
        <v>872</v>
      </c>
      <c r="F25" s="83">
        <v>789</v>
      </c>
      <c r="G25" s="83">
        <v>712</v>
      </c>
      <c r="H25" s="83">
        <v>673</v>
      </c>
      <c r="I25" s="83">
        <v>662</v>
      </c>
      <c r="J25" s="83">
        <v>489</v>
      </c>
      <c r="K25" s="50">
        <f t="shared" si="2"/>
        <v>95.31914893617022</v>
      </c>
      <c r="L25" s="51">
        <f>(E25/C25)*100</f>
        <v>92.76595744680851</v>
      </c>
      <c r="M25" s="51">
        <f>(F25/C25)*100</f>
        <v>83.93617021276596</v>
      </c>
      <c r="N25" s="51">
        <f>(G25/C25)*100</f>
        <v>75.74468085106383</v>
      </c>
      <c r="O25" s="51">
        <f>(H25/C25)*100</f>
        <v>71.59574468085106</v>
      </c>
      <c r="P25" s="51">
        <f t="shared" si="7"/>
        <v>70.42553191489361</v>
      </c>
      <c r="Q25" s="51">
        <f t="shared" si="8"/>
        <v>52.02127659574468</v>
      </c>
      <c r="R25" s="73"/>
    </row>
    <row r="26" spans="2:18" s="4" customFormat="1" ht="12" customHeight="1">
      <c r="B26" s="11" t="s">
        <v>20</v>
      </c>
      <c r="C26" s="82">
        <v>396</v>
      </c>
      <c r="D26" s="83">
        <v>460</v>
      </c>
      <c r="E26" s="83">
        <v>516</v>
      </c>
      <c r="F26" s="83">
        <v>564</v>
      </c>
      <c r="G26" s="83">
        <v>568</v>
      </c>
      <c r="H26" s="83">
        <v>538</v>
      </c>
      <c r="I26" s="83">
        <v>501</v>
      </c>
      <c r="J26" s="83">
        <v>498</v>
      </c>
      <c r="K26" s="50">
        <f t="shared" si="2"/>
        <v>116.16161616161615</v>
      </c>
      <c r="L26" s="51">
        <f aca="true" t="shared" si="9" ref="L26:L33">(E26/C26)*100</f>
        <v>130.3030303030303</v>
      </c>
      <c r="M26" s="51">
        <f aca="true" t="shared" si="10" ref="M26:M33">(F26/C26)*100</f>
        <v>142.42424242424244</v>
      </c>
      <c r="N26" s="51">
        <f aca="true" t="shared" si="11" ref="N26:N33">(G26/C26)*100</f>
        <v>143.43434343434342</v>
      </c>
      <c r="O26" s="51">
        <f aca="true" t="shared" si="12" ref="O26:O33">(H26/C26)*100</f>
        <v>135.85858585858585</v>
      </c>
      <c r="P26" s="51">
        <f t="shared" si="7"/>
        <v>126.51515151515152</v>
      </c>
      <c r="Q26" s="51">
        <f t="shared" si="8"/>
        <v>125.75757575757575</v>
      </c>
      <c r="R26" s="73"/>
    </row>
    <row r="27" spans="2:18" s="4" customFormat="1" ht="12" customHeight="1">
      <c r="B27" s="11" t="s">
        <v>21</v>
      </c>
      <c r="C27" s="82">
        <v>2455</v>
      </c>
      <c r="D27" s="83">
        <v>2434</v>
      </c>
      <c r="E27" s="83">
        <v>2515</v>
      </c>
      <c r="F27" s="83">
        <v>2456</v>
      </c>
      <c r="G27" s="83">
        <v>2638</v>
      </c>
      <c r="H27" s="83">
        <v>2591</v>
      </c>
      <c r="I27" s="83">
        <v>2484</v>
      </c>
      <c r="J27" s="83">
        <v>2336</v>
      </c>
      <c r="K27" s="50">
        <f t="shared" si="2"/>
        <v>99.14460285132382</v>
      </c>
      <c r="L27" s="51">
        <f t="shared" si="9"/>
        <v>102.44399185336049</v>
      </c>
      <c r="M27" s="51">
        <f t="shared" si="10"/>
        <v>100.040733197556</v>
      </c>
      <c r="N27" s="51">
        <f t="shared" si="11"/>
        <v>107.45417515274949</v>
      </c>
      <c r="O27" s="51">
        <f t="shared" si="12"/>
        <v>105.5397148676171</v>
      </c>
      <c r="P27" s="51">
        <f t="shared" si="7"/>
        <v>101.18126272912424</v>
      </c>
      <c r="Q27" s="51">
        <f t="shared" si="8"/>
        <v>95.15274949083503</v>
      </c>
      <c r="R27" s="73"/>
    </row>
    <row r="28" spans="2:18" s="4" customFormat="1" ht="12" customHeight="1">
      <c r="B28" s="11" t="s">
        <v>22</v>
      </c>
      <c r="C28" s="82" t="s">
        <v>50</v>
      </c>
      <c r="D28" s="83">
        <v>613</v>
      </c>
      <c r="E28" s="83">
        <v>627</v>
      </c>
      <c r="F28" s="83">
        <v>711</v>
      </c>
      <c r="G28" s="83">
        <v>758</v>
      </c>
      <c r="H28" s="83">
        <v>839</v>
      </c>
      <c r="I28" s="83">
        <v>835</v>
      </c>
      <c r="J28" s="83">
        <v>855</v>
      </c>
      <c r="K28" s="50" t="s">
        <v>50</v>
      </c>
      <c r="L28" s="51" t="s">
        <v>50</v>
      </c>
      <c r="M28" s="51" t="s">
        <v>50</v>
      </c>
      <c r="N28" s="51" t="s">
        <v>50</v>
      </c>
      <c r="O28" s="51" t="s">
        <v>50</v>
      </c>
      <c r="P28" s="51" t="s">
        <v>50</v>
      </c>
      <c r="Q28" s="51" t="s">
        <v>50</v>
      </c>
      <c r="R28" s="73"/>
    </row>
    <row r="29" spans="2:18" s="4" customFormat="1" ht="12" customHeight="1">
      <c r="B29" s="11" t="s">
        <v>23</v>
      </c>
      <c r="C29" s="82">
        <v>1211</v>
      </c>
      <c r="D29" s="83">
        <v>1194</v>
      </c>
      <c r="E29" s="83">
        <v>1247</v>
      </c>
      <c r="F29" s="83">
        <v>1355</v>
      </c>
      <c r="G29" s="83">
        <v>1405</v>
      </c>
      <c r="H29" s="83">
        <v>1539</v>
      </c>
      <c r="I29" s="83">
        <v>1517</v>
      </c>
      <c r="J29" s="83">
        <v>1427</v>
      </c>
      <c r="K29" s="50">
        <f t="shared" si="2"/>
        <v>98.5962014863749</v>
      </c>
      <c r="L29" s="51">
        <f t="shared" si="9"/>
        <v>102.97274979355903</v>
      </c>
      <c r="M29" s="51">
        <f t="shared" si="10"/>
        <v>111.89099917423617</v>
      </c>
      <c r="N29" s="51">
        <f t="shared" si="11"/>
        <v>116.01981833195707</v>
      </c>
      <c r="O29" s="51">
        <f t="shared" si="12"/>
        <v>127.08505367464905</v>
      </c>
      <c r="P29" s="51">
        <f t="shared" si="7"/>
        <v>125.26837324525187</v>
      </c>
      <c r="Q29" s="51">
        <f t="shared" si="8"/>
        <v>117.83649876135425</v>
      </c>
      <c r="R29" s="73"/>
    </row>
    <row r="30" spans="2:18" s="4" customFormat="1" ht="12" customHeight="1">
      <c r="B30" s="11" t="s">
        <v>24</v>
      </c>
      <c r="C30" s="82">
        <v>59</v>
      </c>
      <c r="D30" s="83">
        <v>64</v>
      </c>
      <c r="E30" s="83">
        <v>53</v>
      </c>
      <c r="F30" s="83">
        <v>57</v>
      </c>
      <c r="G30" s="83">
        <v>70</v>
      </c>
      <c r="H30" s="83">
        <v>64</v>
      </c>
      <c r="I30" s="83">
        <v>89</v>
      </c>
      <c r="J30" s="83">
        <v>81</v>
      </c>
      <c r="K30" s="50">
        <f t="shared" si="2"/>
        <v>108.47457627118644</v>
      </c>
      <c r="L30" s="51">
        <f t="shared" si="9"/>
        <v>89.83050847457628</v>
      </c>
      <c r="M30" s="51">
        <f t="shared" si="10"/>
        <v>96.61016949152543</v>
      </c>
      <c r="N30" s="51">
        <f t="shared" si="11"/>
        <v>118.64406779661016</v>
      </c>
      <c r="O30" s="51">
        <f t="shared" si="12"/>
        <v>108.47457627118644</v>
      </c>
      <c r="P30" s="51">
        <f t="shared" si="7"/>
        <v>150.84745762711864</v>
      </c>
      <c r="Q30" s="51">
        <f t="shared" si="8"/>
        <v>137.28813559322032</v>
      </c>
      <c r="R30" s="73"/>
    </row>
    <row r="31" spans="2:18" s="4" customFormat="1" ht="12" customHeight="1">
      <c r="B31" s="11" t="s">
        <v>25</v>
      </c>
      <c r="C31" s="82">
        <v>408</v>
      </c>
      <c r="D31" s="83">
        <v>488</v>
      </c>
      <c r="E31" s="83">
        <v>551</v>
      </c>
      <c r="F31" s="83">
        <v>618</v>
      </c>
      <c r="G31" s="83">
        <v>646</v>
      </c>
      <c r="H31" s="83">
        <v>583</v>
      </c>
      <c r="I31" s="83">
        <v>611</v>
      </c>
      <c r="J31" s="83">
        <v>628</v>
      </c>
      <c r="K31" s="50">
        <f t="shared" si="2"/>
        <v>119.6078431372549</v>
      </c>
      <c r="L31" s="51">
        <f t="shared" si="9"/>
        <v>135.04901960784315</v>
      </c>
      <c r="M31" s="51">
        <f t="shared" si="10"/>
        <v>151.47058823529412</v>
      </c>
      <c r="N31" s="51">
        <f t="shared" si="11"/>
        <v>158.33333333333331</v>
      </c>
      <c r="O31" s="51">
        <f t="shared" si="12"/>
        <v>142.8921568627451</v>
      </c>
      <c r="P31" s="51">
        <f t="shared" si="7"/>
        <v>149.7549019607843</v>
      </c>
      <c r="Q31" s="51">
        <f t="shared" si="8"/>
        <v>153.921568627451</v>
      </c>
      <c r="R31" s="73"/>
    </row>
    <row r="32" spans="2:18" s="4" customFormat="1" ht="12" customHeight="1">
      <c r="B32" s="11" t="s">
        <v>26</v>
      </c>
      <c r="C32" s="82">
        <v>218</v>
      </c>
      <c r="D32" s="83">
        <v>238</v>
      </c>
      <c r="E32" s="83">
        <v>245</v>
      </c>
      <c r="F32" s="83">
        <v>228</v>
      </c>
      <c r="G32" s="83">
        <v>219</v>
      </c>
      <c r="H32" s="83">
        <v>253</v>
      </c>
      <c r="I32" s="83">
        <v>237</v>
      </c>
      <c r="J32" s="83">
        <v>228</v>
      </c>
      <c r="K32" s="50">
        <f t="shared" si="2"/>
        <v>109.1743119266055</v>
      </c>
      <c r="L32" s="51">
        <f t="shared" si="9"/>
        <v>112.38532110091744</v>
      </c>
      <c r="M32" s="51">
        <f t="shared" si="10"/>
        <v>104.58715596330275</v>
      </c>
      <c r="N32" s="51">
        <f t="shared" si="11"/>
        <v>100.45871559633028</v>
      </c>
      <c r="O32" s="51">
        <f t="shared" si="12"/>
        <v>116.05504587155964</v>
      </c>
      <c r="P32" s="51">
        <f t="shared" si="7"/>
        <v>108.71559633027523</v>
      </c>
      <c r="Q32" s="51">
        <f t="shared" si="8"/>
        <v>104.58715596330275</v>
      </c>
      <c r="R32" s="73"/>
    </row>
    <row r="33" spans="2:18" s="4" customFormat="1" ht="12" customHeight="1">
      <c r="B33" s="11" t="s">
        <v>27</v>
      </c>
      <c r="C33" s="82">
        <v>392</v>
      </c>
      <c r="D33" s="83">
        <v>374</v>
      </c>
      <c r="E33" s="83">
        <v>394</v>
      </c>
      <c r="F33" s="83">
        <v>390</v>
      </c>
      <c r="G33" s="83">
        <v>362</v>
      </c>
      <c r="H33" s="83">
        <v>330</v>
      </c>
      <c r="I33" s="83">
        <v>316</v>
      </c>
      <c r="J33" s="83">
        <v>316</v>
      </c>
      <c r="K33" s="50">
        <f t="shared" si="2"/>
        <v>95.40816326530613</v>
      </c>
      <c r="L33" s="51">
        <f t="shared" si="9"/>
        <v>100.51020408163265</v>
      </c>
      <c r="M33" s="51">
        <f t="shared" si="10"/>
        <v>99.48979591836735</v>
      </c>
      <c r="N33" s="51">
        <f t="shared" si="11"/>
        <v>92.3469387755102</v>
      </c>
      <c r="O33" s="51">
        <f t="shared" si="12"/>
        <v>84.18367346938776</v>
      </c>
      <c r="P33" s="51">
        <f t="shared" si="7"/>
        <v>80.61224489795919</v>
      </c>
      <c r="Q33" s="51">
        <f t="shared" si="8"/>
        <v>80.61224489795919</v>
      </c>
      <c r="R33" s="73"/>
    </row>
    <row r="34" spans="2:18" s="4" customFormat="1" ht="12" customHeight="1">
      <c r="B34" s="12" t="s">
        <v>28</v>
      </c>
      <c r="C34" s="85"/>
      <c r="D34" s="86"/>
      <c r="E34" s="86"/>
      <c r="F34" s="86"/>
      <c r="G34" s="86"/>
      <c r="H34" s="86"/>
      <c r="I34" s="86"/>
      <c r="J34" s="86"/>
      <c r="K34" s="53"/>
      <c r="L34" s="54"/>
      <c r="M34" s="54"/>
      <c r="N34" s="54"/>
      <c r="O34" s="54"/>
      <c r="P34" s="54"/>
      <c r="Q34" s="51"/>
      <c r="R34" s="73"/>
    </row>
    <row r="35" spans="2:18" s="4" customFormat="1" ht="12" customHeight="1">
      <c r="B35" s="13" t="s">
        <v>29</v>
      </c>
      <c r="C35" s="82">
        <v>4339</v>
      </c>
      <c r="D35" s="83">
        <v>4183</v>
      </c>
      <c r="E35" s="83">
        <v>4197</v>
      </c>
      <c r="F35" s="83">
        <v>4146</v>
      </c>
      <c r="G35" s="83">
        <v>4086</v>
      </c>
      <c r="H35" s="83">
        <v>3807</v>
      </c>
      <c r="I35" s="83">
        <v>3901</v>
      </c>
      <c r="J35" s="83">
        <v>3881</v>
      </c>
      <c r="K35" s="50">
        <f>(D35/C35)*100</f>
        <v>96.4047015441346</v>
      </c>
      <c r="L35" s="51">
        <f>(E35/C35)*100</f>
        <v>96.72735653376354</v>
      </c>
      <c r="M35" s="51">
        <f>(F35/C35)*100</f>
        <v>95.55197050011523</v>
      </c>
      <c r="N35" s="51">
        <f>(G35/C35)*100</f>
        <v>94.16916340170546</v>
      </c>
      <c r="O35" s="51">
        <f aca="true" t="shared" si="13" ref="O35:O37">(H35/C35)*100</f>
        <v>87.73911039410002</v>
      </c>
      <c r="P35" s="51">
        <f t="shared" si="7"/>
        <v>89.90550818160867</v>
      </c>
      <c r="Q35" s="51">
        <f t="shared" si="8"/>
        <v>89.44457248213874</v>
      </c>
      <c r="R35" s="73"/>
    </row>
    <row r="36" spans="2:18" s="4" customFormat="1" ht="12" customHeight="1">
      <c r="B36" s="13" t="s">
        <v>30</v>
      </c>
      <c r="C36" s="82">
        <v>367</v>
      </c>
      <c r="D36" s="83">
        <v>380</v>
      </c>
      <c r="E36" s="83">
        <v>385</v>
      </c>
      <c r="F36" s="83">
        <v>424</v>
      </c>
      <c r="G36" s="83">
        <v>425</v>
      </c>
      <c r="H36" s="83">
        <v>406</v>
      </c>
      <c r="I36" s="83">
        <v>399</v>
      </c>
      <c r="J36" s="83">
        <v>393</v>
      </c>
      <c r="K36" s="50">
        <f>(D36/C36)*100</f>
        <v>103.54223433242507</v>
      </c>
      <c r="L36" s="51">
        <f>(E36/C36)*100</f>
        <v>104.90463215258856</v>
      </c>
      <c r="M36" s="51">
        <f>(F36/C36)*100</f>
        <v>115.53133514986375</v>
      </c>
      <c r="N36" s="51">
        <f>(G36/C36)*100</f>
        <v>115.80381471389644</v>
      </c>
      <c r="O36" s="51">
        <f t="shared" si="13"/>
        <v>110.62670299727519</v>
      </c>
      <c r="P36" s="51">
        <f t="shared" si="7"/>
        <v>108.71934604904632</v>
      </c>
      <c r="Q36" s="51">
        <f t="shared" si="8"/>
        <v>107.08446866485014</v>
      </c>
      <c r="R36" s="73"/>
    </row>
    <row r="37" spans="2:18" s="4" customFormat="1" ht="12" customHeight="1">
      <c r="B37" s="14" t="s">
        <v>31</v>
      </c>
      <c r="C37" s="88">
        <v>47</v>
      </c>
      <c r="D37" s="89">
        <v>47</v>
      </c>
      <c r="E37" s="89">
        <v>46</v>
      </c>
      <c r="F37" s="89">
        <v>45</v>
      </c>
      <c r="G37" s="89">
        <v>51</v>
      </c>
      <c r="H37" s="89">
        <v>64</v>
      </c>
      <c r="I37" s="89">
        <v>58</v>
      </c>
      <c r="J37" s="89">
        <v>43</v>
      </c>
      <c r="K37" s="55">
        <f>(D37/C37)*100</f>
        <v>100</v>
      </c>
      <c r="L37" s="56">
        <f>(E37/C37)*100</f>
        <v>97.87234042553192</v>
      </c>
      <c r="M37" s="56">
        <f>(F37/C37)*100</f>
        <v>95.74468085106383</v>
      </c>
      <c r="N37" s="56">
        <f>(G37/C37)*100</f>
        <v>108.51063829787233</v>
      </c>
      <c r="O37" s="56">
        <f t="shared" si="13"/>
        <v>136.17021276595744</v>
      </c>
      <c r="P37" s="56">
        <f t="shared" si="7"/>
        <v>123.40425531914893</v>
      </c>
      <c r="Q37" s="70">
        <f t="shared" si="8"/>
        <v>91.48936170212765</v>
      </c>
      <c r="R37" s="73"/>
    </row>
    <row r="38" spans="2:18" s="4" customFormat="1" ht="12" customHeight="1">
      <c r="B38" s="15" t="s">
        <v>32</v>
      </c>
      <c r="C38" s="91">
        <v>9</v>
      </c>
      <c r="D38" s="92">
        <v>7</v>
      </c>
      <c r="E38" s="92">
        <v>8</v>
      </c>
      <c r="F38" s="92">
        <v>8</v>
      </c>
      <c r="G38" s="92">
        <v>13</v>
      </c>
      <c r="H38" s="92">
        <v>5</v>
      </c>
      <c r="I38" s="92" t="s">
        <v>50</v>
      </c>
      <c r="J38" s="92" t="s">
        <v>50</v>
      </c>
      <c r="K38" s="71">
        <f>(D38/C38)*100</f>
        <v>77.77777777777779</v>
      </c>
      <c r="L38" s="59">
        <f>(E38/C38)*100</f>
        <v>88.88888888888889</v>
      </c>
      <c r="M38" s="59">
        <f>(F38/C38)*100</f>
        <v>88.88888888888889</v>
      </c>
      <c r="N38" s="59">
        <f>(G38/C38)*100</f>
        <v>144.44444444444443</v>
      </c>
      <c r="O38" s="59">
        <f>(H38/C38)*100</f>
        <v>55.55555555555556</v>
      </c>
      <c r="P38" s="59" t="s">
        <v>50</v>
      </c>
      <c r="Q38" s="59" t="s">
        <v>50</v>
      </c>
      <c r="R38" s="73"/>
    </row>
    <row r="39" spans="2:18" s="4" customFormat="1" ht="12" customHeight="1">
      <c r="B39" s="11" t="s">
        <v>33</v>
      </c>
      <c r="C39" s="82">
        <v>4</v>
      </c>
      <c r="D39" s="83">
        <v>9</v>
      </c>
      <c r="E39" s="83">
        <v>5</v>
      </c>
      <c r="F39" s="83">
        <v>3</v>
      </c>
      <c r="G39" s="83">
        <v>3</v>
      </c>
      <c r="H39" s="83">
        <v>3</v>
      </c>
      <c r="I39" s="83">
        <v>4</v>
      </c>
      <c r="J39" s="83">
        <v>3</v>
      </c>
      <c r="K39" s="50">
        <f>(D39/C39)*100</f>
        <v>225</v>
      </c>
      <c r="L39" s="51">
        <f>(E39/C39)*100</f>
        <v>125</v>
      </c>
      <c r="M39" s="51">
        <f>(F39/C39)*100</f>
        <v>75</v>
      </c>
      <c r="N39" s="51">
        <f>(G39/C39)*100</f>
        <v>75</v>
      </c>
      <c r="O39" s="51">
        <f>(H39/C39)*100</f>
        <v>75</v>
      </c>
      <c r="P39" s="51">
        <f t="shared" si="7"/>
        <v>100</v>
      </c>
      <c r="Q39" s="51">
        <f t="shared" si="8"/>
        <v>75</v>
      </c>
      <c r="R39" s="73"/>
    </row>
    <row r="40" spans="2:18" s="4" customFormat="1" ht="12" customHeight="1">
      <c r="B40" s="11" t="s">
        <v>34</v>
      </c>
      <c r="C40" s="82">
        <v>192</v>
      </c>
      <c r="D40" s="83">
        <v>211</v>
      </c>
      <c r="E40" s="83">
        <v>221</v>
      </c>
      <c r="F40" s="83">
        <v>252</v>
      </c>
      <c r="G40" s="83">
        <v>248</v>
      </c>
      <c r="H40" s="83">
        <v>200</v>
      </c>
      <c r="I40" s="83" t="s">
        <v>50</v>
      </c>
      <c r="J40" s="83" t="s">
        <v>50</v>
      </c>
      <c r="K40" s="50">
        <f aca="true" t="shared" si="14" ref="K40:K42">(D40/C40)*100</f>
        <v>109.89583333333333</v>
      </c>
      <c r="L40" s="51">
        <f aca="true" t="shared" si="15" ref="L40:L42">(E40/C40)*100</f>
        <v>115.10416666666667</v>
      </c>
      <c r="M40" s="51">
        <f aca="true" t="shared" si="16" ref="M40:M42">(F40/C40)*100</f>
        <v>131.25</v>
      </c>
      <c r="N40" s="51">
        <f aca="true" t="shared" si="17" ref="N40:N42">(G40/C40)*100</f>
        <v>129.16666666666669</v>
      </c>
      <c r="O40" s="51">
        <f aca="true" t="shared" si="18" ref="O40:O42">(H40/C40)*100</f>
        <v>104.16666666666667</v>
      </c>
      <c r="P40" s="51" t="s">
        <v>50</v>
      </c>
      <c r="Q40" s="51" t="s">
        <v>50</v>
      </c>
      <c r="R40" s="73"/>
    </row>
    <row r="41" spans="2:18" s="4" customFormat="1" ht="12" customHeight="1">
      <c r="B41" s="16" t="s">
        <v>35</v>
      </c>
      <c r="C41" s="88">
        <v>298</v>
      </c>
      <c r="D41" s="89">
        <v>345</v>
      </c>
      <c r="E41" s="89">
        <v>319</v>
      </c>
      <c r="F41" s="89">
        <v>301</v>
      </c>
      <c r="G41" s="89">
        <v>306</v>
      </c>
      <c r="H41" s="89">
        <v>347</v>
      </c>
      <c r="I41" s="89">
        <v>315</v>
      </c>
      <c r="J41" s="89">
        <v>355</v>
      </c>
      <c r="K41" s="55">
        <f t="shared" si="14"/>
        <v>115.7718120805369</v>
      </c>
      <c r="L41" s="56">
        <f t="shared" si="15"/>
        <v>107.0469798657718</v>
      </c>
      <c r="M41" s="56">
        <f t="shared" si="16"/>
        <v>101.00671140939596</v>
      </c>
      <c r="N41" s="56">
        <f t="shared" si="17"/>
        <v>102.68456375838926</v>
      </c>
      <c r="O41" s="56">
        <f t="shared" si="18"/>
        <v>116.44295302013423</v>
      </c>
      <c r="P41" s="56">
        <f t="shared" si="7"/>
        <v>105.70469798657717</v>
      </c>
      <c r="Q41" s="70">
        <f t="shared" si="8"/>
        <v>119.12751677852349</v>
      </c>
      <c r="R41" s="73"/>
    </row>
    <row r="42" spans="2:18" s="4" customFormat="1" ht="12" customHeight="1">
      <c r="B42" s="15" t="s">
        <v>36</v>
      </c>
      <c r="C42" s="94">
        <v>18</v>
      </c>
      <c r="D42" s="95">
        <v>39</v>
      </c>
      <c r="E42" s="95">
        <v>59</v>
      </c>
      <c r="F42" s="95">
        <v>37</v>
      </c>
      <c r="G42" s="95">
        <v>53</v>
      </c>
      <c r="H42" s="95">
        <v>19</v>
      </c>
      <c r="I42" s="95">
        <v>31</v>
      </c>
      <c r="J42" s="95">
        <v>35</v>
      </c>
      <c r="K42" s="62">
        <f t="shared" si="14"/>
        <v>216.66666666666666</v>
      </c>
      <c r="L42" s="63">
        <f t="shared" si="15"/>
        <v>327.77777777777777</v>
      </c>
      <c r="M42" s="63">
        <f t="shared" si="16"/>
        <v>205.55555555555554</v>
      </c>
      <c r="N42" s="63">
        <f t="shared" si="17"/>
        <v>294.44444444444446</v>
      </c>
      <c r="O42" s="63">
        <f t="shared" si="18"/>
        <v>105.55555555555556</v>
      </c>
      <c r="P42" s="63">
        <f t="shared" si="7"/>
        <v>172.22222222222223</v>
      </c>
      <c r="Q42" s="63">
        <f t="shared" si="8"/>
        <v>194.44444444444443</v>
      </c>
      <c r="R42" s="73"/>
    </row>
    <row r="43" spans="2:18" s="4" customFormat="1" ht="12" customHeight="1">
      <c r="B43" s="11" t="s">
        <v>37</v>
      </c>
      <c r="C43" s="82" t="s">
        <v>50</v>
      </c>
      <c r="D43" s="83">
        <v>55</v>
      </c>
      <c r="E43" s="83">
        <v>55</v>
      </c>
      <c r="F43" s="83">
        <v>50</v>
      </c>
      <c r="G43" s="83" t="s">
        <v>50</v>
      </c>
      <c r="H43" s="83" t="s">
        <v>50</v>
      </c>
      <c r="I43" s="83" t="s">
        <v>50</v>
      </c>
      <c r="J43" s="83" t="s">
        <v>50</v>
      </c>
      <c r="K43" s="50" t="s">
        <v>50</v>
      </c>
      <c r="L43" s="51" t="s">
        <v>50</v>
      </c>
      <c r="M43" s="51" t="s">
        <v>50</v>
      </c>
      <c r="N43" s="51" t="s">
        <v>50</v>
      </c>
      <c r="O43" s="51" t="s">
        <v>50</v>
      </c>
      <c r="P43" s="51" t="s">
        <v>50</v>
      </c>
      <c r="Q43" s="51" t="s">
        <v>50</v>
      </c>
      <c r="R43" s="73"/>
    </row>
    <row r="44" spans="2:18" s="4" customFormat="1" ht="12" customHeight="1">
      <c r="B44" s="11" t="s">
        <v>38</v>
      </c>
      <c r="C44" s="82">
        <v>101</v>
      </c>
      <c r="D44" s="83">
        <v>113</v>
      </c>
      <c r="E44" s="83">
        <v>96</v>
      </c>
      <c r="F44" s="83">
        <v>84</v>
      </c>
      <c r="G44" s="83">
        <v>82</v>
      </c>
      <c r="H44" s="83">
        <v>89</v>
      </c>
      <c r="I44" s="83">
        <v>109</v>
      </c>
      <c r="J44" s="83">
        <v>121</v>
      </c>
      <c r="K44" s="50">
        <f>(D44/C44)*100</f>
        <v>111.88118811881189</v>
      </c>
      <c r="L44" s="51">
        <f>(E44/C44)*100</f>
        <v>95.04950495049505</v>
      </c>
      <c r="M44" s="51">
        <f>(F44/C44)*100</f>
        <v>83.16831683168317</v>
      </c>
      <c r="N44" s="51">
        <f>(G44/C44)*100</f>
        <v>81.1881188118812</v>
      </c>
      <c r="O44" s="51">
        <f>(H44/C44)*100</f>
        <v>88.11881188118812</v>
      </c>
      <c r="P44" s="51">
        <f t="shared" si="7"/>
        <v>107.92079207920793</v>
      </c>
      <c r="Q44" s="51">
        <f t="shared" si="8"/>
        <v>119.80198019801979</v>
      </c>
      <c r="R44" s="73"/>
    </row>
    <row r="45" spans="2:18" s="4" customFormat="1" ht="12" customHeight="1">
      <c r="B45" s="11" t="s">
        <v>40</v>
      </c>
      <c r="C45" s="82">
        <v>321</v>
      </c>
      <c r="D45" s="83">
        <v>402</v>
      </c>
      <c r="E45" s="83">
        <v>427</v>
      </c>
      <c r="F45" s="83">
        <v>423</v>
      </c>
      <c r="G45" s="83">
        <v>240</v>
      </c>
      <c r="H45" s="83">
        <v>402</v>
      </c>
      <c r="I45" s="83">
        <v>360</v>
      </c>
      <c r="J45" s="83">
        <v>357</v>
      </c>
      <c r="K45" s="50">
        <v>125.23364485981307</v>
      </c>
      <c r="L45" s="51">
        <v>133.02180685358255</v>
      </c>
      <c r="M45" s="51">
        <v>131.77570093457945</v>
      </c>
      <c r="N45" s="51">
        <v>74.76635514018692</v>
      </c>
      <c r="O45" s="51">
        <v>125.23364485981307</v>
      </c>
      <c r="P45" s="51">
        <v>112.14953271028037</v>
      </c>
      <c r="Q45" s="51">
        <f t="shared" si="8"/>
        <v>111.21495327102804</v>
      </c>
      <c r="R45" s="73"/>
    </row>
    <row r="46" spans="2:18" s="4" customFormat="1" ht="12" customHeight="1">
      <c r="B46" s="16" t="s">
        <v>39</v>
      </c>
      <c r="C46" s="88" t="s">
        <v>50</v>
      </c>
      <c r="D46" s="89">
        <v>4013</v>
      </c>
      <c r="E46" s="89">
        <v>4150</v>
      </c>
      <c r="F46" s="89">
        <v>4539</v>
      </c>
      <c r="G46" s="89">
        <v>4538</v>
      </c>
      <c r="H46" s="89">
        <v>5156</v>
      </c>
      <c r="I46" s="89">
        <v>5729</v>
      </c>
      <c r="J46" s="89" t="s">
        <v>50</v>
      </c>
      <c r="K46" s="55" t="s">
        <v>50</v>
      </c>
      <c r="L46" s="56" t="s">
        <v>50</v>
      </c>
      <c r="M46" s="56" t="s">
        <v>50</v>
      </c>
      <c r="N46" s="56" t="s">
        <v>50</v>
      </c>
      <c r="O46" s="56" t="s">
        <v>50</v>
      </c>
      <c r="P46" s="56" t="s">
        <v>50</v>
      </c>
      <c r="Q46" s="56" t="s">
        <v>50</v>
      </c>
      <c r="R46" s="73"/>
    </row>
    <row r="47" spans="2:18" s="4" customFormat="1" ht="12" customHeight="1">
      <c r="B47" s="15" t="s">
        <v>41</v>
      </c>
      <c r="C47" s="94" t="s">
        <v>50</v>
      </c>
      <c r="D47" s="95" t="s">
        <v>50</v>
      </c>
      <c r="E47" s="95">
        <v>60</v>
      </c>
      <c r="F47" s="95">
        <v>38</v>
      </c>
      <c r="G47" s="95" t="s">
        <v>50</v>
      </c>
      <c r="H47" s="95">
        <v>56</v>
      </c>
      <c r="I47" s="95">
        <v>60</v>
      </c>
      <c r="J47" s="95">
        <v>86</v>
      </c>
      <c r="K47" s="29" t="s">
        <v>50</v>
      </c>
      <c r="L47" s="30" t="s">
        <v>50</v>
      </c>
      <c r="M47" s="30" t="s">
        <v>50</v>
      </c>
      <c r="N47" s="30" t="s">
        <v>50</v>
      </c>
      <c r="O47" s="30" t="s">
        <v>50</v>
      </c>
      <c r="P47" s="30" t="s">
        <v>50</v>
      </c>
      <c r="Q47" s="30" t="s">
        <v>50</v>
      </c>
      <c r="R47" s="2"/>
    </row>
    <row r="48" spans="2:17" ht="12">
      <c r="B48" s="16" t="s">
        <v>42</v>
      </c>
      <c r="C48" s="88" t="s">
        <v>50</v>
      </c>
      <c r="D48" s="89" t="s">
        <v>50</v>
      </c>
      <c r="E48" s="89" t="s">
        <v>50</v>
      </c>
      <c r="F48" s="89">
        <v>46</v>
      </c>
      <c r="G48" s="89">
        <v>48</v>
      </c>
      <c r="H48" s="89">
        <v>57</v>
      </c>
      <c r="I48" s="89">
        <v>59</v>
      </c>
      <c r="J48" s="89">
        <v>42</v>
      </c>
      <c r="K48" s="37" t="s">
        <v>50</v>
      </c>
      <c r="L48" s="38" t="s">
        <v>50</v>
      </c>
      <c r="M48" s="38" t="s">
        <v>50</v>
      </c>
      <c r="N48" s="38" t="s">
        <v>50</v>
      </c>
      <c r="O48" s="38" t="s">
        <v>50</v>
      </c>
      <c r="P48" s="38" t="s">
        <v>50</v>
      </c>
      <c r="Q48" s="38" t="s">
        <v>50</v>
      </c>
    </row>
    <row r="49" spans="2:17" ht="12"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ht="15">
      <c r="B50" s="20" t="s">
        <v>89</v>
      </c>
    </row>
    <row r="51" ht="15">
      <c r="B51" s="17" t="s">
        <v>79</v>
      </c>
    </row>
    <row r="52" ht="15">
      <c r="B52" s="18" t="s">
        <v>48</v>
      </c>
    </row>
  </sheetData>
  <mergeCells count="3">
    <mergeCell ref="B4:B5"/>
    <mergeCell ref="C4:J4"/>
    <mergeCell ref="K4:Q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52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1.7109375" style="2" customWidth="1"/>
    <col min="3" max="14" width="8.8515625" style="2" customWidth="1"/>
    <col min="15" max="15" width="8.8515625" style="4" customWidth="1"/>
    <col min="16" max="16384" width="8.8515625" style="2" customWidth="1"/>
  </cols>
  <sheetData>
    <row r="2" ht="12" customHeight="1">
      <c r="B2" s="21" t="s">
        <v>74</v>
      </c>
    </row>
    <row r="3" ht="12" customHeight="1">
      <c r="B3" s="27"/>
    </row>
    <row r="4" spans="2:17" ht="12" customHeight="1">
      <c r="B4" s="98"/>
      <c r="C4" s="105" t="s">
        <v>0</v>
      </c>
      <c r="D4" s="106"/>
      <c r="E4" s="106"/>
      <c r="F4" s="106"/>
      <c r="G4" s="106"/>
      <c r="H4" s="106"/>
      <c r="I4" s="106"/>
      <c r="J4" s="107"/>
      <c r="K4" s="103" t="s">
        <v>1</v>
      </c>
      <c r="L4" s="104"/>
      <c r="M4" s="104"/>
      <c r="N4" s="104"/>
      <c r="O4" s="104"/>
      <c r="P4" s="104"/>
      <c r="Q4" s="104"/>
    </row>
    <row r="5" spans="2:17" ht="12" customHeight="1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7">
        <v>2015</v>
      </c>
    </row>
    <row r="6" spans="2:18" ht="12" customHeight="1">
      <c r="B6" s="9" t="s">
        <v>77</v>
      </c>
      <c r="C6" s="77">
        <f>SUM(C8:C10,C12:C14,C16:C33,C35:C37)</f>
        <v>15221</v>
      </c>
      <c r="D6" s="77">
        <f aca="true" t="shared" si="0" ref="D6:J6">SUM(D8:D10,D12:D14,D16:D33,D35:D37)</f>
        <v>14584</v>
      </c>
      <c r="E6" s="77">
        <f t="shared" si="0"/>
        <v>13270</v>
      </c>
      <c r="F6" s="77">
        <f t="shared" si="0"/>
        <v>12637</v>
      </c>
      <c r="G6" s="77">
        <f t="shared" si="0"/>
        <v>11928</v>
      </c>
      <c r="H6" s="77">
        <f t="shared" si="0"/>
        <v>10332</v>
      </c>
      <c r="I6" s="77">
        <f t="shared" si="0"/>
        <v>8856</v>
      </c>
      <c r="J6" s="77">
        <f t="shared" si="0"/>
        <v>7970</v>
      </c>
      <c r="K6" s="66">
        <f>(D6/$C6)*100</f>
        <v>95.81499244464884</v>
      </c>
      <c r="L6" s="47">
        <f aca="true" t="shared" si="1" ref="L6:Q6">(E6/$C6)*100</f>
        <v>87.18218251100454</v>
      </c>
      <c r="M6" s="47">
        <f t="shared" si="1"/>
        <v>83.02345443794758</v>
      </c>
      <c r="N6" s="47">
        <f t="shared" si="1"/>
        <v>78.36541620130083</v>
      </c>
      <c r="O6" s="47">
        <f t="shared" si="1"/>
        <v>67.87990276591552</v>
      </c>
      <c r="P6" s="47">
        <f t="shared" si="1"/>
        <v>58.182773799356156</v>
      </c>
      <c r="Q6" s="48">
        <f t="shared" si="1"/>
        <v>52.36186847119112</v>
      </c>
      <c r="R6" s="73"/>
    </row>
    <row r="7" spans="2:18" ht="12" customHeight="1">
      <c r="B7" s="10" t="s">
        <v>2</v>
      </c>
      <c r="C7" s="79">
        <v>70</v>
      </c>
      <c r="D7" s="80">
        <v>60</v>
      </c>
      <c r="E7" s="80">
        <v>90</v>
      </c>
      <c r="F7" s="80">
        <v>102</v>
      </c>
      <c r="G7" s="80">
        <v>103</v>
      </c>
      <c r="H7" s="80">
        <v>90</v>
      </c>
      <c r="I7" s="80" t="s">
        <v>50</v>
      </c>
      <c r="J7" s="80">
        <v>14</v>
      </c>
      <c r="K7" s="49">
        <f aca="true" t="shared" si="2" ref="K7:K33">(D7/C7)*100</f>
        <v>85.71428571428571</v>
      </c>
      <c r="L7" s="58">
        <f aca="true" t="shared" si="3" ref="L7:L24">(E7/C7)*100</f>
        <v>128.57142857142858</v>
      </c>
      <c r="M7" s="58">
        <f aca="true" t="shared" si="4" ref="M7:M24">(F7/C7)*100</f>
        <v>145.7142857142857</v>
      </c>
      <c r="N7" s="58">
        <f aca="true" t="shared" si="5" ref="N7:N24">(G7/C7)*100</f>
        <v>147.14285714285717</v>
      </c>
      <c r="O7" s="58">
        <f aca="true" t="shared" si="6" ref="O7:O24">(H7/C7)*100</f>
        <v>128.57142857142858</v>
      </c>
      <c r="P7" s="58" t="s">
        <v>50</v>
      </c>
      <c r="Q7" s="58">
        <f>(J7/C7)*100</f>
        <v>20</v>
      </c>
      <c r="R7" s="73"/>
    </row>
    <row r="8" spans="2:18" ht="12" customHeight="1">
      <c r="B8" s="11" t="s">
        <v>3</v>
      </c>
      <c r="C8" s="82">
        <v>75</v>
      </c>
      <c r="D8" s="83">
        <v>58</v>
      </c>
      <c r="E8" s="83">
        <v>73</v>
      </c>
      <c r="F8" s="83">
        <v>89</v>
      </c>
      <c r="G8" s="83">
        <v>75</v>
      </c>
      <c r="H8" s="83">
        <v>78</v>
      </c>
      <c r="I8" s="83">
        <v>63</v>
      </c>
      <c r="J8" s="83">
        <v>46</v>
      </c>
      <c r="K8" s="50">
        <f t="shared" si="2"/>
        <v>77.33333333333333</v>
      </c>
      <c r="L8" s="51">
        <f t="shared" si="3"/>
        <v>97.33333333333334</v>
      </c>
      <c r="M8" s="51">
        <f t="shared" si="4"/>
        <v>118.66666666666667</v>
      </c>
      <c r="N8" s="51">
        <f t="shared" si="5"/>
        <v>100</v>
      </c>
      <c r="O8" s="51">
        <f t="shared" si="6"/>
        <v>104</v>
      </c>
      <c r="P8" s="51">
        <f aca="true" t="shared" si="7" ref="P8:P44">(I8/C8)*100</f>
        <v>84</v>
      </c>
      <c r="Q8" s="51">
        <f aca="true" t="shared" si="8" ref="Q8:Q45">(J8/C8)*100</f>
        <v>61.33333333333333</v>
      </c>
      <c r="R8" s="73"/>
    </row>
    <row r="9" spans="2:18" ht="12" customHeight="1">
      <c r="B9" s="11" t="s">
        <v>4</v>
      </c>
      <c r="C9" s="82">
        <v>213</v>
      </c>
      <c r="D9" s="83">
        <v>165</v>
      </c>
      <c r="E9" s="83">
        <v>208</v>
      </c>
      <c r="F9" s="83">
        <v>205</v>
      </c>
      <c r="G9" s="83">
        <v>172</v>
      </c>
      <c r="H9" s="83">
        <v>113</v>
      </c>
      <c r="I9" s="83">
        <v>107</v>
      </c>
      <c r="J9" s="83">
        <v>98</v>
      </c>
      <c r="K9" s="50">
        <f t="shared" si="2"/>
        <v>77.46478873239437</v>
      </c>
      <c r="L9" s="51">
        <f t="shared" si="3"/>
        <v>97.65258215962442</v>
      </c>
      <c r="M9" s="51">
        <f t="shared" si="4"/>
        <v>96.24413145539906</v>
      </c>
      <c r="N9" s="51">
        <f t="shared" si="5"/>
        <v>80.75117370892019</v>
      </c>
      <c r="O9" s="51">
        <f t="shared" si="6"/>
        <v>53.051643192488264</v>
      </c>
      <c r="P9" s="51">
        <f t="shared" si="7"/>
        <v>50.23474178403756</v>
      </c>
      <c r="Q9" s="51">
        <f t="shared" si="8"/>
        <v>46.009389671361504</v>
      </c>
      <c r="R9" s="73"/>
    </row>
    <row r="10" spans="2:18" ht="12" customHeight="1">
      <c r="B10" s="11" t="s">
        <v>5</v>
      </c>
      <c r="C10" s="82">
        <v>9</v>
      </c>
      <c r="D10" s="83">
        <v>20</v>
      </c>
      <c r="E10" s="83">
        <v>17</v>
      </c>
      <c r="F10" s="83">
        <v>9</v>
      </c>
      <c r="G10" s="83">
        <v>7</v>
      </c>
      <c r="H10" s="83">
        <v>12</v>
      </c>
      <c r="I10" s="83">
        <v>9</v>
      </c>
      <c r="J10" s="83">
        <v>6</v>
      </c>
      <c r="K10" s="50">
        <f t="shared" si="2"/>
        <v>222.22222222222223</v>
      </c>
      <c r="L10" s="51">
        <f t="shared" si="3"/>
        <v>188.88888888888889</v>
      </c>
      <c r="M10" s="51">
        <f t="shared" si="4"/>
        <v>100</v>
      </c>
      <c r="N10" s="51">
        <f t="shared" si="5"/>
        <v>77.77777777777779</v>
      </c>
      <c r="O10" s="51">
        <f t="shared" si="6"/>
        <v>133.33333333333331</v>
      </c>
      <c r="P10" s="51">
        <f t="shared" si="7"/>
        <v>100</v>
      </c>
      <c r="Q10" s="51">
        <f t="shared" si="8"/>
        <v>66.66666666666666</v>
      </c>
      <c r="R10" s="73"/>
    </row>
    <row r="11" spans="2:18" ht="12" customHeight="1">
      <c r="B11" s="11" t="s">
        <v>6</v>
      </c>
      <c r="C11" s="82" t="s">
        <v>50</v>
      </c>
      <c r="D11" s="83" t="s">
        <v>50</v>
      </c>
      <c r="E11" s="83" t="s">
        <v>50</v>
      </c>
      <c r="F11" s="83" t="s">
        <v>50</v>
      </c>
      <c r="G11" s="83" t="s">
        <v>50</v>
      </c>
      <c r="H11" s="83" t="s">
        <v>50</v>
      </c>
      <c r="I11" s="83" t="s">
        <v>50</v>
      </c>
      <c r="J11" s="83" t="s">
        <v>50</v>
      </c>
      <c r="K11" s="50" t="s">
        <v>50</v>
      </c>
      <c r="L11" s="51" t="s">
        <v>50</v>
      </c>
      <c r="M11" s="51" t="s">
        <v>50</v>
      </c>
      <c r="N11" s="51" t="s">
        <v>50</v>
      </c>
      <c r="O11" s="51" t="s">
        <v>50</v>
      </c>
      <c r="P11" s="51" t="s">
        <v>50</v>
      </c>
      <c r="Q11" s="51" t="s">
        <v>50</v>
      </c>
      <c r="R11" s="73"/>
    </row>
    <row r="12" spans="2:18" ht="12" customHeight="1">
      <c r="B12" s="11" t="s">
        <v>7</v>
      </c>
      <c r="C12" s="82">
        <v>52</v>
      </c>
      <c r="D12" s="83">
        <v>34</v>
      </c>
      <c r="E12" s="83">
        <v>43</v>
      </c>
      <c r="F12" s="83">
        <v>29</v>
      </c>
      <c r="G12" s="83">
        <v>36</v>
      </c>
      <c r="H12" s="83">
        <v>33</v>
      </c>
      <c r="I12" s="83">
        <v>33</v>
      </c>
      <c r="J12" s="83">
        <v>24</v>
      </c>
      <c r="K12" s="50">
        <f t="shared" si="2"/>
        <v>65.38461538461539</v>
      </c>
      <c r="L12" s="51">
        <f t="shared" si="3"/>
        <v>82.6923076923077</v>
      </c>
      <c r="M12" s="51">
        <f t="shared" si="4"/>
        <v>55.769230769230774</v>
      </c>
      <c r="N12" s="51">
        <f t="shared" si="5"/>
        <v>69.23076923076923</v>
      </c>
      <c r="O12" s="51">
        <f t="shared" si="6"/>
        <v>63.46153846153846</v>
      </c>
      <c r="P12" s="51">
        <f t="shared" si="7"/>
        <v>63.46153846153846</v>
      </c>
      <c r="Q12" s="51">
        <f t="shared" si="8"/>
        <v>46.15384615384615</v>
      </c>
      <c r="R12" s="73"/>
    </row>
    <row r="13" spans="2:18" ht="12" customHeight="1">
      <c r="B13" s="11" t="s">
        <v>8</v>
      </c>
      <c r="C13" s="82">
        <v>46</v>
      </c>
      <c r="D13" s="83">
        <v>55</v>
      </c>
      <c r="E13" s="83">
        <v>23</v>
      </c>
      <c r="F13" s="83">
        <v>23</v>
      </c>
      <c r="G13" s="83">
        <v>19</v>
      </c>
      <c r="H13" s="83">
        <v>8</v>
      </c>
      <c r="I13" s="83">
        <v>12</v>
      </c>
      <c r="J13" s="83">
        <v>13</v>
      </c>
      <c r="K13" s="50">
        <f t="shared" si="2"/>
        <v>119.56521739130434</v>
      </c>
      <c r="L13" s="51">
        <f t="shared" si="3"/>
        <v>50</v>
      </c>
      <c r="M13" s="51">
        <f t="shared" si="4"/>
        <v>50</v>
      </c>
      <c r="N13" s="51">
        <f t="shared" si="5"/>
        <v>41.30434782608695</v>
      </c>
      <c r="O13" s="51">
        <f t="shared" si="6"/>
        <v>17.391304347826086</v>
      </c>
      <c r="P13" s="51">
        <f t="shared" si="7"/>
        <v>26.08695652173913</v>
      </c>
      <c r="Q13" s="51">
        <f t="shared" si="8"/>
        <v>28.26086956521739</v>
      </c>
      <c r="R13" s="73"/>
    </row>
    <row r="14" spans="2:18" ht="12" customHeight="1">
      <c r="B14" s="11" t="s">
        <v>9</v>
      </c>
      <c r="C14" s="82">
        <v>531</v>
      </c>
      <c r="D14" s="83">
        <v>510</v>
      </c>
      <c r="E14" s="83">
        <v>568</v>
      </c>
      <c r="F14" s="83">
        <v>587</v>
      </c>
      <c r="G14" s="83">
        <v>600</v>
      </c>
      <c r="H14" s="83">
        <v>452</v>
      </c>
      <c r="I14" s="83">
        <v>358</v>
      </c>
      <c r="J14" s="83">
        <v>243</v>
      </c>
      <c r="K14" s="50">
        <f t="shared" si="2"/>
        <v>96.045197740113</v>
      </c>
      <c r="L14" s="51">
        <f t="shared" si="3"/>
        <v>106.96798493408663</v>
      </c>
      <c r="M14" s="51">
        <f t="shared" si="4"/>
        <v>110.54613935969869</v>
      </c>
      <c r="N14" s="51">
        <f t="shared" si="5"/>
        <v>112.99435028248588</v>
      </c>
      <c r="O14" s="51">
        <f t="shared" si="6"/>
        <v>85.12241054613936</v>
      </c>
      <c r="P14" s="51">
        <f t="shared" si="7"/>
        <v>67.41996233521658</v>
      </c>
      <c r="Q14" s="51">
        <f t="shared" si="8"/>
        <v>45.76271186440678</v>
      </c>
      <c r="R14" s="73"/>
    </row>
    <row r="15" spans="2:18" ht="12" customHeight="1">
      <c r="B15" s="11" t="s">
        <v>10</v>
      </c>
      <c r="C15" s="82" t="s">
        <v>50</v>
      </c>
      <c r="D15" s="83" t="s">
        <v>50</v>
      </c>
      <c r="E15" s="83">
        <v>1485</v>
      </c>
      <c r="F15" s="83">
        <v>1323</v>
      </c>
      <c r="G15" s="83">
        <v>1152</v>
      </c>
      <c r="H15" s="83">
        <v>957</v>
      </c>
      <c r="I15" s="83">
        <v>736</v>
      </c>
      <c r="J15" s="83">
        <v>669</v>
      </c>
      <c r="K15" s="50" t="s">
        <v>50</v>
      </c>
      <c r="L15" s="51" t="s">
        <v>50</v>
      </c>
      <c r="M15" s="51" t="s">
        <v>50</v>
      </c>
      <c r="N15" s="51" t="s">
        <v>50</v>
      </c>
      <c r="O15" s="51" t="s">
        <v>50</v>
      </c>
      <c r="P15" s="51" t="s">
        <v>50</v>
      </c>
      <c r="Q15" s="51" t="s">
        <v>50</v>
      </c>
      <c r="R15" s="73"/>
    </row>
    <row r="16" spans="2:18" ht="12" customHeight="1">
      <c r="B16" s="11" t="s">
        <v>11</v>
      </c>
      <c r="C16" s="82">
        <v>675</v>
      </c>
      <c r="D16" s="83">
        <v>669</v>
      </c>
      <c r="E16" s="83">
        <v>692</v>
      </c>
      <c r="F16" s="83">
        <v>712</v>
      </c>
      <c r="G16" s="83">
        <v>724</v>
      </c>
      <c r="H16" s="83">
        <v>731</v>
      </c>
      <c r="I16" s="83">
        <v>704</v>
      </c>
      <c r="J16" s="83">
        <v>708</v>
      </c>
      <c r="K16" s="50">
        <f t="shared" si="2"/>
        <v>99.11111111111111</v>
      </c>
      <c r="L16" s="51">
        <f t="shared" si="3"/>
        <v>102.51851851851852</v>
      </c>
      <c r="M16" s="51">
        <f t="shared" si="4"/>
        <v>105.48148148148148</v>
      </c>
      <c r="N16" s="51">
        <f t="shared" si="5"/>
        <v>107.25925925925925</v>
      </c>
      <c r="O16" s="51">
        <f t="shared" si="6"/>
        <v>108.29629629629629</v>
      </c>
      <c r="P16" s="51">
        <f t="shared" si="7"/>
        <v>104.29629629629629</v>
      </c>
      <c r="Q16" s="51">
        <f t="shared" si="8"/>
        <v>104.8888888888889</v>
      </c>
      <c r="R16" s="73"/>
    </row>
    <row r="17" spans="2:18" s="4" customFormat="1" ht="12" customHeight="1">
      <c r="B17" s="11" t="s">
        <v>12</v>
      </c>
      <c r="C17" s="82">
        <v>41</v>
      </c>
      <c r="D17" s="83">
        <v>64</v>
      </c>
      <c r="E17" s="83">
        <v>39</v>
      </c>
      <c r="F17" s="83">
        <v>55</v>
      </c>
      <c r="G17" s="83">
        <v>68</v>
      </c>
      <c r="H17" s="83">
        <v>83</v>
      </c>
      <c r="I17" s="83">
        <v>70</v>
      </c>
      <c r="J17" s="83">
        <v>51</v>
      </c>
      <c r="K17" s="50">
        <f t="shared" si="2"/>
        <v>156.09756097560975</v>
      </c>
      <c r="L17" s="51">
        <f t="shared" si="3"/>
        <v>95.1219512195122</v>
      </c>
      <c r="M17" s="51">
        <f t="shared" si="4"/>
        <v>134.14634146341464</v>
      </c>
      <c r="N17" s="51">
        <f t="shared" si="5"/>
        <v>165.85365853658536</v>
      </c>
      <c r="O17" s="51">
        <f t="shared" si="6"/>
        <v>202.4390243902439</v>
      </c>
      <c r="P17" s="51">
        <f t="shared" si="7"/>
        <v>170.73170731707316</v>
      </c>
      <c r="Q17" s="51">
        <f t="shared" si="8"/>
        <v>124.39024390243902</v>
      </c>
      <c r="R17" s="74"/>
    </row>
    <row r="18" spans="2:18" s="4" customFormat="1" ht="12" customHeight="1">
      <c r="B18" s="11" t="s">
        <v>13</v>
      </c>
      <c r="C18" s="82">
        <v>1157</v>
      </c>
      <c r="D18" s="83">
        <v>1207</v>
      </c>
      <c r="E18" s="83">
        <v>1302</v>
      </c>
      <c r="F18" s="83">
        <v>1428</v>
      </c>
      <c r="G18" s="83">
        <v>1401</v>
      </c>
      <c r="H18" s="83">
        <v>1312</v>
      </c>
      <c r="I18" s="83">
        <v>1122</v>
      </c>
      <c r="J18" s="83">
        <v>1246</v>
      </c>
      <c r="K18" s="50">
        <f t="shared" si="2"/>
        <v>104.32152117545377</v>
      </c>
      <c r="L18" s="51">
        <f t="shared" si="3"/>
        <v>112.53241140881592</v>
      </c>
      <c r="M18" s="51">
        <f t="shared" si="4"/>
        <v>123.4226447709594</v>
      </c>
      <c r="N18" s="51">
        <f t="shared" si="5"/>
        <v>121.08902333621434</v>
      </c>
      <c r="O18" s="51">
        <f t="shared" si="6"/>
        <v>113.39671564390666</v>
      </c>
      <c r="P18" s="51">
        <f t="shared" si="7"/>
        <v>96.97493517718236</v>
      </c>
      <c r="Q18" s="51">
        <f t="shared" si="8"/>
        <v>107.6923076923077</v>
      </c>
      <c r="R18" s="74"/>
    </row>
    <row r="19" spans="2:18" s="4" customFormat="1" ht="12" customHeight="1">
      <c r="B19" s="11" t="s">
        <v>14</v>
      </c>
      <c r="C19" s="82">
        <v>28</v>
      </c>
      <c r="D19" s="83">
        <v>28</v>
      </c>
      <c r="E19" s="83">
        <v>14</v>
      </c>
      <c r="F19" s="83">
        <v>16</v>
      </c>
      <c r="G19" s="83">
        <v>26</v>
      </c>
      <c r="H19" s="83">
        <v>37</v>
      </c>
      <c r="I19" s="83">
        <v>23</v>
      </c>
      <c r="J19" s="83">
        <v>24</v>
      </c>
      <c r="K19" s="50">
        <f t="shared" si="2"/>
        <v>100</v>
      </c>
      <c r="L19" s="51">
        <f t="shared" si="3"/>
        <v>50</v>
      </c>
      <c r="M19" s="51">
        <f t="shared" si="4"/>
        <v>57.14285714285714</v>
      </c>
      <c r="N19" s="51">
        <f t="shared" si="5"/>
        <v>92.85714285714286</v>
      </c>
      <c r="O19" s="51">
        <f t="shared" si="6"/>
        <v>132.14285714285714</v>
      </c>
      <c r="P19" s="51">
        <f t="shared" si="7"/>
        <v>82.14285714285714</v>
      </c>
      <c r="Q19" s="51">
        <f t="shared" si="8"/>
        <v>85.71428571428571</v>
      </c>
      <c r="R19" s="74"/>
    </row>
    <row r="20" spans="2:18" s="4" customFormat="1" ht="12" customHeight="1">
      <c r="B20" s="11" t="s">
        <v>15</v>
      </c>
      <c r="C20" s="82">
        <v>248</v>
      </c>
      <c r="D20" s="83">
        <v>189</v>
      </c>
      <c r="E20" s="83">
        <v>88</v>
      </c>
      <c r="F20" s="83">
        <v>68</v>
      </c>
      <c r="G20" s="83">
        <v>55</v>
      </c>
      <c r="H20" s="83">
        <v>46</v>
      </c>
      <c r="I20" s="83">
        <v>38</v>
      </c>
      <c r="J20" s="83">
        <v>42</v>
      </c>
      <c r="K20" s="50">
        <f t="shared" si="2"/>
        <v>76.20967741935483</v>
      </c>
      <c r="L20" s="51">
        <f t="shared" si="3"/>
        <v>35.483870967741936</v>
      </c>
      <c r="M20" s="51">
        <f t="shared" si="4"/>
        <v>27.419354838709676</v>
      </c>
      <c r="N20" s="51">
        <f t="shared" si="5"/>
        <v>22.177419354838708</v>
      </c>
      <c r="O20" s="51">
        <f t="shared" si="6"/>
        <v>18.548387096774192</v>
      </c>
      <c r="P20" s="51">
        <f t="shared" si="7"/>
        <v>15.32258064516129</v>
      </c>
      <c r="Q20" s="51">
        <f t="shared" si="8"/>
        <v>16.93548387096774</v>
      </c>
      <c r="R20" s="74"/>
    </row>
    <row r="21" spans="2:18" s="4" customFormat="1" ht="12" customHeight="1">
      <c r="B21" s="11" t="s">
        <v>16</v>
      </c>
      <c r="C21" s="82">
        <v>200</v>
      </c>
      <c r="D21" s="83">
        <v>188</v>
      </c>
      <c r="E21" s="83">
        <v>158</v>
      </c>
      <c r="F21" s="83">
        <v>130</v>
      </c>
      <c r="G21" s="83">
        <v>112</v>
      </c>
      <c r="H21" s="83">
        <v>89</v>
      </c>
      <c r="I21" s="83">
        <v>84</v>
      </c>
      <c r="J21" s="83">
        <v>85</v>
      </c>
      <c r="K21" s="50">
        <f t="shared" si="2"/>
        <v>94</v>
      </c>
      <c r="L21" s="51">
        <f t="shared" si="3"/>
        <v>79</v>
      </c>
      <c r="M21" s="51">
        <f t="shared" si="4"/>
        <v>65</v>
      </c>
      <c r="N21" s="51">
        <f t="shared" si="5"/>
        <v>56.00000000000001</v>
      </c>
      <c r="O21" s="51">
        <f t="shared" si="6"/>
        <v>44.5</v>
      </c>
      <c r="P21" s="51">
        <f t="shared" si="7"/>
        <v>42</v>
      </c>
      <c r="Q21" s="51">
        <f t="shared" si="8"/>
        <v>42.5</v>
      </c>
      <c r="R21" s="74"/>
    </row>
    <row r="22" spans="2:18" s="4" customFormat="1" ht="12" customHeight="1">
      <c r="B22" s="11" t="s">
        <v>17</v>
      </c>
      <c r="C22" s="82">
        <v>5</v>
      </c>
      <c r="D22" s="83">
        <v>5</v>
      </c>
      <c r="E22" s="83">
        <v>7</v>
      </c>
      <c r="F22" s="83">
        <v>7</v>
      </c>
      <c r="G22" s="83">
        <v>1</v>
      </c>
      <c r="H22" s="83">
        <v>4</v>
      </c>
      <c r="I22" s="83">
        <v>4</v>
      </c>
      <c r="J22" s="83">
        <v>2</v>
      </c>
      <c r="K22" s="50">
        <f t="shared" si="2"/>
        <v>100</v>
      </c>
      <c r="L22" s="51">
        <f t="shared" si="3"/>
        <v>140</v>
      </c>
      <c r="M22" s="51">
        <f t="shared" si="4"/>
        <v>140</v>
      </c>
      <c r="N22" s="51">
        <f t="shared" si="5"/>
        <v>20</v>
      </c>
      <c r="O22" s="51">
        <f>(H22/C22)*100</f>
        <v>80</v>
      </c>
      <c r="P22" s="51">
        <f>(I22/C22)*100</f>
        <v>80</v>
      </c>
      <c r="Q22" s="51">
        <f t="shared" si="8"/>
        <v>40</v>
      </c>
      <c r="R22" s="74"/>
    </row>
    <row r="23" spans="2:18" s="4" customFormat="1" ht="12" customHeight="1">
      <c r="B23" s="11" t="s">
        <v>18</v>
      </c>
      <c r="C23" s="82">
        <v>531</v>
      </c>
      <c r="D23" s="83">
        <v>512</v>
      </c>
      <c r="E23" s="83">
        <v>561</v>
      </c>
      <c r="F23" s="83">
        <v>524</v>
      </c>
      <c r="G23" s="83">
        <v>514</v>
      </c>
      <c r="H23" s="83">
        <v>478</v>
      </c>
      <c r="I23" s="83">
        <v>424</v>
      </c>
      <c r="J23" s="83">
        <v>353</v>
      </c>
      <c r="K23" s="50">
        <f t="shared" si="2"/>
        <v>96.42184557438794</v>
      </c>
      <c r="L23" s="51">
        <f t="shared" si="3"/>
        <v>105.64971751412429</v>
      </c>
      <c r="M23" s="51">
        <f t="shared" si="4"/>
        <v>98.68173258003766</v>
      </c>
      <c r="N23" s="51">
        <f t="shared" si="5"/>
        <v>96.7984934086629</v>
      </c>
      <c r="O23" s="51">
        <f t="shared" si="6"/>
        <v>90.01883239171374</v>
      </c>
      <c r="P23" s="51">
        <f t="shared" si="7"/>
        <v>79.84934086629002</v>
      </c>
      <c r="Q23" s="51">
        <f t="shared" si="8"/>
        <v>66.47834274952919</v>
      </c>
      <c r="R23" s="74"/>
    </row>
    <row r="24" spans="2:18" s="4" customFormat="1" ht="12" customHeight="1">
      <c r="B24" s="11" t="s">
        <v>19</v>
      </c>
      <c r="C24" s="82">
        <v>31</v>
      </c>
      <c r="D24" s="83">
        <v>29</v>
      </c>
      <c r="E24" s="83">
        <v>34</v>
      </c>
      <c r="F24" s="83">
        <v>28</v>
      </c>
      <c r="G24" s="83">
        <v>32</v>
      </c>
      <c r="H24" s="83">
        <v>13</v>
      </c>
      <c r="I24" s="83">
        <v>14</v>
      </c>
      <c r="J24" s="83">
        <v>15</v>
      </c>
      <c r="K24" s="50">
        <f t="shared" si="2"/>
        <v>93.54838709677419</v>
      </c>
      <c r="L24" s="51">
        <f t="shared" si="3"/>
        <v>109.6774193548387</v>
      </c>
      <c r="M24" s="51">
        <f t="shared" si="4"/>
        <v>90.32258064516128</v>
      </c>
      <c r="N24" s="51">
        <f t="shared" si="5"/>
        <v>103.2258064516129</v>
      </c>
      <c r="O24" s="51">
        <f t="shared" si="6"/>
        <v>41.935483870967744</v>
      </c>
      <c r="P24" s="51">
        <f t="shared" si="7"/>
        <v>45.16129032258064</v>
      </c>
      <c r="Q24" s="51">
        <f t="shared" si="8"/>
        <v>48.38709677419355</v>
      </c>
      <c r="R24" s="74"/>
    </row>
    <row r="25" spans="2:18" s="4" customFormat="1" ht="12" customHeight="1">
      <c r="B25" s="11" t="s">
        <v>45</v>
      </c>
      <c r="C25" s="82">
        <v>793</v>
      </c>
      <c r="D25" s="83">
        <v>674</v>
      </c>
      <c r="E25" s="83">
        <v>655</v>
      </c>
      <c r="F25" s="83">
        <v>549</v>
      </c>
      <c r="G25" s="83">
        <v>545</v>
      </c>
      <c r="H25" s="83">
        <v>473</v>
      </c>
      <c r="I25" s="83">
        <v>461</v>
      </c>
      <c r="J25" s="83">
        <v>411</v>
      </c>
      <c r="K25" s="50">
        <f t="shared" si="2"/>
        <v>84.9936948297604</v>
      </c>
      <c r="L25" s="51">
        <f>(E25/C25)*100</f>
        <v>82.59773013871374</v>
      </c>
      <c r="M25" s="51">
        <f>(F25/C25)*100</f>
        <v>69.23076923076923</v>
      </c>
      <c r="N25" s="51">
        <f>(G25/C25)*100</f>
        <v>68.7263556116015</v>
      </c>
      <c r="O25" s="51">
        <f>(H25/C25)*100</f>
        <v>59.64691046658259</v>
      </c>
      <c r="P25" s="51">
        <f t="shared" si="7"/>
        <v>58.13366960907944</v>
      </c>
      <c r="Q25" s="51">
        <f t="shared" si="8"/>
        <v>51.82849936948297</v>
      </c>
      <c r="R25" s="74"/>
    </row>
    <row r="26" spans="2:18" s="4" customFormat="1" ht="12" customHeight="1">
      <c r="B26" s="11" t="s">
        <v>20</v>
      </c>
      <c r="C26" s="82">
        <v>170</v>
      </c>
      <c r="D26" s="83">
        <v>186</v>
      </c>
      <c r="E26" s="83">
        <v>158</v>
      </c>
      <c r="F26" s="83">
        <v>146</v>
      </c>
      <c r="G26" s="83">
        <v>124</v>
      </c>
      <c r="H26" s="83">
        <v>103</v>
      </c>
      <c r="I26" s="83">
        <v>80</v>
      </c>
      <c r="J26" s="83">
        <v>110</v>
      </c>
      <c r="K26" s="50">
        <f t="shared" si="2"/>
        <v>109.41176470588236</v>
      </c>
      <c r="L26" s="51">
        <f aca="true" t="shared" si="9" ref="L26:L33">(E26/C26)*100</f>
        <v>92.94117647058823</v>
      </c>
      <c r="M26" s="51">
        <f aca="true" t="shared" si="10" ref="M26:M33">(F26/C26)*100</f>
        <v>85.88235294117646</v>
      </c>
      <c r="N26" s="51">
        <f aca="true" t="shared" si="11" ref="N26:N33">(G26/C26)*100</f>
        <v>72.94117647058823</v>
      </c>
      <c r="O26" s="51">
        <f aca="true" t="shared" si="12" ref="O26:O33">(H26/C26)*100</f>
        <v>60.588235294117645</v>
      </c>
      <c r="P26" s="51">
        <f t="shared" si="7"/>
        <v>47.05882352941176</v>
      </c>
      <c r="Q26" s="51">
        <f t="shared" si="8"/>
        <v>64.70588235294117</v>
      </c>
      <c r="R26" s="74"/>
    </row>
    <row r="27" spans="2:18" s="4" customFormat="1" ht="12" customHeight="1">
      <c r="B27" s="11" t="s">
        <v>21</v>
      </c>
      <c r="C27" s="82">
        <v>5759</v>
      </c>
      <c r="D27" s="83">
        <v>5570</v>
      </c>
      <c r="E27" s="83">
        <v>4850</v>
      </c>
      <c r="F27" s="83">
        <v>4365</v>
      </c>
      <c r="G27" s="83">
        <v>4153</v>
      </c>
      <c r="H27" s="83">
        <v>3569</v>
      </c>
      <c r="I27" s="83">
        <v>3016</v>
      </c>
      <c r="J27" s="83">
        <v>2474</v>
      </c>
      <c r="K27" s="50">
        <f t="shared" si="2"/>
        <v>96.71818023962494</v>
      </c>
      <c r="L27" s="51">
        <f t="shared" si="9"/>
        <v>84.2160097239104</v>
      </c>
      <c r="M27" s="51">
        <f t="shared" si="10"/>
        <v>75.79440875151936</v>
      </c>
      <c r="N27" s="51">
        <f t="shared" si="11"/>
        <v>72.11321409967009</v>
      </c>
      <c r="O27" s="51">
        <f t="shared" si="12"/>
        <v>61.97256468136829</v>
      </c>
      <c r="P27" s="51">
        <f t="shared" si="7"/>
        <v>52.370203160270876</v>
      </c>
      <c r="Q27" s="51">
        <f t="shared" si="8"/>
        <v>42.95884702205244</v>
      </c>
      <c r="R27" s="74"/>
    </row>
    <row r="28" spans="2:18" s="4" customFormat="1" ht="12" customHeight="1">
      <c r="B28" s="11" t="s">
        <v>22</v>
      </c>
      <c r="C28" s="82">
        <v>352</v>
      </c>
      <c r="D28" s="83">
        <v>521</v>
      </c>
      <c r="E28" s="83">
        <v>547</v>
      </c>
      <c r="F28" s="83">
        <v>634</v>
      </c>
      <c r="G28" s="83">
        <v>613</v>
      </c>
      <c r="H28" s="83">
        <v>553</v>
      </c>
      <c r="I28" s="83">
        <v>438</v>
      </c>
      <c r="J28" s="83">
        <v>366</v>
      </c>
      <c r="K28" s="50">
        <f t="shared" si="2"/>
        <v>148.01136363636365</v>
      </c>
      <c r="L28" s="51">
        <f t="shared" si="9"/>
        <v>155.39772727272728</v>
      </c>
      <c r="M28" s="51">
        <f t="shared" si="10"/>
        <v>180.11363636363635</v>
      </c>
      <c r="N28" s="51">
        <f t="shared" si="11"/>
        <v>174.14772727272728</v>
      </c>
      <c r="O28" s="51">
        <f t="shared" si="12"/>
        <v>157.10227272727272</v>
      </c>
      <c r="P28" s="51">
        <f t="shared" si="7"/>
        <v>124.43181818181819</v>
      </c>
      <c r="Q28" s="51">
        <f t="shared" si="8"/>
        <v>103.97727272727273</v>
      </c>
      <c r="R28" s="74"/>
    </row>
    <row r="29" spans="2:18" s="4" customFormat="1" ht="12" customHeight="1">
      <c r="B29" s="11" t="s">
        <v>23</v>
      </c>
      <c r="C29" s="82">
        <v>431</v>
      </c>
      <c r="D29" s="83">
        <v>470</v>
      </c>
      <c r="E29" s="83">
        <v>459</v>
      </c>
      <c r="F29" s="83">
        <v>450</v>
      </c>
      <c r="G29" s="83">
        <v>444</v>
      </c>
      <c r="H29" s="83">
        <v>512</v>
      </c>
      <c r="I29" s="83">
        <v>316</v>
      </c>
      <c r="J29" s="83">
        <v>316</v>
      </c>
      <c r="K29" s="50">
        <f t="shared" si="2"/>
        <v>109.04872389791183</v>
      </c>
      <c r="L29" s="51">
        <f t="shared" si="9"/>
        <v>106.49651972157773</v>
      </c>
      <c r="M29" s="51">
        <f t="shared" si="10"/>
        <v>104.40835266821347</v>
      </c>
      <c r="N29" s="51">
        <f t="shared" si="11"/>
        <v>103.01624129930393</v>
      </c>
      <c r="O29" s="51">
        <f t="shared" si="12"/>
        <v>118.79350348027842</v>
      </c>
      <c r="P29" s="51">
        <f t="shared" si="7"/>
        <v>73.31786542923435</v>
      </c>
      <c r="Q29" s="51">
        <f t="shared" si="8"/>
        <v>73.31786542923435</v>
      </c>
      <c r="R29" s="74"/>
    </row>
    <row r="30" spans="2:18" s="4" customFormat="1" ht="12" customHeight="1">
      <c r="B30" s="11" t="s">
        <v>24</v>
      </c>
      <c r="C30" s="82">
        <v>12</v>
      </c>
      <c r="D30" s="83">
        <v>4</v>
      </c>
      <c r="E30" s="83">
        <v>7</v>
      </c>
      <c r="F30" s="83">
        <v>9</v>
      </c>
      <c r="G30" s="83">
        <v>1</v>
      </c>
      <c r="H30" s="83">
        <v>11</v>
      </c>
      <c r="I30" s="83">
        <v>5</v>
      </c>
      <c r="J30" s="83">
        <v>3</v>
      </c>
      <c r="K30" s="50">
        <f t="shared" si="2"/>
        <v>33.33333333333333</v>
      </c>
      <c r="L30" s="51">
        <f t="shared" si="9"/>
        <v>58.333333333333336</v>
      </c>
      <c r="M30" s="51">
        <f t="shared" si="10"/>
        <v>75</v>
      </c>
      <c r="N30" s="51">
        <f t="shared" si="11"/>
        <v>8.333333333333332</v>
      </c>
      <c r="O30" s="51">
        <f t="shared" si="12"/>
        <v>91.66666666666666</v>
      </c>
      <c r="P30" s="51">
        <f t="shared" si="7"/>
        <v>41.66666666666667</v>
      </c>
      <c r="Q30" s="51">
        <f t="shared" si="8"/>
        <v>25</v>
      </c>
      <c r="R30" s="74"/>
    </row>
    <row r="31" spans="2:18" s="4" customFormat="1" ht="12" customHeight="1">
      <c r="B31" s="11" t="s">
        <v>25</v>
      </c>
      <c r="C31" s="82">
        <v>167</v>
      </c>
      <c r="D31" s="83">
        <v>157</v>
      </c>
      <c r="E31" s="83">
        <v>140</v>
      </c>
      <c r="F31" s="83">
        <v>132</v>
      </c>
      <c r="G31" s="83">
        <v>137</v>
      </c>
      <c r="H31" s="83">
        <v>99</v>
      </c>
      <c r="I31" s="83">
        <v>93</v>
      </c>
      <c r="J31" s="83">
        <v>89</v>
      </c>
      <c r="K31" s="50">
        <f t="shared" si="2"/>
        <v>94.01197604790418</v>
      </c>
      <c r="L31" s="51">
        <f t="shared" si="9"/>
        <v>83.8323353293413</v>
      </c>
      <c r="M31" s="51">
        <f t="shared" si="10"/>
        <v>79.04191616766467</v>
      </c>
      <c r="N31" s="51">
        <f t="shared" si="11"/>
        <v>82.03592814371258</v>
      </c>
      <c r="O31" s="51">
        <f t="shared" si="12"/>
        <v>59.2814371257485</v>
      </c>
      <c r="P31" s="51">
        <f t="shared" si="7"/>
        <v>55.688622754491014</v>
      </c>
      <c r="Q31" s="51">
        <f t="shared" si="8"/>
        <v>53.293413173652695</v>
      </c>
      <c r="R31" s="74"/>
    </row>
    <row r="32" spans="2:18" s="4" customFormat="1" ht="12" customHeight="1">
      <c r="B32" s="11" t="s">
        <v>26</v>
      </c>
      <c r="C32" s="82">
        <v>93</v>
      </c>
      <c r="D32" s="83">
        <v>102</v>
      </c>
      <c r="E32" s="83">
        <v>73</v>
      </c>
      <c r="F32" s="83">
        <v>71</v>
      </c>
      <c r="G32" s="83">
        <v>87</v>
      </c>
      <c r="H32" s="83">
        <v>82</v>
      </c>
      <c r="I32" s="83">
        <v>101</v>
      </c>
      <c r="J32" s="83">
        <v>89</v>
      </c>
      <c r="K32" s="50">
        <f t="shared" si="2"/>
        <v>109.6774193548387</v>
      </c>
      <c r="L32" s="51">
        <f t="shared" si="9"/>
        <v>78.49462365591397</v>
      </c>
      <c r="M32" s="51">
        <f t="shared" si="10"/>
        <v>76.34408602150538</v>
      </c>
      <c r="N32" s="51">
        <f t="shared" si="11"/>
        <v>93.54838709677419</v>
      </c>
      <c r="O32" s="51">
        <f t="shared" si="12"/>
        <v>88.17204301075269</v>
      </c>
      <c r="P32" s="51">
        <f t="shared" si="7"/>
        <v>108.6021505376344</v>
      </c>
      <c r="Q32" s="51">
        <f t="shared" si="8"/>
        <v>95.6989247311828</v>
      </c>
      <c r="R32" s="74"/>
    </row>
    <row r="33" spans="2:18" s="4" customFormat="1" ht="12" customHeight="1">
      <c r="B33" s="11" t="s">
        <v>27</v>
      </c>
      <c r="C33" s="82">
        <v>15</v>
      </c>
      <c r="D33" s="83">
        <v>6</v>
      </c>
      <c r="E33" s="83">
        <v>15</v>
      </c>
      <c r="F33" s="83">
        <v>7</v>
      </c>
      <c r="G33" s="83">
        <v>12</v>
      </c>
      <c r="H33" s="83">
        <v>10</v>
      </c>
      <c r="I33" s="83">
        <v>9</v>
      </c>
      <c r="J33" s="83">
        <v>14</v>
      </c>
      <c r="K33" s="50">
        <f t="shared" si="2"/>
        <v>40</v>
      </c>
      <c r="L33" s="51">
        <f t="shared" si="9"/>
        <v>100</v>
      </c>
      <c r="M33" s="51">
        <f t="shared" si="10"/>
        <v>46.666666666666664</v>
      </c>
      <c r="N33" s="51">
        <f t="shared" si="11"/>
        <v>80</v>
      </c>
      <c r="O33" s="51">
        <f t="shared" si="12"/>
        <v>66.66666666666666</v>
      </c>
      <c r="P33" s="51">
        <f t="shared" si="7"/>
        <v>60</v>
      </c>
      <c r="Q33" s="51">
        <f t="shared" si="8"/>
        <v>93.33333333333333</v>
      </c>
      <c r="R33" s="74"/>
    </row>
    <row r="34" spans="2:18" s="4" customFormat="1" ht="12" customHeight="1">
      <c r="B34" s="12" t="s">
        <v>28</v>
      </c>
      <c r="C34" s="85"/>
      <c r="D34" s="86"/>
      <c r="E34" s="86"/>
      <c r="F34" s="86"/>
      <c r="G34" s="86"/>
      <c r="H34" s="86"/>
      <c r="I34" s="86"/>
      <c r="J34" s="86"/>
      <c r="K34" s="53"/>
      <c r="L34" s="54"/>
      <c r="M34" s="54"/>
      <c r="N34" s="54"/>
      <c r="O34" s="54"/>
      <c r="P34" s="54"/>
      <c r="Q34" s="51"/>
      <c r="R34" s="74"/>
    </row>
    <row r="35" spans="2:18" s="4" customFormat="1" ht="12" customHeight="1">
      <c r="B35" s="13" t="s">
        <v>29</v>
      </c>
      <c r="C35" s="82">
        <v>2525</v>
      </c>
      <c r="D35" s="83">
        <v>2120</v>
      </c>
      <c r="E35" s="83">
        <v>1656</v>
      </c>
      <c r="F35" s="83">
        <v>1580</v>
      </c>
      <c r="G35" s="83">
        <v>1280</v>
      </c>
      <c r="H35" s="83">
        <v>865</v>
      </c>
      <c r="I35" s="83">
        <v>740</v>
      </c>
      <c r="J35" s="83">
        <v>680</v>
      </c>
      <c r="K35" s="50">
        <f>(D35/C35)*100</f>
        <v>83.96039603960396</v>
      </c>
      <c r="L35" s="51">
        <f>(E35/C35)*100</f>
        <v>65.58415841584159</v>
      </c>
      <c r="M35" s="51">
        <f>(F35/C35)*100</f>
        <v>62.57425742574257</v>
      </c>
      <c r="N35" s="51">
        <f>(G35/C35)*100</f>
        <v>50.693069306930695</v>
      </c>
      <c r="O35" s="51">
        <f aca="true" t="shared" si="13" ref="O35:O37">(H35/C35)*100</f>
        <v>34.25742574257426</v>
      </c>
      <c r="P35" s="51">
        <f t="shared" si="7"/>
        <v>29.306930693069305</v>
      </c>
      <c r="Q35" s="51">
        <f t="shared" si="8"/>
        <v>26.930693069306933</v>
      </c>
      <c r="R35" s="74"/>
    </row>
    <row r="36" spans="2:18" s="4" customFormat="1" ht="12" customHeight="1">
      <c r="B36" s="13" t="s">
        <v>30</v>
      </c>
      <c r="C36" s="82">
        <v>1021</v>
      </c>
      <c r="D36" s="83">
        <v>1023</v>
      </c>
      <c r="E36" s="83">
        <v>866</v>
      </c>
      <c r="F36" s="83">
        <v>780</v>
      </c>
      <c r="G36" s="83">
        <v>690</v>
      </c>
      <c r="H36" s="83">
        <v>566</v>
      </c>
      <c r="I36" s="83">
        <v>532</v>
      </c>
      <c r="J36" s="83">
        <v>462</v>
      </c>
      <c r="K36" s="50">
        <f>(D36/C36)*100</f>
        <v>100.19588638589619</v>
      </c>
      <c r="L36" s="51">
        <f>(E36/C36)*100</f>
        <v>84.81880509304604</v>
      </c>
      <c r="M36" s="51">
        <f>(F36/C36)*100</f>
        <v>76.39569049951028</v>
      </c>
      <c r="N36" s="51">
        <f>(G36/C36)*100</f>
        <v>67.58080313418218</v>
      </c>
      <c r="O36" s="51">
        <f t="shared" si="13"/>
        <v>55.435847208619</v>
      </c>
      <c r="P36" s="51">
        <f t="shared" si="7"/>
        <v>52.10577864838394</v>
      </c>
      <c r="Q36" s="51">
        <f t="shared" si="8"/>
        <v>45.24975514201763</v>
      </c>
      <c r="R36" s="74"/>
    </row>
    <row r="37" spans="2:18" s="4" customFormat="1" ht="12" customHeight="1">
      <c r="B37" s="14" t="s">
        <v>31</v>
      </c>
      <c r="C37" s="88">
        <v>41</v>
      </c>
      <c r="D37" s="89">
        <v>18</v>
      </c>
      <c r="E37" s="89">
        <v>17</v>
      </c>
      <c r="F37" s="89">
        <v>4</v>
      </c>
      <c r="G37" s="89">
        <v>0</v>
      </c>
      <c r="H37" s="89">
        <v>0</v>
      </c>
      <c r="I37" s="89">
        <v>0</v>
      </c>
      <c r="J37" s="89">
        <v>0</v>
      </c>
      <c r="K37" s="55">
        <f>(D37/C37)*100</f>
        <v>43.90243902439025</v>
      </c>
      <c r="L37" s="56">
        <f>(E37/C37)*100</f>
        <v>41.46341463414634</v>
      </c>
      <c r="M37" s="56">
        <f>(F37/C37)*100</f>
        <v>9.75609756097561</v>
      </c>
      <c r="N37" s="56">
        <f>(G37/C37)*100</f>
        <v>0</v>
      </c>
      <c r="O37" s="56">
        <f t="shared" si="13"/>
        <v>0</v>
      </c>
      <c r="P37" s="56">
        <f t="shared" si="7"/>
        <v>0</v>
      </c>
      <c r="Q37" s="70">
        <f t="shared" si="8"/>
        <v>0</v>
      </c>
      <c r="R37" s="74"/>
    </row>
    <row r="38" spans="2:18" s="4" customFormat="1" ht="12" customHeight="1">
      <c r="B38" s="15" t="s">
        <v>32</v>
      </c>
      <c r="C38" s="91">
        <v>2</v>
      </c>
      <c r="D38" s="92">
        <v>2</v>
      </c>
      <c r="E38" s="92">
        <v>0</v>
      </c>
      <c r="F38" s="92">
        <v>2</v>
      </c>
      <c r="G38" s="92">
        <v>1</v>
      </c>
      <c r="H38" s="92">
        <v>2</v>
      </c>
      <c r="I38" s="92" t="s">
        <v>50</v>
      </c>
      <c r="J38" s="92" t="s">
        <v>50</v>
      </c>
      <c r="K38" s="71">
        <f>(D38/C38)*100</f>
        <v>100</v>
      </c>
      <c r="L38" s="59">
        <f>(E38/C38)*100</f>
        <v>0</v>
      </c>
      <c r="M38" s="59">
        <f>(F38/C38)*100</f>
        <v>100</v>
      </c>
      <c r="N38" s="59">
        <f>(G38/C38)*100</f>
        <v>50</v>
      </c>
      <c r="O38" s="59">
        <f>(H38/C38)*100</f>
        <v>100</v>
      </c>
      <c r="P38" s="59" t="s">
        <v>50</v>
      </c>
      <c r="Q38" s="63" t="s">
        <v>50</v>
      </c>
      <c r="R38" s="74"/>
    </row>
    <row r="39" spans="2:18" s="4" customFormat="1" ht="12" customHeight="1">
      <c r="B39" s="11" t="s">
        <v>33</v>
      </c>
      <c r="C39" s="82" t="s">
        <v>50</v>
      </c>
      <c r="D39" s="83">
        <v>0</v>
      </c>
      <c r="E39" s="83">
        <v>1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50" t="s">
        <v>50</v>
      </c>
      <c r="L39" s="51" t="s">
        <v>50</v>
      </c>
      <c r="M39" s="51" t="s">
        <v>50</v>
      </c>
      <c r="N39" s="51" t="s">
        <v>50</v>
      </c>
      <c r="O39" s="51" t="s">
        <v>50</v>
      </c>
      <c r="P39" s="51" t="s">
        <v>50</v>
      </c>
      <c r="Q39" s="51" t="s">
        <v>50</v>
      </c>
      <c r="R39" s="74"/>
    </row>
    <row r="40" spans="2:18" s="4" customFormat="1" ht="12" customHeight="1">
      <c r="B40" s="11" t="s">
        <v>34</v>
      </c>
      <c r="C40" s="82">
        <v>5</v>
      </c>
      <c r="D40" s="83">
        <v>8</v>
      </c>
      <c r="E40" s="83">
        <v>8</v>
      </c>
      <c r="F40" s="83">
        <v>10</v>
      </c>
      <c r="G40" s="83">
        <v>16</v>
      </c>
      <c r="H40" s="83">
        <v>8</v>
      </c>
      <c r="I40" s="83" t="s">
        <v>50</v>
      </c>
      <c r="J40" s="83" t="s">
        <v>50</v>
      </c>
      <c r="K40" s="50">
        <f aca="true" t="shared" si="14" ref="K40:K43">(D40/C40)*100</f>
        <v>160</v>
      </c>
      <c r="L40" s="51">
        <f aca="true" t="shared" si="15" ref="L40:L43">(E40/C40)*100</f>
        <v>160</v>
      </c>
      <c r="M40" s="51">
        <f aca="true" t="shared" si="16" ref="M40:M43">(F40/C40)*100</f>
        <v>200</v>
      </c>
      <c r="N40" s="51">
        <f aca="true" t="shared" si="17" ref="N40:N42">(G40/C40)*100</f>
        <v>320</v>
      </c>
      <c r="O40" s="51">
        <f aca="true" t="shared" si="18" ref="O40:O42">(H40/C40)*100</f>
        <v>160</v>
      </c>
      <c r="P40" s="51" t="s">
        <v>50</v>
      </c>
      <c r="Q40" s="51" t="s">
        <v>50</v>
      </c>
      <c r="R40" s="74"/>
    </row>
    <row r="41" spans="2:18" s="4" customFormat="1" ht="12" customHeight="1">
      <c r="B41" s="16" t="s">
        <v>35</v>
      </c>
      <c r="C41" s="88">
        <v>72</v>
      </c>
      <c r="D41" s="89">
        <v>54</v>
      </c>
      <c r="E41" s="89">
        <v>45</v>
      </c>
      <c r="F41" s="89">
        <v>29</v>
      </c>
      <c r="G41" s="89">
        <v>54</v>
      </c>
      <c r="H41" s="89">
        <v>30</v>
      </c>
      <c r="I41" s="89">
        <v>25</v>
      </c>
      <c r="J41" s="89">
        <v>19</v>
      </c>
      <c r="K41" s="55">
        <f t="shared" si="14"/>
        <v>75</v>
      </c>
      <c r="L41" s="56">
        <f t="shared" si="15"/>
        <v>62.5</v>
      </c>
      <c r="M41" s="56">
        <f t="shared" si="16"/>
        <v>40.27777777777778</v>
      </c>
      <c r="N41" s="56">
        <f t="shared" si="17"/>
        <v>75</v>
      </c>
      <c r="O41" s="56">
        <f t="shared" si="18"/>
        <v>41.66666666666667</v>
      </c>
      <c r="P41" s="56">
        <f t="shared" si="7"/>
        <v>34.72222222222222</v>
      </c>
      <c r="Q41" s="70">
        <f t="shared" si="8"/>
        <v>26.38888888888889</v>
      </c>
      <c r="R41" s="74"/>
    </row>
    <row r="42" spans="2:18" s="4" customFormat="1" ht="12" customHeight="1">
      <c r="B42" s="15" t="s">
        <v>36</v>
      </c>
      <c r="C42" s="94">
        <v>9</v>
      </c>
      <c r="D42" s="95">
        <v>9</v>
      </c>
      <c r="E42" s="95">
        <v>7</v>
      </c>
      <c r="F42" s="95">
        <v>9</v>
      </c>
      <c r="G42" s="95">
        <v>9</v>
      </c>
      <c r="H42" s="95">
        <v>2</v>
      </c>
      <c r="I42" s="95">
        <v>5</v>
      </c>
      <c r="J42" s="95">
        <v>5</v>
      </c>
      <c r="K42" s="62">
        <f t="shared" si="14"/>
        <v>100</v>
      </c>
      <c r="L42" s="63">
        <f t="shared" si="15"/>
        <v>77.77777777777779</v>
      </c>
      <c r="M42" s="63">
        <f t="shared" si="16"/>
        <v>100</v>
      </c>
      <c r="N42" s="63">
        <f t="shared" si="17"/>
        <v>100</v>
      </c>
      <c r="O42" s="63">
        <f t="shared" si="18"/>
        <v>22.22222222222222</v>
      </c>
      <c r="P42" s="63">
        <f t="shared" si="7"/>
        <v>55.55555555555556</v>
      </c>
      <c r="Q42" s="63">
        <f t="shared" si="8"/>
        <v>55.55555555555556</v>
      </c>
      <c r="R42" s="74"/>
    </row>
    <row r="43" spans="2:18" s="4" customFormat="1" ht="12" customHeight="1">
      <c r="B43" s="11" t="s">
        <v>37</v>
      </c>
      <c r="C43" s="82">
        <v>62</v>
      </c>
      <c r="D43" s="83">
        <v>70</v>
      </c>
      <c r="E43" s="83">
        <v>65</v>
      </c>
      <c r="F43" s="83">
        <v>63</v>
      </c>
      <c r="G43" s="83" t="s">
        <v>50</v>
      </c>
      <c r="H43" s="83" t="s">
        <v>50</v>
      </c>
      <c r="I43" s="83" t="s">
        <v>50</v>
      </c>
      <c r="J43" s="83" t="s">
        <v>50</v>
      </c>
      <c r="K43" s="50">
        <f t="shared" si="14"/>
        <v>112.90322580645163</v>
      </c>
      <c r="L43" s="51">
        <f t="shared" si="15"/>
        <v>104.83870967741935</v>
      </c>
      <c r="M43" s="51">
        <f t="shared" si="16"/>
        <v>101.61290322580645</v>
      </c>
      <c r="N43" s="51" t="s">
        <v>50</v>
      </c>
      <c r="O43" s="51" t="s">
        <v>50</v>
      </c>
      <c r="P43" s="51" t="s">
        <v>50</v>
      </c>
      <c r="Q43" s="51" t="s">
        <v>50</v>
      </c>
      <c r="R43" s="74"/>
    </row>
    <row r="44" spans="2:18" s="4" customFormat="1" ht="12" customHeight="1">
      <c r="B44" s="11" t="s">
        <v>38</v>
      </c>
      <c r="C44" s="82">
        <v>87</v>
      </c>
      <c r="D44" s="83">
        <v>88</v>
      </c>
      <c r="E44" s="83">
        <v>100</v>
      </c>
      <c r="F44" s="83">
        <v>121</v>
      </c>
      <c r="G44" s="83">
        <v>97</v>
      </c>
      <c r="H44" s="83">
        <v>107</v>
      </c>
      <c r="I44" s="83">
        <v>87</v>
      </c>
      <c r="J44" s="83">
        <v>89</v>
      </c>
      <c r="K44" s="50">
        <f>(D44/C44)*100</f>
        <v>101.14942528735634</v>
      </c>
      <c r="L44" s="51">
        <f>(E44/C44)*100</f>
        <v>114.94252873563218</v>
      </c>
      <c r="M44" s="51">
        <f>(F44/C44)*100</f>
        <v>139.08045977011494</v>
      </c>
      <c r="N44" s="51">
        <f>(G44/C44)*100</f>
        <v>111.49425287356323</v>
      </c>
      <c r="O44" s="51">
        <f>(H44/C44)*100</f>
        <v>122.98850574712642</v>
      </c>
      <c r="P44" s="51">
        <f t="shared" si="7"/>
        <v>100</v>
      </c>
      <c r="Q44" s="51">
        <f t="shared" si="8"/>
        <v>102.29885057471265</v>
      </c>
      <c r="R44" s="74"/>
    </row>
    <row r="45" spans="2:18" s="4" customFormat="1" ht="12" customHeight="1">
      <c r="B45" s="11" t="s">
        <v>40</v>
      </c>
      <c r="C45" s="82">
        <v>252</v>
      </c>
      <c r="D45" s="83">
        <v>276</v>
      </c>
      <c r="E45" s="83">
        <v>249</v>
      </c>
      <c r="F45" s="83">
        <v>276</v>
      </c>
      <c r="G45" s="83">
        <v>232</v>
      </c>
      <c r="H45" s="83">
        <v>240</v>
      </c>
      <c r="I45" s="83">
        <v>252</v>
      </c>
      <c r="J45" s="83">
        <v>228</v>
      </c>
      <c r="K45" s="50">
        <v>109.52380952380953</v>
      </c>
      <c r="L45" s="51">
        <v>98.80952380952381</v>
      </c>
      <c r="M45" s="51">
        <v>109.52380952380953</v>
      </c>
      <c r="N45" s="51">
        <v>92.06349206349206</v>
      </c>
      <c r="O45" s="51">
        <v>95.23809523809523</v>
      </c>
      <c r="P45" s="51">
        <v>100</v>
      </c>
      <c r="Q45" s="51">
        <f t="shared" si="8"/>
        <v>90.47619047619048</v>
      </c>
      <c r="R45" s="74"/>
    </row>
    <row r="46" spans="2:18" s="4" customFormat="1" ht="12" customHeight="1">
      <c r="B46" s="16" t="s">
        <v>39</v>
      </c>
      <c r="C46" s="88" t="s">
        <v>50</v>
      </c>
      <c r="D46" s="89">
        <v>2679</v>
      </c>
      <c r="E46" s="89">
        <v>2113</v>
      </c>
      <c r="F46" s="89">
        <v>2334</v>
      </c>
      <c r="G46" s="89">
        <v>2001</v>
      </c>
      <c r="H46" s="89">
        <v>1978</v>
      </c>
      <c r="I46" s="89">
        <v>1962</v>
      </c>
      <c r="J46" s="89" t="s">
        <v>50</v>
      </c>
      <c r="K46" s="55" t="s">
        <v>50</v>
      </c>
      <c r="L46" s="56" t="s">
        <v>50</v>
      </c>
      <c r="M46" s="56" t="s">
        <v>50</v>
      </c>
      <c r="N46" s="56" t="s">
        <v>50</v>
      </c>
      <c r="O46" s="56" t="s">
        <v>50</v>
      </c>
      <c r="P46" s="56" t="s">
        <v>50</v>
      </c>
      <c r="Q46" s="56" t="s">
        <v>50</v>
      </c>
      <c r="R46" s="74"/>
    </row>
    <row r="47" spans="2:18" s="4" customFormat="1" ht="12" customHeight="1">
      <c r="B47" s="15" t="s">
        <v>41</v>
      </c>
      <c r="C47" s="94" t="s">
        <v>50</v>
      </c>
      <c r="D47" s="95" t="s">
        <v>50</v>
      </c>
      <c r="E47" s="95">
        <v>31</v>
      </c>
      <c r="F47" s="95">
        <v>30</v>
      </c>
      <c r="G47" s="95" t="s">
        <v>50</v>
      </c>
      <c r="H47" s="95">
        <v>39</v>
      </c>
      <c r="I47" s="95">
        <v>28</v>
      </c>
      <c r="J47" s="95">
        <v>21</v>
      </c>
      <c r="K47" s="62" t="s">
        <v>50</v>
      </c>
      <c r="L47" s="63" t="s">
        <v>50</v>
      </c>
      <c r="M47" s="63" t="s">
        <v>50</v>
      </c>
      <c r="N47" s="63" t="s">
        <v>50</v>
      </c>
      <c r="O47" s="63" t="s">
        <v>50</v>
      </c>
      <c r="P47" s="63" t="s">
        <v>50</v>
      </c>
      <c r="Q47" s="63" t="s">
        <v>50</v>
      </c>
      <c r="R47" s="74"/>
    </row>
    <row r="48" spans="2:17" ht="12">
      <c r="B48" s="16" t="s">
        <v>42</v>
      </c>
      <c r="C48" s="88" t="s">
        <v>50</v>
      </c>
      <c r="D48" s="89" t="s">
        <v>50</v>
      </c>
      <c r="E48" s="89" t="s">
        <v>50</v>
      </c>
      <c r="F48" s="89">
        <v>43</v>
      </c>
      <c r="G48" s="89">
        <v>55</v>
      </c>
      <c r="H48" s="89">
        <v>41</v>
      </c>
      <c r="I48" s="89">
        <v>41</v>
      </c>
      <c r="J48" s="89">
        <v>41</v>
      </c>
      <c r="K48" s="37" t="s">
        <v>50</v>
      </c>
      <c r="L48" s="38" t="s">
        <v>50</v>
      </c>
      <c r="M48" s="38" t="s">
        <v>50</v>
      </c>
      <c r="N48" s="38" t="s">
        <v>50</v>
      </c>
      <c r="O48" s="38" t="s">
        <v>50</v>
      </c>
      <c r="P48" s="38" t="s">
        <v>50</v>
      </c>
      <c r="Q48" s="38" t="s">
        <v>50</v>
      </c>
    </row>
    <row r="49" spans="2:17" ht="12"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ht="15">
      <c r="B50" s="20" t="s">
        <v>86</v>
      </c>
    </row>
    <row r="51" ht="15">
      <c r="B51" s="17" t="s">
        <v>79</v>
      </c>
    </row>
    <row r="52" ht="15">
      <c r="B52" s="18" t="s">
        <v>48</v>
      </c>
    </row>
  </sheetData>
  <mergeCells count="3">
    <mergeCell ref="B4:B5"/>
    <mergeCell ref="C4:J4"/>
    <mergeCell ref="K4:Q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52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1.7109375" style="2" customWidth="1"/>
    <col min="3" max="9" width="9.28125" style="2" bestFit="1" customWidth="1"/>
    <col min="10" max="10" width="9.28125" style="2" customWidth="1"/>
    <col min="11" max="14" width="8.8515625" style="2" customWidth="1"/>
    <col min="15" max="15" width="8.8515625" style="4" customWidth="1"/>
    <col min="16" max="16384" width="8.8515625" style="2" customWidth="1"/>
  </cols>
  <sheetData>
    <row r="2" ht="12" customHeight="1">
      <c r="B2" s="21" t="s">
        <v>75</v>
      </c>
    </row>
    <row r="3" ht="12" customHeight="1">
      <c r="B3" s="27"/>
    </row>
    <row r="4" spans="2:17" ht="12" customHeight="1">
      <c r="B4" s="98"/>
      <c r="C4" s="105" t="s">
        <v>0</v>
      </c>
      <c r="D4" s="106"/>
      <c r="E4" s="106"/>
      <c r="F4" s="106"/>
      <c r="G4" s="106"/>
      <c r="H4" s="106"/>
      <c r="I4" s="106"/>
      <c r="J4" s="107"/>
      <c r="K4" s="103" t="s">
        <v>1</v>
      </c>
      <c r="L4" s="104"/>
      <c r="M4" s="104"/>
      <c r="N4" s="104"/>
      <c r="O4" s="104"/>
      <c r="P4" s="104"/>
      <c r="Q4" s="104"/>
    </row>
    <row r="5" spans="2:17" ht="12" customHeight="1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7">
        <v>2015</v>
      </c>
    </row>
    <row r="6" spans="2:18" ht="12" customHeight="1">
      <c r="B6" s="9" t="s">
        <v>77</v>
      </c>
      <c r="C6" s="77">
        <f>SUM(C8:C10,C13:C16,C18:C19,C20:C22,C23,C25,C27:C29,C32,C35:C37)</f>
        <v>417883</v>
      </c>
      <c r="D6" s="77">
        <f aca="true" t="shared" si="0" ref="D6:J6">SUM(D8:D10,D13:D16,D18:D19,D20:D22,D23,D25,D27:D29,D32,D35:D37)</f>
        <v>427284</v>
      </c>
      <c r="E6" s="77">
        <f t="shared" si="0"/>
        <v>424949</v>
      </c>
      <c r="F6" s="77">
        <f t="shared" si="0"/>
        <v>434781</v>
      </c>
      <c r="G6" s="77">
        <f t="shared" si="0"/>
        <v>437990</v>
      </c>
      <c r="H6" s="77">
        <f t="shared" si="0"/>
        <v>425874</v>
      </c>
      <c r="I6" s="77">
        <f t="shared" si="0"/>
        <v>415332</v>
      </c>
      <c r="J6" s="77">
        <f t="shared" si="0"/>
        <v>403595</v>
      </c>
      <c r="K6" s="66">
        <f>(D6/$C6)*100</f>
        <v>102.24967275529275</v>
      </c>
      <c r="L6" s="47">
        <f aca="true" t="shared" si="1" ref="L6:P6">(E6/$C6)*100</f>
        <v>101.69090391329631</v>
      </c>
      <c r="M6" s="47">
        <f t="shared" si="1"/>
        <v>104.04371558546292</v>
      </c>
      <c r="N6" s="47">
        <f t="shared" si="1"/>
        <v>104.81163387838224</v>
      </c>
      <c r="O6" s="47">
        <f t="shared" si="1"/>
        <v>101.91225773721354</v>
      </c>
      <c r="P6" s="47">
        <f t="shared" si="1"/>
        <v>99.389542048851</v>
      </c>
      <c r="Q6" s="47">
        <f>(J6/$C6)*100</f>
        <v>96.58086115013053</v>
      </c>
      <c r="R6" s="73"/>
    </row>
    <row r="7" spans="2:18" ht="12" customHeight="1">
      <c r="B7" s="10" t="s">
        <v>2</v>
      </c>
      <c r="C7" s="79">
        <v>5681</v>
      </c>
      <c r="D7" s="80">
        <v>5840</v>
      </c>
      <c r="E7" s="80">
        <v>6089</v>
      </c>
      <c r="F7" s="80">
        <v>6177</v>
      </c>
      <c r="G7" s="80">
        <v>6264</v>
      </c>
      <c r="H7" s="80">
        <v>6531</v>
      </c>
      <c r="I7" s="80" t="s">
        <v>50</v>
      </c>
      <c r="J7" s="80">
        <v>6103</v>
      </c>
      <c r="K7" s="49">
        <f aca="true" t="shared" si="2" ref="K7:K32">(D7/C7)*100</f>
        <v>102.79880302763598</v>
      </c>
      <c r="L7" s="58">
        <f aca="true" t="shared" si="3" ref="L7:L23">(E7/C7)*100</f>
        <v>107.18183418412251</v>
      </c>
      <c r="M7" s="58">
        <f aca="true" t="shared" si="4" ref="M7:M23">(F7/C7)*100</f>
        <v>108.73085724344304</v>
      </c>
      <c r="N7" s="58">
        <f aca="true" t="shared" si="5" ref="N7:N23">(G7/C7)*100</f>
        <v>110.2622777679986</v>
      </c>
      <c r="O7" s="58">
        <f aca="true" t="shared" si="6" ref="O7:O23">(H7/C7)*100</f>
        <v>114.96215455025525</v>
      </c>
      <c r="P7" s="58" t="s">
        <v>50</v>
      </c>
      <c r="Q7" s="58">
        <f>(J7/C7)*100</f>
        <v>107.4282696708326</v>
      </c>
      <c r="R7" s="73"/>
    </row>
    <row r="8" spans="2:18" ht="12" customHeight="1">
      <c r="B8" s="11" t="s">
        <v>3</v>
      </c>
      <c r="C8" s="82">
        <v>9221</v>
      </c>
      <c r="D8" s="83">
        <v>8841</v>
      </c>
      <c r="E8" s="83">
        <v>9233</v>
      </c>
      <c r="F8" s="83">
        <v>9710</v>
      </c>
      <c r="G8" s="83">
        <v>9313</v>
      </c>
      <c r="H8" s="83">
        <v>8581</v>
      </c>
      <c r="I8" s="83">
        <v>7638</v>
      </c>
      <c r="J8" s="83">
        <v>7166</v>
      </c>
      <c r="K8" s="50">
        <f t="shared" si="2"/>
        <v>95.87897191194014</v>
      </c>
      <c r="L8" s="51">
        <f t="shared" si="3"/>
        <v>100.13013772909662</v>
      </c>
      <c r="M8" s="51">
        <f t="shared" si="4"/>
        <v>105.30311246068756</v>
      </c>
      <c r="N8" s="51">
        <f t="shared" si="5"/>
        <v>100.9977225897408</v>
      </c>
      <c r="O8" s="51">
        <f t="shared" si="6"/>
        <v>93.05932111484655</v>
      </c>
      <c r="P8" s="51">
        <f aca="true" t="shared" si="7" ref="P8:P44">(I8/C8)*100</f>
        <v>82.83266457000326</v>
      </c>
      <c r="Q8" s="51">
        <f aca="true" t="shared" si="8" ref="Q8:Q45">(J8/C8)*100</f>
        <v>77.71391389220258</v>
      </c>
      <c r="R8" s="73"/>
    </row>
    <row r="9" spans="2:18" ht="12" customHeight="1">
      <c r="B9" s="11" t="s">
        <v>4</v>
      </c>
      <c r="C9" s="82">
        <v>19053</v>
      </c>
      <c r="D9" s="83">
        <v>21274</v>
      </c>
      <c r="E9" s="83">
        <v>20300</v>
      </c>
      <c r="F9" s="83">
        <v>21440</v>
      </c>
      <c r="G9" s="83">
        <v>20929</v>
      </c>
      <c r="H9" s="83">
        <v>15122</v>
      </c>
      <c r="I9" s="83">
        <v>17109</v>
      </c>
      <c r="J9" s="83">
        <v>19196</v>
      </c>
      <c r="K9" s="50">
        <f t="shared" si="2"/>
        <v>111.65695690967301</v>
      </c>
      <c r="L9" s="51">
        <f t="shared" si="3"/>
        <v>106.54490106544901</v>
      </c>
      <c r="M9" s="51">
        <f t="shared" si="4"/>
        <v>112.52821078045451</v>
      </c>
      <c r="N9" s="51">
        <f t="shared" si="5"/>
        <v>109.84621844328977</v>
      </c>
      <c r="O9" s="51">
        <f t="shared" si="6"/>
        <v>79.36807851781872</v>
      </c>
      <c r="P9" s="51">
        <f t="shared" si="7"/>
        <v>89.79688238072745</v>
      </c>
      <c r="Q9" s="51">
        <f t="shared" si="8"/>
        <v>100.75053797302263</v>
      </c>
      <c r="R9" s="73"/>
    </row>
    <row r="10" spans="2:18" ht="12" customHeight="1">
      <c r="B10" s="11" t="s">
        <v>5</v>
      </c>
      <c r="C10" s="82">
        <v>2659</v>
      </c>
      <c r="D10" s="83">
        <v>2910</v>
      </c>
      <c r="E10" s="83">
        <v>3091</v>
      </c>
      <c r="F10" s="83">
        <v>3109</v>
      </c>
      <c r="G10" s="83">
        <v>2850</v>
      </c>
      <c r="H10" s="83">
        <v>2993</v>
      </c>
      <c r="I10" s="83">
        <v>2581</v>
      </c>
      <c r="J10" s="83">
        <v>2338</v>
      </c>
      <c r="K10" s="50">
        <f t="shared" si="2"/>
        <v>109.4396389620158</v>
      </c>
      <c r="L10" s="51">
        <f t="shared" si="3"/>
        <v>116.24670928920646</v>
      </c>
      <c r="M10" s="51">
        <f t="shared" si="4"/>
        <v>116.92365550959008</v>
      </c>
      <c r="N10" s="51">
        <f t="shared" si="5"/>
        <v>107.18315156073712</v>
      </c>
      <c r="O10" s="51">
        <f t="shared" si="6"/>
        <v>112.5611132004513</v>
      </c>
      <c r="P10" s="51">
        <f t="shared" si="7"/>
        <v>97.06656637833773</v>
      </c>
      <c r="Q10" s="51">
        <f t="shared" si="8"/>
        <v>87.92779240315907</v>
      </c>
      <c r="R10" s="73"/>
    </row>
    <row r="11" spans="2:18" ht="12" customHeight="1">
      <c r="B11" s="11" t="s">
        <v>6</v>
      </c>
      <c r="C11" s="82" t="s">
        <v>50</v>
      </c>
      <c r="D11" s="83" t="s">
        <v>50</v>
      </c>
      <c r="E11" s="83" t="s">
        <v>50</v>
      </c>
      <c r="F11" s="83" t="s">
        <v>50</v>
      </c>
      <c r="G11" s="83" t="s">
        <v>50</v>
      </c>
      <c r="H11" s="83" t="s">
        <v>50</v>
      </c>
      <c r="I11" s="83" t="s">
        <v>50</v>
      </c>
      <c r="J11" s="83" t="s">
        <v>50</v>
      </c>
      <c r="K11" s="50" t="s">
        <v>50</v>
      </c>
      <c r="L11" s="51" t="s">
        <v>50</v>
      </c>
      <c r="M11" s="51" t="s">
        <v>50</v>
      </c>
      <c r="N11" s="51" t="s">
        <v>50</v>
      </c>
      <c r="O11" s="51" t="s">
        <v>50</v>
      </c>
      <c r="P11" s="51" t="s">
        <v>50</v>
      </c>
      <c r="Q11" s="51" t="s">
        <v>50</v>
      </c>
      <c r="R11" s="73"/>
    </row>
    <row r="12" spans="2:18" ht="12" customHeight="1">
      <c r="B12" s="11" t="s">
        <v>7</v>
      </c>
      <c r="C12" s="82" t="s">
        <v>50</v>
      </c>
      <c r="D12" s="83">
        <v>2156</v>
      </c>
      <c r="E12" s="83">
        <v>2044</v>
      </c>
      <c r="F12" s="83">
        <v>2098</v>
      </c>
      <c r="G12" s="83">
        <v>2038</v>
      </c>
      <c r="H12" s="83">
        <v>1931</v>
      </c>
      <c r="I12" s="83" t="s">
        <v>50</v>
      </c>
      <c r="J12" s="83" t="s">
        <v>50</v>
      </c>
      <c r="K12" s="50" t="s">
        <v>50</v>
      </c>
      <c r="L12" s="51" t="s">
        <v>50</v>
      </c>
      <c r="M12" s="51" t="s">
        <v>50</v>
      </c>
      <c r="N12" s="51" t="s">
        <v>50</v>
      </c>
      <c r="O12" s="51" t="s">
        <v>50</v>
      </c>
      <c r="P12" s="51" t="s">
        <v>50</v>
      </c>
      <c r="Q12" s="51" t="s">
        <v>50</v>
      </c>
      <c r="R12" s="73"/>
    </row>
    <row r="13" spans="2:18" ht="12" customHeight="1">
      <c r="B13" s="11" t="s">
        <v>8</v>
      </c>
      <c r="C13" s="82">
        <v>3027</v>
      </c>
      <c r="D13" s="83">
        <v>3368</v>
      </c>
      <c r="E13" s="83">
        <v>3324</v>
      </c>
      <c r="F13" s="83">
        <v>3311</v>
      </c>
      <c r="G13" s="83">
        <v>3312</v>
      </c>
      <c r="H13" s="83">
        <v>2833</v>
      </c>
      <c r="I13" s="83">
        <v>2833</v>
      </c>
      <c r="J13" s="83">
        <v>3413</v>
      </c>
      <c r="K13" s="50">
        <f t="shared" si="2"/>
        <v>111.26527915427818</v>
      </c>
      <c r="L13" s="51">
        <f t="shared" si="3"/>
        <v>109.81169474727453</v>
      </c>
      <c r="M13" s="51">
        <f t="shared" si="4"/>
        <v>109.38222662702346</v>
      </c>
      <c r="N13" s="51">
        <f t="shared" si="5"/>
        <v>109.41526263627355</v>
      </c>
      <c r="O13" s="51">
        <f t="shared" si="6"/>
        <v>93.59101420548399</v>
      </c>
      <c r="P13" s="51">
        <f t="shared" si="7"/>
        <v>93.59101420548399</v>
      </c>
      <c r="Q13" s="51">
        <f t="shared" si="8"/>
        <v>112.75189957053189</v>
      </c>
      <c r="R13" s="73"/>
    </row>
    <row r="14" spans="2:18" ht="12" customHeight="1">
      <c r="B14" s="11" t="s">
        <v>9</v>
      </c>
      <c r="C14" s="82">
        <v>6139</v>
      </c>
      <c r="D14" s="83">
        <v>5057</v>
      </c>
      <c r="E14" s="83">
        <v>5139</v>
      </c>
      <c r="F14" s="83">
        <v>4592</v>
      </c>
      <c r="G14" s="83">
        <v>4600</v>
      </c>
      <c r="H14" s="83">
        <v>5070</v>
      </c>
      <c r="I14" s="83">
        <v>4916</v>
      </c>
      <c r="J14" s="83">
        <v>4422</v>
      </c>
      <c r="K14" s="50">
        <f t="shared" si="2"/>
        <v>82.37497963837758</v>
      </c>
      <c r="L14" s="51">
        <f t="shared" si="3"/>
        <v>83.71070206874084</v>
      </c>
      <c r="M14" s="51">
        <f t="shared" si="4"/>
        <v>74.80045610034207</v>
      </c>
      <c r="N14" s="51">
        <f t="shared" si="5"/>
        <v>74.93077048379216</v>
      </c>
      <c r="O14" s="51">
        <f t="shared" si="6"/>
        <v>82.58674051148395</v>
      </c>
      <c r="P14" s="51">
        <f t="shared" si="7"/>
        <v>80.07818863007004</v>
      </c>
      <c r="Q14" s="51">
        <f t="shared" si="8"/>
        <v>72.03127545202803</v>
      </c>
      <c r="R14" s="73"/>
    </row>
    <row r="15" spans="2:18" ht="12" customHeight="1">
      <c r="B15" s="11" t="s">
        <v>10</v>
      </c>
      <c r="C15" s="82">
        <v>47357</v>
      </c>
      <c r="D15" s="83">
        <v>48917</v>
      </c>
      <c r="E15" s="83">
        <v>47614</v>
      </c>
      <c r="F15" s="83">
        <v>45970</v>
      </c>
      <c r="G15" s="83">
        <v>45704</v>
      </c>
      <c r="H15" s="83">
        <v>45649</v>
      </c>
      <c r="I15" s="83">
        <v>45320</v>
      </c>
      <c r="J15" s="83">
        <v>43744</v>
      </c>
      <c r="K15" s="50">
        <f t="shared" si="2"/>
        <v>103.29412758409529</v>
      </c>
      <c r="L15" s="51">
        <f t="shared" si="3"/>
        <v>100.54268640327723</v>
      </c>
      <c r="M15" s="51">
        <f t="shared" si="4"/>
        <v>97.0711827184999</v>
      </c>
      <c r="N15" s="51">
        <f t="shared" si="5"/>
        <v>96.50949173300674</v>
      </c>
      <c r="O15" s="51">
        <f t="shared" si="6"/>
        <v>96.3933526194649</v>
      </c>
      <c r="P15" s="51">
        <f t="shared" si="7"/>
        <v>95.6986295584602</v>
      </c>
      <c r="Q15" s="51">
        <f t="shared" si="8"/>
        <v>92.3707160504255</v>
      </c>
      <c r="R15" s="73"/>
    </row>
    <row r="16" spans="2:18" ht="12" customHeight="1">
      <c r="B16" s="11" t="s">
        <v>11</v>
      </c>
      <c r="C16" s="82">
        <v>50383</v>
      </c>
      <c r="D16" s="83">
        <v>49426</v>
      </c>
      <c r="E16" s="83">
        <v>48947</v>
      </c>
      <c r="F16" s="83">
        <v>52238</v>
      </c>
      <c r="G16" s="83">
        <v>53529</v>
      </c>
      <c r="H16" s="83">
        <v>53232</v>
      </c>
      <c r="I16" s="83">
        <v>52456</v>
      </c>
      <c r="J16" s="83">
        <v>52586</v>
      </c>
      <c r="K16" s="50">
        <f t="shared" si="2"/>
        <v>98.10054978861918</v>
      </c>
      <c r="L16" s="51">
        <f t="shared" si="3"/>
        <v>97.1498322846992</v>
      </c>
      <c r="M16" s="51">
        <f t="shared" si="4"/>
        <v>103.68179743167339</v>
      </c>
      <c r="N16" s="51">
        <f t="shared" si="5"/>
        <v>106.24416966040133</v>
      </c>
      <c r="O16" s="51">
        <f t="shared" si="6"/>
        <v>105.65468511204176</v>
      </c>
      <c r="P16" s="51">
        <f t="shared" si="7"/>
        <v>104.11448305976224</v>
      </c>
      <c r="Q16" s="51">
        <f t="shared" si="8"/>
        <v>104.37250659944823</v>
      </c>
      <c r="R16" s="73"/>
    </row>
    <row r="17" spans="2:18" s="4" customFormat="1" ht="12" customHeight="1">
      <c r="B17" s="11" t="s">
        <v>12</v>
      </c>
      <c r="C17" s="82" t="s">
        <v>50</v>
      </c>
      <c r="D17" s="83" t="s">
        <v>50</v>
      </c>
      <c r="E17" s="83" t="s">
        <v>50</v>
      </c>
      <c r="F17" s="83" t="s">
        <v>50</v>
      </c>
      <c r="G17" s="83" t="s">
        <v>50</v>
      </c>
      <c r="H17" s="83" t="s">
        <v>50</v>
      </c>
      <c r="I17" s="83">
        <v>3532</v>
      </c>
      <c r="J17" s="83">
        <v>3144</v>
      </c>
      <c r="K17" s="50" t="s">
        <v>50</v>
      </c>
      <c r="L17" s="51" t="s">
        <v>50</v>
      </c>
      <c r="M17" s="51" t="s">
        <v>50</v>
      </c>
      <c r="N17" s="51" t="s">
        <v>50</v>
      </c>
      <c r="O17" s="51" t="s">
        <v>50</v>
      </c>
      <c r="P17" s="51" t="s">
        <v>50</v>
      </c>
      <c r="Q17" s="51" t="s">
        <v>50</v>
      </c>
      <c r="R17" s="74"/>
    </row>
    <row r="18" spans="2:18" s="4" customFormat="1" ht="12" customHeight="1">
      <c r="B18" s="11" t="s">
        <v>13</v>
      </c>
      <c r="C18" s="82">
        <v>37283</v>
      </c>
      <c r="D18" s="83">
        <v>41500</v>
      </c>
      <c r="E18" s="83">
        <v>43918</v>
      </c>
      <c r="F18" s="83">
        <v>43676</v>
      </c>
      <c r="G18" s="83">
        <v>43146</v>
      </c>
      <c r="H18" s="83">
        <v>41504</v>
      </c>
      <c r="I18" s="83">
        <v>36889</v>
      </c>
      <c r="J18" s="83">
        <v>35611</v>
      </c>
      <c r="K18" s="50">
        <f t="shared" si="2"/>
        <v>111.31078507630822</v>
      </c>
      <c r="L18" s="51">
        <f t="shared" si="3"/>
        <v>117.79631467424832</v>
      </c>
      <c r="M18" s="51">
        <f t="shared" si="4"/>
        <v>117.14722527693586</v>
      </c>
      <c r="N18" s="51">
        <f t="shared" si="5"/>
        <v>115.72566585306976</v>
      </c>
      <c r="O18" s="51">
        <f t="shared" si="6"/>
        <v>111.32151382667703</v>
      </c>
      <c r="P18" s="51">
        <f t="shared" si="7"/>
        <v>98.94321808867312</v>
      </c>
      <c r="Q18" s="51">
        <f t="shared" si="8"/>
        <v>95.51538234584127</v>
      </c>
      <c r="R18" s="74"/>
    </row>
    <row r="19" spans="2:18" s="4" customFormat="1" ht="12" customHeight="1">
      <c r="B19" s="11" t="s">
        <v>14</v>
      </c>
      <c r="C19" s="82">
        <v>275</v>
      </c>
      <c r="D19" s="83">
        <v>257</v>
      </c>
      <c r="E19" s="83">
        <v>262</v>
      </c>
      <c r="F19" s="83">
        <v>266</v>
      </c>
      <c r="G19" s="83">
        <v>274</v>
      </c>
      <c r="H19" s="83">
        <v>247</v>
      </c>
      <c r="I19" s="83">
        <v>293</v>
      </c>
      <c r="J19" s="83">
        <v>333</v>
      </c>
      <c r="K19" s="50">
        <f t="shared" si="2"/>
        <v>93.45454545454545</v>
      </c>
      <c r="L19" s="51">
        <f t="shared" si="3"/>
        <v>95.27272727272728</v>
      </c>
      <c r="M19" s="51">
        <f t="shared" si="4"/>
        <v>96.72727272727273</v>
      </c>
      <c r="N19" s="51">
        <f t="shared" si="5"/>
        <v>99.63636363636364</v>
      </c>
      <c r="O19" s="51">
        <f t="shared" si="6"/>
        <v>89.81818181818181</v>
      </c>
      <c r="P19" s="51">
        <f t="shared" si="7"/>
        <v>106.54545454545455</v>
      </c>
      <c r="Q19" s="51">
        <f t="shared" si="8"/>
        <v>121.0909090909091</v>
      </c>
      <c r="R19" s="74"/>
    </row>
    <row r="20" spans="2:18" s="4" customFormat="1" ht="12" customHeight="1">
      <c r="B20" s="11" t="s">
        <v>15</v>
      </c>
      <c r="C20" s="82">
        <v>6466</v>
      </c>
      <c r="D20" s="83">
        <v>6970</v>
      </c>
      <c r="E20" s="83">
        <v>4656</v>
      </c>
      <c r="F20" s="83">
        <v>4443</v>
      </c>
      <c r="G20" s="83">
        <v>4120</v>
      </c>
      <c r="H20" s="83">
        <v>5068</v>
      </c>
      <c r="I20" s="83">
        <v>4658</v>
      </c>
      <c r="J20" s="83">
        <v>4303</v>
      </c>
      <c r="K20" s="50">
        <f t="shared" si="2"/>
        <v>107.79461800185585</v>
      </c>
      <c r="L20" s="51">
        <f t="shared" si="3"/>
        <v>72.00742344571606</v>
      </c>
      <c r="M20" s="51">
        <f t="shared" si="4"/>
        <v>68.71326940921745</v>
      </c>
      <c r="N20" s="51">
        <f t="shared" si="5"/>
        <v>63.71790906278998</v>
      </c>
      <c r="O20" s="51">
        <f t="shared" si="6"/>
        <v>78.37921435199505</v>
      </c>
      <c r="P20" s="51">
        <f t="shared" si="7"/>
        <v>72.03835446953293</v>
      </c>
      <c r="Q20" s="51">
        <f t="shared" si="8"/>
        <v>66.54809774203527</v>
      </c>
      <c r="R20" s="74"/>
    </row>
    <row r="21" spans="2:18" s="4" customFormat="1" ht="12" customHeight="1">
      <c r="B21" s="11" t="s">
        <v>16</v>
      </c>
      <c r="C21" s="82">
        <v>7910</v>
      </c>
      <c r="D21" s="83">
        <v>8537</v>
      </c>
      <c r="E21" s="83">
        <v>9039</v>
      </c>
      <c r="F21" s="83">
        <v>9792</v>
      </c>
      <c r="G21" s="83">
        <v>9616</v>
      </c>
      <c r="H21" s="83">
        <v>9112</v>
      </c>
      <c r="I21" s="83">
        <v>8477</v>
      </c>
      <c r="J21" s="83">
        <v>7227</v>
      </c>
      <c r="K21" s="50">
        <f t="shared" si="2"/>
        <v>107.92667509481669</v>
      </c>
      <c r="L21" s="51">
        <f t="shared" si="3"/>
        <v>114.2730720606827</v>
      </c>
      <c r="M21" s="51">
        <f t="shared" si="4"/>
        <v>123.79266750948167</v>
      </c>
      <c r="N21" s="51">
        <f t="shared" si="5"/>
        <v>121.56763590391908</v>
      </c>
      <c r="O21" s="51">
        <f t="shared" si="6"/>
        <v>115.1959544879899</v>
      </c>
      <c r="P21" s="51">
        <f t="shared" si="7"/>
        <v>107.16814159292036</v>
      </c>
      <c r="Q21" s="51">
        <f t="shared" si="8"/>
        <v>91.3653603034134</v>
      </c>
      <c r="R21" s="74"/>
    </row>
    <row r="22" spans="2:18" s="4" customFormat="1" ht="12" customHeight="1">
      <c r="B22" s="11" t="s">
        <v>17</v>
      </c>
      <c r="C22" s="82">
        <v>206</v>
      </c>
      <c r="D22" s="83">
        <v>218</v>
      </c>
      <c r="E22" s="83">
        <v>218</v>
      </c>
      <c r="F22" s="83">
        <v>189</v>
      </c>
      <c r="G22" s="83">
        <v>200</v>
      </c>
      <c r="H22" s="83">
        <v>202</v>
      </c>
      <c r="I22" s="83">
        <v>161</v>
      </c>
      <c r="J22" s="83">
        <v>175</v>
      </c>
      <c r="K22" s="50">
        <f t="shared" si="2"/>
        <v>105.8252427184466</v>
      </c>
      <c r="L22" s="51">
        <f t="shared" si="3"/>
        <v>105.8252427184466</v>
      </c>
      <c r="M22" s="51">
        <f t="shared" si="4"/>
        <v>91.74757281553399</v>
      </c>
      <c r="N22" s="51">
        <f t="shared" si="5"/>
        <v>97.0873786407767</v>
      </c>
      <c r="O22" s="51">
        <f>(H22/C22)*100</f>
        <v>98.05825242718447</v>
      </c>
      <c r="P22" s="51">
        <f t="shared" si="7"/>
        <v>78.15533980582524</v>
      </c>
      <c r="Q22" s="51">
        <f t="shared" si="8"/>
        <v>84.9514563106796</v>
      </c>
      <c r="R22" s="74"/>
    </row>
    <row r="23" spans="2:18" s="4" customFormat="1" ht="12" customHeight="1">
      <c r="B23" s="11" t="s">
        <v>18</v>
      </c>
      <c r="C23" s="82">
        <v>14205</v>
      </c>
      <c r="D23" s="83">
        <v>14855</v>
      </c>
      <c r="E23" s="83">
        <v>15724</v>
      </c>
      <c r="F23" s="83">
        <v>16625</v>
      </c>
      <c r="G23" s="83">
        <v>16558</v>
      </c>
      <c r="H23" s="83">
        <v>17188</v>
      </c>
      <c r="I23" s="83">
        <v>17190</v>
      </c>
      <c r="J23" s="83">
        <v>16540</v>
      </c>
      <c r="K23" s="50">
        <f t="shared" si="2"/>
        <v>104.57585357268569</v>
      </c>
      <c r="L23" s="51">
        <f t="shared" si="3"/>
        <v>110.69341781063007</v>
      </c>
      <c r="M23" s="51">
        <f t="shared" si="4"/>
        <v>117.03625483984513</v>
      </c>
      <c r="N23" s="51">
        <f t="shared" si="5"/>
        <v>116.56458993312214</v>
      </c>
      <c r="O23" s="51">
        <f t="shared" si="6"/>
        <v>120.99964801126364</v>
      </c>
      <c r="P23" s="51">
        <f t="shared" si="7"/>
        <v>121.01372756071807</v>
      </c>
      <c r="Q23" s="51">
        <f t="shared" si="8"/>
        <v>116.43787398803238</v>
      </c>
      <c r="R23" s="74"/>
    </row>
    <row r="24" spans="2:18" s="4" customFormat="1" ht="12" customHeight="1">
      <c r="B24" s="11" t="s">
        <v>19</v>
      </c>
      <c r="C24" s="82" t="s">
        <v>50</v>
      </c>
      <c r="D24" s="83" t="s">
        <v>50</v>
      </c>
      <c r="E24" s="83" t="s">
        <v>50</v>
      </c>
      <c r="F24" s="83" t="s">
        <v>50</v>
      </c>
      <c r="G24" s="83" t="s">
        <v>50</v>
      </c>
      <c r="H24" s="83" t="s">
        <v>50</v>
      </c>
      <c r="I24" s="83" t="s">
        <v>50</v>
      </c>
      <c r="J24" s="83">
        <v>6</v>
      </c>
      <c r="K24" s="50" t="s">
        <v>50</v>
      </c>
      <c r="L24" s="51" t="s">
        <v>50</v>
      </c>
      <c r="M24" s="51" t="s">
        <v>50</v>
      </c>
      <c r="N24" s="51" t="s">
        <v>50</v>
      </c>
      <c r="O24" s="51" t="s">
        <v>50</v>
      </c>
      <c r="P24" s="51" t="s">
        <v>50</v>
      </c>
      <c r="Q24" s="51" t="s">
        <v>50</v>
      </c>
      <c r="R24" s="74"/>
    </row>
    <row r="25" spans="2:18" s="4" customFormat="1" ht="12" customHeight="1">
      <c r="B25" s="11" t="s">
        <v>45</v>
      </c>
      <c r="C25" s="82">
        <v>11790</v>
      </c>
      <c r="D25" s="83">
        <v>11510</v>
      </c>
      <c r="E25" s="83">
        <v>11515</v>
      </c>
      <c r="F25" s="83">
        <v>11262</v>
      </c>
      <c r="G25" s="83">
        <v>10934</v>
      </c>
      <c r="H25" s="83">
        <v>10312</v>
      </c>
      <c r="I25" s="83">
        <v>9764</v>
      </c>
      <c r="J25" s="83">
        <v>8957</v>
      </c>
      <c r="K25" s="50">
        <f t="shared" si="2"/>
        <v>97.62510602205259</v>
      </c>
      <c r="L25" s="51">
        <f>(E25/C25)*100</f>
        <v>97.66751484308736</v>
      </c>
      <c r="M25" s="51">
        <f>(F25/C25)*100</f>
        <v>95.52162849872774</v>
      </c>
      <c r="N25" s="51">
        <f>(G25/C25)*100</f>
        <v>92.73960983884648</v>
      </c>
      <c r="O25" s="51">
        <f>(H25/C25)*100</f>
        <v>87.46395250212045</v>
      </c>
      <c r="P25" s="51">
        <f t="shared" si="7"/>
        <v>82.81594571670907</v>
      </c>
      <c r="Q25" s="51">
        <f t="shared" si="8"/>
        <v>75.97116200169636</v>
      </c>
      <c r="R25" s="74"/>
    </row>
    <row r="26" spans="2:18" s="4" customFormat="1" ht="12" customHeight="1">
      <c r="B26" s="11" t="s">
        <v>20</v>
      </c>
      <c r="C26" s="82" t="s">
        <v>50</v>
      </c>
      <c r="D26" s="83" t="s">
        <v>50</v>
      </c>
      <c r="E26" s="83">
        <v>4636</v>
      </c>
      <c r="F26" s="83">
        <v>4715</v>
      </c>
      <c r="G26" s="83">
        <v>4625</v>
      </c>
      <c r="H26" s="83">
        <v>4489</v>
      </c>
      <c r="I26" s="83">
        <v>4243</v>
      </c>
      <c r="J26" s="83">
        <v>3963</v>
      </c>
      <c r="K26" s="50" t="s">
        <v>50</v>
      </c>
      <c r="L26" s="51" t="s">
        <v>50</v>
      </c>
      <c r="M26" s="51" t="s">
        <v>50</v>
      </c>
      <c r="N26" s="51" t="s">
        <v>50</v>
      </c>
      <c r="O26" s="51" t="s">
        <v>50</v>
      </c>
      <c r="P26" s="51" t="s">
        <v>50</v>
      </c>
      <c r="Q26" s="51" t="s">
        <v>50</v>
      </c>
      <c r="R26" s="74"/>
    </row>
    <row r="27" spans="2:18" s="4" customFormat="1" ht="12" customHeight="1">
      <c r="B27" s="11" t="s">
        <v>21</v>
      </c>
      <c r="C27" s="82">
        <v>84433</v>
      </c>
      <c r="D27" s="83">
        <v>85154</v>
      </c>
      <c r="E27" s="83">
        <v>81800</v>
      </c>
      <c r="F27" s="83">
        <v>82276</v>
      </c>
      <c r="G27" s="83">
        <v>84892</v>
      </c>
      <c r="H27" s="83">
        <v>79644</v>
      </c>
      <c r="I27" s="83">
        <v>77818</v>
      </c>
      <c r="J27" s="83">
        <v>71252</v>
      </c>
      <c r="K27" s="50">
        <f t="shared" si="2"/>
        <v>100.85393151966649</v>
      </c>
      <c r="L27" s="51">
        <f aca="true" t="shared" si="9" ref="L27:L32">(E27/C27)*100</f>
        <v>96.88155105231367</v>
      </c>
      <c r="M27" s="51">
        <f aca="true" t="shared" si="10" ref="M27:M32">(F27/C27)*100</f>
        <v>97.44531166723911</v>
      </c>
      <c r="N27" s="51">
        <f aca="true" t="shared" si="11" ref="N27:N32">(G27/C27)*100</f>
        <v>100.54362630724954</v>
      </c>
      <c r="O27" s="51">
        <f aca="true" t="shared" si="12" ref="O27:O32">(H27/C27)*100</f>
        <v>94.32804709059253</v>
      </c>
      <c r="P27" s="51">
        <f t="shared" si="7"/>
        <v>92.165385571992</v>
      </c>
      <c r="Q27" s="51">
        <f t="shared" si="8"/>
        <v>84.38880532493219</v>
      </c>
      <c r="R27" s="74"/>
    </row>
    <row r="28" spans="2:18" s="4" customFormat="1" ht="12" customHeight="1">
      <c r="B28" s="11" t="s">
        <v>22</v>
      </c>
      <c r="C28" s="82">
        <v>8617</v>
      </c>
      <c r="D28" s="83">
        <v>8836</v>
      </c>
      <c r="E28" s="83">
        <v>9223</v>
      </c>
      <c r="F28" s="83">
        <v>10133</v>
      </c>
      <c r="G28" s="83">
        <v>11012</v>
      </c>
      <c r="H28" s="83">
        <v>11637</v>
      </c>
      <c r="I28" s="83">
        <v>11534</v>
      </c>
      <c r="J28" s="83">
        <v>11727</v>
      </c>
      <c r="K28" s="50">
        <f t="shared" si="2"/>
        <v>102.54148775675989</v>
      </c>
      <c r="L28" s="51">
        <f t="shared" si="9"/>
        <v>107.03260995706162</v>
      </c>
      <c r="M28" s="51">
        <f t="shared" si="10"/>
        <v>117.5931298595799</v>
      </c>
      <c r="N28" s="51">
        <f t="shared" si="11"/>
        <v>127.79389578739702</v>
      </c>
      <c r="O28" s="51">
        <f t="shared" si="12"/>
        <v>135.04700011604967</v>
      </c>
      <c r="P28" s="51">
        <f t="shared" si="7"/>
        <v>133.8516885226877</v>
      </c>
      <c r="Q28" s="51">
        <f t="shared" si="8"/>
        <v>136.09144713937565</v>
      </c>
      <c r="R28" s="74"/>
    </row>
    <row r="29" spans="2:18" s="4" customFormat="1" ht="12" customHeight="1">
      <c r="B29" s="11" t="s">
        <v>23</v>
      </c>
      <c r="C29" s="82">
        <v>26021</v>
      </c>
      <c r="D29" s="83">
        <v>26514</v>
      </c>
      <c r="E29" s="83">
        <v>28037</v>
      </c>
      <c r="F29" s="83">
        <v>30486</v>
      </c>
      <c r="G29" s="83">
        <v>31643</v>
      </c>
      <c r="H29" s="83">
        <v>33239</v>
      </c>
      <c r="I29" s="83">
        <v>29903</v>
      </c>
      <c r="J29" s="83">
        <v>28065</v>
      </c>
      <c r="K29" s="50">
        <f t="shared" si="2"/>
        <v>101.89462357326775</v>
      </c>
      <c r="L29" s="51">
        <f t="shared" si="9"/>
        <v>107.74758848622265</v>
      </c>
      <c r="M29" s="51">
        <f t="shared" si="10"/>
        <v>117.1592175550517</v>
      </c>
      <c r="N29" s="51">
        <f t="shared" si="11"/>
        <v>121.60562622497213</v>
      </c>
      <c r="O29" s="51">
        <f t="shared" si="12"/>
        <v>127.73913377656507</v>
      </c>
      <c r="P29" s="51">
        <f t="shared" si="7"/>
        <v>114.91871949579186</v>
      </c>
      <c r="Q29" s="51">
        <f t="shared" si="8"/>
        <v>107.85519388186464</v>
      </c>
      <c r="R29" s="74"/>
    </row>
    <row r="30" spans="2:18" s="4" customFormat="1" ht="12" customHeight="1">
      <c r="B30" s="11" t="s">
        <v>24</v>
      </c>
      <c r="C30" s="82" t="s">
        <v>50</v>
      </c>
      <c r="D30" s="83" t="s">
        <v>50</v>
      </c>
      <c r="E30" s="83" t="s">
        <v>50</v>
      </c>
      <c r="F30" s="83">
        <v>1140</v>
      </c>
      <c r="G30" s="83">
        <v>1215</v>
      </c>
      <c r="H30" s="83">
        <v>1215</v>
      </c>
      <c r="I30" s="83">
        <v>1372</v>
      </c>
      <c r="J30" s="83">
        <v>1268</v>
      </c>
      <c r="K30" s="50" t="s">
        <v>50</v>
      </c>
      <c r="L30" s="51" t="s">
        <v>50</v>
      </c>
      <c r="M30" s="51" t="s">
        <v>50</v>
      </c>
      <c r="N30" s="51" t="s">
        <v>50</v>
      </c>
      <c r="O30" s="51" t="s">
        <v>50</v>
      </c>
      <c r="P30" s="51" t="s">
        <v>50</v>
      </c>
      <c r="Q30" s="51" t="s">
        <v>50</v>
      </c>
      <c r="R30" s="74"/>
    </row>
    <row r="31" spans="2:18" s="4" customFormat="1" ht="12" customHeight="1">
      <c r="B31" s="11" t="s">
        <v>25</v>
      </c>
      <c r="C31" s="82" t="s">
        <v>50</v>
      </c>
      <c r="D31" s="83">
        <v>9148</v>
      </c>
      <c r="E31" s="83">
        <v>9834</v>
      </c>
      <c r="F31" s="83">
        <v>10331</v>
      </c>
      <c r="G31" s="83">
        <v>10644</v>
      </c>
      <c r="H31" s="83">
        <v>9565</v>
      </c>
      <c r="I31" s="83">
        <v>9843</v>
      </c>
      <c r="J31" s="83">
        <v>9732</v>
      </c>
      <c r="K31" s="50" t="s">
        <v>50</v>
      </c>
      <c r="L31" s="51" t="s">
        <v>50</v>
      </c>
      <c r="M31" s="51" t="s">
        <v>50</v>
      </c>
      <c r="N31" s="51" t="s">
        <v>50</v>
      </c>
      <c r="O31" s="51" t="s">
        <v>50</v>
      </c>
      <c r="P31" s="51" t="s">
        <v>50</v>
      </c>
      <c r="Q31" s="51" t="s">
        <v>50</v>
      </c>
      <c r="R31" s="74"/>
    </row>
    <row r="32" spans="2:18" s="4" customFormat="1" ht="12" customHeight="1">
      <c r="B32" s="11" t="s">
        <v>26</v>
      </c>
      <c r="C32" s="82">
        <v>3197</v>
      </c>
      <c r="D32" s="83">
        <v>3233</v>
      </c>
      <c r="E32" s="83">
        <v>2990</v>
      </c>
      <c r="F32" s="83">
        <v>2832</v>
      </c>
      <c r="G32" s="83">
        <v>2828</v>
      </c>
      <c r="H32" s="83">
        <v>2837</v>
      </c>
      <c r="I32" s="83">
        <v>2665</v>
      </c>
      <c r="J32" s="83">
        <v>2646</v>
      </c>
      <c r="K32" s="50">
        <f t="shared" si="2"/>
        <v>101.12605567719737</v>
      </c>
      <c r="L32" s="51">
        <f t="shared" si="9"/>
        <v>93.5251798561151</v>
      </c>
      <c r="M32" s="51">
        <f t="shared" si="10"/>
        <v>88.5830466061933</v>
      </c>
      <c r="N32" s="51">
        <f t="shared" si="11"/>
        <v>88.45792930872693</v>
      </c>
      <c r="O32" s="51">
        <f t="shared" si="12"/>
        <v>88.73944322802627</v>
      </c>
      <c r="P32" s="51">
        <f t="shared" si="7"/>
        <v>83.35939943697215</v>
      </c>
      <c r="Q32" s="51">
        <f t="shared" si="8"/>
        <v>82.76509227400688</v>
      </c>
      <c r="R32" s="74"/>
    </row>
    <row r="33" spans="2:18" s="4" customFormat="1" ht="12" customHeight="1">
      <c r="B33" s="11" t="s">
        <v>27</v>
      </c>
      <c r="C33" s="82" t="s">
        <v>50</v>
      </c>
      <c r="D33" s="83" t="s">
        <v>50</v>
      </c>
      <c r="E33" s="83" t="s">
        <v>50</v>
      </c>
      <c r="F33" s="83" t="s">
        <v>50</v>
      </c>
      <c r="G33" s="83">
        <v>4312</v>
      </c>
      <c r="H33" s="83">
        <v>3870</v>
      </c>
      <c r="I33" s="83">
        <v>3894</v>
      </c>
      <c r="J33" s="83">
        <v>3780</v>
      </c>
      <c r="K33" s="50" t="s">
        <v>50</v>
      </c>
      <c r="L33" s="51" t="s">
        <v>50</v>
      </c>
      <c r="M33" s="51" t="s">
        <v>50</v>
      </c>
      <c r="N33" s="51" t="s">
        <v>50</v>
      </c>
      <c r="O33" s="51" t="s">
        <v>50</v>
      </c>
      <c r="P33" s="51" t="s">
        <v>50</v>
      </c>
      <c r="Q33" s="51" t="s">
        <v>50</v>
      </c>
      <c r="R33" s="74"/>
    </row>
    <row r="34" spans="2:18" s="4" customFormat="1" ht="12" customHeight="1">
      <c r="B34" s="12" t="s">
        <v>28</v>
      </c>
      <c r="C34" s="85"/>
      <c r="D34" s="86"/>
      <c r="E34" s="86"/>
      <c r="F34" s="86"/>
      <c r="G34" s="86"/>
      <c r="H34" s="86"/>
      <c r="I34" s="86"/>
      <c r="J34" s="86"/>
      <c r="K34" s="53"/>
      <c r="L34" s="54"/>
      <c r="M34" s="54"/>
      <c r="N34" s="54"/>
      <c r="O34" s="54"/>
      <c r="P34" s="54"/>
      <c r="Q34" s="51"/>
      <c r="R34" s="74"/>
    </row>
    <row r="35" spans="2:18" s="4" customFormat="1" ht="12" customHeight="1">
      <c r="B35" s="13" t="s">
        <v>29</v>
      </c>
      <c r="C35" s="82">
        <v>70684</v>
      </c>
      <c r="D35" s="83">
        <v>70859</v>
      </c>
      <c r="E35" s="83">
        <v>70974</v>
      </c>
      <c r="F35" s="83">
        <v>72995</v>
      </c>
      <c r="G35" s="83">
        <v>73197</v>
      </c>
      <c r="H35" s="83">
        <v>72126</v>
      </c>
      <c r="I35" s="83">
        <v>73960</v>
      </c>
      <c r="J35" s="83">
        <v>75120</v>
      </c>
      <c r="K35" s="50">
        <f>(D35/C35)*100</f>
        <v>100.24758078207232</v>
      </c>
      <c r="L35" s="51">
        <f>(E35/C35)*100</f>
        <v>100.41027672457699</v>
      </c>
      <c r="M35" s="51">
        <f>(F35/C35)*100</f>
        <v>103.26948107068077</v>
      </c>
      <c r="N35" s="51">
        <f>(G35/C35)*100</f>
        <v>103.55526003055854</v>
      </c>
      <c r="O35" s="51">
        <f aca="true" t="shared" si="13" ref="O35:O37">(H35/C35)*100</f>
        <v>102.04006564427593</v>
      </c>
      <c r="P35" s="51">
        <f t="shared" si="7"/>
        <v>104.63471224039387</v>
      </c>
      <c r="Q35" s="51">
        <f t="shared" si="8"/>
        <v>106.27581913870183</v>
      </c>
      <c r="R35" s="74"/>
    </row>
    <row r="36" spans="2:18" s="4" customFormat="1" ht="12" customHeight="1">
      <c r="B36" s="13" t="s">
        <v>30</v>
      </c>
      <c r="C36" s="82">
        <v>7559</v>
      </c>
      <c r="D36" s="83">
        <v>7654</v>
      </c>
      <c r="E36" s="83">
        <v>7581</v>
      </c>
      <c r="F36" s="83">
        <v>7905</v>
      </c>
      <c r="G36" s="83">
        <v>7769</v>
      </c>
      <c r="H36" s="83">
        <v>7626</v>
      </c>
      <c r="I36" s="83">
        <v>7591</v>
      </c>
      <c r="J36" s="83">
        <v>7449</v>
      </c>
      <c r="K36" s="50">
        <f>(D36/C36)*100</f>
        <v>101.25677999735414</v>
      </c>
      <c r="L36" s="51">
        <f>(E36/C36)*100</f>
        <v>100.29104378886096</v>
      </c>
      <c r="M36" s="51">
        <f>(F36/C36)*100</f>
        <v>104.57732504299511</v>
      </c>
      <c r="N36" s="51">
        <f>(G36/C36)*100</f>
        <v>102.77814525730918</v>
      </c>
      <c r="O36" s="51">
        <f t="shared" si="13"/>
        <v>100.88636062971293</v>
      </c>
      <c r="P36" s="51">
        <f t="shared" si="7"/>
        <v>100.42333642016139</v>
      </c>
      <c r="Q36" s="51">
        <f t="shared" si="8"/>
        <v>98.5447810556952</v>
      </c>
      <c r="R36" s="74"/>
    </row>
    <row r="37" spans="2:18" s="4" customFormat="1" ht="12" customHeight="1">
      <c r="B37" s="14" t="s">
        <v>31</v>
      </c>
      <c r="C37" s="88">
        <v>1398</v>
      </c>
      <c r="D37" s="89">
        <v>1394</v>
      </c>
      <c r="E37" s="89">
        <v>1364</v>
      </c>
      <c r="F37" s="89">
        <v>1531</v>
      </c>
      <c r="G37" s="89">
        <v>1564</v>
      </c>
      <c r="H37" s="89">
        <v>1652</v>
      </c>
      <c r="I37" s="89">
        <v>1576</v>
      </c>
      <c r="J37" s="89">
        <v>1325</v>
      </c>
      <c r="K37" s="55">
        <f>(D37/C37)*100</f>
        <v>99.71387696709584</v>
      </c>
      <c r="L37" s="56">
        <f>(E37/C37)*100</f>
        <v>97.56795422031473</v>
      </c>
      <c r="M37" s="56">
        <f>(F37/C37)*100</f>
        <v>109.51359084406296</v>
      </c>
      <c r="N37" s="56">
        <f>(G37/C37)*100</f>
        <v>111.87410586552218</v>
      </c>
      <c r="O37" s="56">
        <f t="shared" si="13"/>
        <v>118.16881258941345</v>
      </c>
      <c r="P37" s="56">
        <f t="shared" si="7"/>
        <v>112.73247496423463</v>
      </c>
      <c r="Q37" s="70">
        <f t="shared" si="8"/>
        <v>94.77825464949929</v>
      </c>
      <c r="R37" s="74"/>
    </row>
    <row r="38" spans="2:18" s="4" customFormat="1" ht="12" customHeight="1">
      <c r="B38" s="15" t="s">
        <v>32</v>
      </c>
      <c r="C38" s="91">
        <v>111</v>
      </c>
      <c r="D38" s="92">
        <v>117</v>
      </c>
      <c r="E38" s="92">
        <v>140</v>
      </c>
      <c r="F38" s="92">
        <v>122</v>
      </c>
      <c r="G38" s="92">
        <v>116</v>
      </c>
      <c r="H38" s="92">
        <v>130</v>
      </c>
      <c r="I38" s="92" t="s">
        <v>50</v>
      </c>
      <c r="J38" s="92" t="s">
        <v>50</v>
      </c>
      <c r="K38" s="71">
        <f>(D38/$C38)*100</f>
        <v>105.40540540540539</v>
      </c>
      <c r="L38" s="59">
        <f aca="true" t="shared" si="14" ref="L38:O38">(E38/$C38)*100</f>
        <v>126.12612612612612</v>
      </c>
      <c r="M38" s="59">
        <f t="shared" si="14"/>
        <v>109.90990990990991</v>
      </c>
      <c r="N38" s="59">
        <f t="shared" si="14"/>
        <v>104.5045045045045</v>
      </c>
      <c r="O38" s="59">
        <f t="shared" si="14"/>
        <v>117.11711711711712</v>
      </c>
      <c r="P38" s="59" t="s">
        <v>50</v>
      </c>
      <c r="Q38" s="63" t="s">
        <v>50</v>
      </c>
      <c r="R38" s="74"/>
    </row>
    <row r="39" spans="2:18" s="4" customFormat="1" ht="12" customHeight="1">
      <c r="B39" s="11" t="s">
        <v>33</v>
      </c>
      <c r="C39" s="82">
        <v>13</v>
      </c>
      <c r="D39" s="83">
        <v>14</v>
      </c>
      <c r="E39" s="83">
        <v>15</v>
      </c>
      <c r="F39" s="83">
        <v>19</v>
      </c>
      <c r="G39" s="83">
        <v>11</v>
      </c>
      <c r="H39" s="83">
        <v>17</v>
      </c>
      <c r="I39" s="83">
        <v>12</v>
      </c>
      <c r="J39" s="83">
        <v>11</v>
      </c>
      <c r="K39" s="50">
        <f>(D39/C39)*100</f>
        <v>107.6923076923077</v>
      </c>
      <c r="L39" s="51">
        <f>(E39/C39)*100</f>
        <v>115.38461538461537</v>
      </c>
      <c r="M39" s="51">
        <f>(F39/C39)*100</f>
        <v>146.15384615384613</v>
      </c>
      <c r="N39" s="51">
        <f>(G39/C39)*100</f>
        <v>84.61538461538461</v>
      </c>
      <c r="O39" s="51">
        <f>(H39/C39)*100</f>
        <v>130.76923076923077</v>
      </c>
      <c r="P39" s="51">
        <f t="shared" si="7"/>
        <v>92.3076923076923</v>
      </c>
      <c r="Q39" s="51">
        <f t="shared" si="8"/>
        <v>84.61538461538461</v>
      </c>
      <c r="R39" s="74"/>
    </row>
    <row r="40" spans="2:18" s="4" customFormat="1" ht="12" customHeight="1">
      <c r="B40" s="11" t="s">
        <v>34</v>
      </c>
      <c r="C40" s="82" t="s">
        <v>50</v>
      </c>
      <c r="D40" s="83" t="s">
        <v>50</v>
      </c>
      <c r="E40" s="83" t="s">
        <v>50</v>
      </c>
      <c r="F40" s="83" t="s">
        <v>50</v>
      </c>
      <c r="G40" s="83">
        <v>2786</v>
      </c>
      <c r="H40" s="83">
        <v>2624</v>
      </c>
      <c r="I40" s="83" t="s">
        <v>50</v>
      </c>
      <c r="J40" s="83" t="s">
        <v>50</v>
      </c>
      <c r="K40" s="50" t="s">
        <v>50</v>
      </c>
      <c r="L40" s="51" t="s">
        <v>50</v>
      </c>
      <c r="M40" s="51" t="s">
        <v>50</v>
      </c>
      <c r="N40" s="51" t="s">
        <v>50</v>
      </c>
      <c r="O40" s="51" t="s">
        <v>50</v>
      </c>
      <c r="P40" s="51" t="s">
        <v>50</v>
      </c>
      <c r="Q40" s="51" t="s">
        <v>50</v>
      </c>
      <c r="R40" s="74"/>
    </row>
    <row r="41" spans="2:18" s="4" customFormat="1" ht="12" customHeight="1">
      <c r="B41" s="16" t="s">
        <v>35</v>
      </c>
      <c r="C41" s="88">
        <v>1722</v>
      </c>
      <c r="D41" s="89">
        <v>1774</v>
      </c>
      <c r="E41" s="89">
        <v>1735</v>
      </c>
      <c r="F41" s="89">
        <v>1715</v>
      </c>
      <c r="G41" s="89">
        <v>1712</v>
      </c>
      <c r="H41" s="89">
        <v>1795</v>
      </c>
      <c r="I41" s="89">
        <v>1846</v>
      </c>
      <c r="J41" s="89">
        <v>1984</v>
      </c>
      <c r="K41" s="55">
        <f aca="true" t="shared" si="15" ref="K41:K42">(D41/C41)*100</f>
        <v>103.01974448315912</v>
      </c>
      <c r="L41" s="56">
        <f aca="true" t="shared" si="16" ref="L41:L42">(E41/C41)*100</f>
        <v>100.75493612078978</v>
      </c>
      <c r="M41" s="56">
        <f aca="true" t="shared" si="17" ref="M41:M42">(F41/C41)*100</f>
        <v>99.59349593495935</v>
      </c>
      <c r="N41" s="56">
        <f aca="true" t="shared" si="18" ref="N41:N42">(G41/C41)*100</f>
        <v>99.41927990708479</v>
      </c>
      <c r="O41" s="56">
        <f aca="true" t="shared" si="19" ref="O41:O42">(H41/C41)*100</f>
        <v>104.23925667828107</v>
      </c>
      <c r="P41" s="56">
        <f t="shared" si="7"/>
        <v>107.20092915214867</v>
      </c>
      <c r="Q41" s="70">
        <f t="shared" si="8"/>
        <v>115.21486643437864</v>
      </c>
      <c r="R41" s="74"/>
    </row>
    <row r="42" spans="2:18" s="4" customFormat="1" ht="12" customHeight="1">
      <c r="B42" s="15" t="s">
        <v>36</v>
      </c>
      <c r="C42" s="94">
        <v>1168</v>
      </c>
      <c r="D42" s="95">
        <v>1410</v>
      </c>
      <c r="E42" s="95">
        <v>1342</v>
      </c>
      <c r="F42" s="95">
        <v>1246</v>
      </c>
      <c r="G42" s="95">
        <v>1129</v>
      </c>
      <c r="H42" s="95">
        <v>830</v>
      </c>
      <c r="I42" s="95">
        <v>749</v>
      </c>
      <c r="J42" s="95">
        <v>960</v>
      </c>
      <c r="K42" s="62">
        <f t="shared" si="15"/>
        <v>120.71917808219179</v>
      </c>
      <c r="L42" s="63">
        <f t="shared" si="16"/>
        <v>114.8972602739726</v>
      </c>
      <c r="M42" s="63">
        <f t="shared" si="17"/>
        <v>106.67808219178083</v>
      </c>
      <c r="N42" s="63">
        <f t="shared" si="18"/>
        <v>96.66095890410958</v>
      </c>
      <c r="O42" s="63">
        <f t="shared" si="19"/>
        <v>71.06164383561644</v>
      </c>
      <c r="P42" s="63">
        <f t="shared" si="7"/>
        <v>64.12671232876713</v>
      </c>
      <c r="Q42" s="63">
        <f t="shared" si="8"/>
        <v>82.1917808219178</v>
      </c>
      <c r="R42" s="74"/>
    </row>
    <row r="43" spans="2:18" s="4" customFormat="1" ht="12" customHeight="1">
      <c r="B43" s="11" t="s">
        <v>37</v>
      </c>
      <c r="C43" s="82" t="s">
        <v>50</v>
      </c>
      <c r="D43" s="83">
        <v>2160</v>
      </c>
      <c r="E43" s="83" t="s">
        <v>50</v>
      </c>
      <c r="F43" s="83" t="s">
        <v>50</v>
      </c>
      <c r="G43" s="83" t="s">
        <v>50</v>
      </c>
      <c r="H43" s="83" t="s">
        <v>50</v>
      </c>
      <c r="I43" s="83" t="s">
        <v>50</v>
      </c>
      <c r="J43" s="83" t="s">
        <v>50</v>
      </c>
      <c r="K43" s="50" t="s">
        <v>50</v>
      </c>
      <c r="L43" s="51" t="s">
        <v>50</v>
      </c>
      <c r="M43" s="51" t="s">
        <v>50</v>
      </c>
      <c r="N43" s="51" t="s">
        <v>50</v>
      </c>
      <c r="O43" s="51" t="s">
        <v>50</v>
      </c>
      <c r="P43" s="51" t="s">
        <v>50</v>
      </c>
      <c r="Q43" s="51" t="s">
        <v>50</v>
      </c>
      <c r="R43" s="74"/>
    </row>
    <row r="44" spans="2:18" s="4" customFormat="1" ht="12" customHeight="1">
      <c r="B44" s="11" t="s">
        <v>38</v>
      </c>
      <c r="C44" s="82">
        <v>4880</v>
      </c>
      <c r="D44" s="83">
        <v>4629</v>
      </c>
      <c r="E44" s="83">
        <v>4603</v>
      </c>
      <c r="F44" s="83">
        <v>4590</v>
      </c>
      <c r="G44" s="83">
        <v>4550</v>
      </c>
      <c r="H44" s="83">
        <v>4914</v>
      </c>
      <c r="I44" s="83">
        <v>5590</v>
      </c>
      <c r="J44" s="83">
        <v>5892</v>
      </c>
      <c r="K44" s="50">
        <f>(D44/C44)*100</f>
        <v>94.85655737704917</v>
      </c>
      <c r="L44" s="51">
        <f>(E44/C44)*100</f>
        <v>94.32377049180329</v>
      </c>
      <c r="M44" s="51">
        <f>(F44/C44)*100</f>
        <v>94.05737704918032</v>
      </c>
      <c r="N44" s="51">
        <f>(G44/C44)*100</f>
        <v>93.23770491803278</v>
      </c>
      <c r="O44" s="51">
        <f>(H44/C44)*100</f>
        <v>100.6967213114754</v>
      </c>
      <c r="P44" s="51">
        <f t="shared" si="7"/>
        <v>114.54918032786885</v>
      </c>
      <c r="Q44" s="51">
        <f t="shared" si="8"/>
        <v>120.73770491803279</v>
      </c>
      <c r="R44" s="74"/>
    </row>
    <row r="45" spans="2:18" s="4" customFormat="1" ht="12" customHeight="1">
      <c r="B45" s="11" t="s">
        <v>40</v>
      </c>
      <c r="C45" s="82">
        <v>9538</v>
      </c>
      <c r="D45" s="83">
        <v>10783</v>
      </c>
      <c r="E45" s="83">
        <v>10894</v>
      </c>
      <c r="F45" s="83">
        <v>10881</v>
      </c>
      <c r="G45" s="83">
        <v>10017</v>
      </c>
      <c r="H45" s="83">
        <v>9679</v>
      </c>
      <c r="I45" s="83">
        <v>9986</v>
      </c>
      <c r="J45" s="83">
        <v>9711</v>
      </c>
      <c r="K45" s="50">
        <v>113.05305095407843</v>
      </c>
      <c r="L45" s="51">
        <v>114.2168169427553</v>
      </c>
      <c r="M45" s="51">
        <v>114.08052002516251</v>
      </c>
      <c r="N45" s="51">
        <v>105.02201719438038</v>
      </c>
      <c r="O45" s="51">
        <v>101.47829733696791</v>
      </c>
      <c r="P45" s="51">
        <v>104.69700146781295</v>
      </c>
      <c r="Q45" s="51">
        <f t="shared" si="8"/>
        <v>101.81379744181169</v>
      </c>
      <c r="R45" s="74"/>
    </row>
    <row r="46" spans="2:18" s="4" customFormat="1" ht="12" customHeight="1">
      <c r="B46" s="16" t="s">
        <v>39</v>
      </c>
      <c r="C46" s="88" t="s">
        <v>50</v>
      </c>
      <c r="D46" s="89">
        <v>114062</v>
      </c>
      <c r="E46" s="89">
        <v>118086</v>
      </c>
      <c r="F46" s="89">
        <v>126008</v>
      </c>
      <c r="G46" s="89">
        <v>132437</v>
      </c>
      <c r="H46" s="89">
        <v>142348</v>
      </c>
      <c r="I46" s="89">
        <v>155781</v>
      </c>
      <c r="J46" s="89" t="s">
        <v>50</v>
      </c>
      <c r="K46" s="55" t="s">
        <v>50</v>
      </c>
      <c r="L46" s="56" t="s">
        <v>50</v>
      </c>
      <c r="M46" s="56" t="s">
        <v>50</v>
      </c>
      <c r="N46" s="56" t="s">
        <v>50</v>
      </c>
      <c r="O46" s="56" t="s">
        <v>50</v>
      </c>
      <c r="P46" s="56" t="s">
        <v>50</v>
      </c>
      <c r="Q46" s="70" t="s">
        <v>50</v>
      </c>
      <c r="R46" s="74"/>
    </row>
    <row r="47" spans="2:18" s="4" customFormat="1" ht="12" customHeight="1">
      <c r="B47" s="15" t="s">
        <v>41</v>
      </c>
      <c r="C47" s="94" t="s">
        <v>50</v>
      </c>
      <c r="D47" s="95" t="s">
        <v>50</v>
      </c>
      <c r="E47" s="95">
        <v>2228</v>
      </c>
      <c r="F47" s="95">
        <v>2690</v>
      </c>
      <c r="G47" s="95" t="s">
        <v>50</v>
      </c>
      <c r="H47" s="95">
        <v>2844</v>
      </c>
      <c r="I47" s="95">
        <v>2779</v>
      </c>
      <c r="J47" s="95">
        <v>2673</v>
      </c>
      <c r="K47" s="62" t="s">
        <v>50</v>
      </c>
      <c r="L47" s="63" t="s">
        <v>50</v>
      </c>
      <c r="M47" s="63" t="s">
        <v>50</v>
      </c>
      <c r="N47" s="63" t="s">
        <v>50</v>
      </c>
      <c r="O47" s="63" t="s">
        <v>50</v>
      </c>
      <c r="P47" s="63" t="s">
        <v>50</v>
      </c>
      <c r="Q47" s="63" t="s">
        <v>50</v>
      </c>
      <c r="R47" s="74"/>
    </row>
    <row r="48" spans="2:18" ht="12">
      <c r="B48" s="16" t="s">
        <v>42</v>
      </c>
      <c r="C48" s="88" t="s">
        <v>50</v>
      </c>
      <c r="D48" s="89" t="s">
        <v>50</v>
      </c>
      <c r="E48" s="89" t="s">
        <v>50</v>
      </c>
      <c r="F48" s="89">
        <v>1380</v>
      </c>
      <c r="G48" s="89">
        <v>1642</v>
      </c>
      <c r="H48" s="89">
        <v>1651</v>
      </c>
      <c r="I48" s="89">
        <v>1727</v>
      </c>
      <c r="J48" s="89">
        <v>1496</v>
      </c>
      <c r="K48" s="55" t="s">
        <v>50</v>
      </c>
      <c r="L48" s="56" t="s">
        <v>50</v>
      </c>
      <c r="M48" s="56" t="s">
        <v>50</v>
      </c>
      <c r="N48" s="56" t="s">
        <v>50</v>
      </c>
      <c r="O48" s="56" t="s">
        <v>50</v>
      </c>
      <c r="P48" s="56" t="s">
        <v>50</v>
      </c>
      <c r="Q48" s="70" t="s">
        <v>50</v>
      </c>
      <c r="R48" s="73"/>
    </row>
    <row r="49" spans="2:17" ht="12"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ht="15">
      <c r="B50" s="20" t="s">
        <v>87</v>
      </c>
    </row>
    <row r="51" ht="12">
      <c r="B51" s="17" t="s">
        <v>79</v>
      </c>
    </row>
    <row r="52" ht="12">
      <c r="B52" s="18" t="s">
        <v>49</v>
      </c>
    </row>
  </sheetData>
  <mergeCells count="3">
    <mergeCell ref="B4:B5"/>
    <mergeCell ref="C4:J4"/>
    <mergeCell ref="K4:Q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52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1.7109375" style="2" customWidth="1"/>
    <col min="3" max="14" width="8.8515625" style="2" customWidth="1"/>
    <col min="15" max="15" width="8.8515625" style="4" customWidth="1"/>
    <col min="16" max="16384" width="8.8515625" style="2" customWidth="1"/>
  </cols>
  <sheetData>
    <row r="2" ht="12" customHeight="1">
      <c r="B2" s="21" t="s">
        <v>76</v>
      </c>
    </row>
    <row r="3" ht="12" customHeight="1">
      <c r="B3" s="27"/>
    </row>
    <row r="4" spans="2:17" ht="12" customHeight="1">
      <c r="B4" s="98"/>
      <c r="C4" s="105" t="s">
        <v>0</v>
      </c>
      <c r="D4" s="106"/>
      <c r="E4" s="106"/>
      <c r="F4" s="106"/>
      <c r="G4" s="106"/>
      <c r="H4" s="106"/>
      <c r="I4" s="106"/>
      <c r="J4" s="107"/>
      <c r="K4" s="103" t="s">
        <v>1</v>
      </c>
      <c r="L4" s="104"/>
      <c r="M4" s="104"/>
      <c r="N4" s="104"/>
      <c r="O4" s="104"/>
      <c r="P4" s="104"/>
      <c r="Q4" s="104"/>
    </row>
    <row r="5" spans="2:17" ht="12" customHeight="1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7">
        <v>2015</v>
      </c>
    </row>
    <row r="6" spans="2:21" ht="12" customHeight="1">
      <c r="B6" s="9" t="s">
        <v>77</v>
      </c>
      <c r="C6" s="77">
        <f>SUM(C8:C10,C13:C19,C20:C22,C23,C25:C32,C35:C37)</f>
        <v>91266</v>
      </c>
      <c r="D6" s="77">
        <f aca="true" t="shared" si="0" ref="D6:J6">SUM(D8:D10,D13:D19,D20:D22,D23,D25:D32,D35:D37)</f>
        <v>94397</v>
      </c>
      <c r="E6" s="77">
        <f t="shared" si="0"/>
        <v>96220</v>
      </c>
      <c r="F6" s="77">
        <f t="shared" si="0"/>
        <v>95755</v>
      </c>
      <c r="G6" s="77">
        <f t="shared" si="0"/>
        <v>94085</v>
      </c>
      <c r="H6" s="77">
        <f t="shared" si="0"/>
        <v>90619</v>
      </c>
      <c r="I6" s="77">
        <f t="shared" si="0"/>
        <v>83485</v>
      </c>
      <c r="J6" s="77">
        <f t="shared" si="0"/>
        <v>80157</v>
      </c>
      <c r="K6" s="66">
        <f>(D6/$C6)*100</f>
        <v>103.43063134135384</v>
      </c>
      <c r="L6" s="47">
        <f aca="true" t="shared" si="1" ref="L6:Q6">(E6/$C6)*100</f>
        <v>105.42808932132448</v>
      </c>
      <c r="M6" s="47">
        <f t="shared" si="1"/>
        <v>104.91858961716302</v>
      </c>
      <c r="N6" s="47">
        <f t="shared" si="1"/>
        <v>103.08877347533583</v>
      </c>
      <c r="O6" s="47">
        <f t="shared" si="1"/>
        <v>99.29108320732803</v>
      </c>
      <c r="P6" s="47">
        <f t="shared" si="1"/>
        <v>91.47437161703154</v>
      </c>
      <c r="Q6" s="47">
        <f t="shared" si="1"/>
        <v>87.8278877128394</v>
      </c>
      <c r="R6" s="73"/>
      <c r="S6" s="19"/>
      <c r="T6" s="19"/>
      <c r="U6" s="19"/>
    </row>
    <row r="7" spans="2:18" ht="12" customHeight="1">
      <c r="B7" s="10" t="s">
        <v>2</v>
      </c>
      <c r="C7" s="79">
        <v>4124</v>
      </c>
      <c r="D7" s="80">
        <v>4276</v>
      </c>
      <c r="E7" s="80">
        <v>4430</v>
      </c>
      <c r="F7" s="80">
        <v>4854</v>
      </c>
      <c r="G7" s="80">
        <v>4902</v>
      </c>
      <c r="H7" s="80">
        <v>5271</v>
      </c>
      <c r="I7" s="80" t="s">
        <v>50</v>
      </c>
      <c r="J7" s="80">
        <v>4812</v>
      </c>
      <c r="K7" s="49">
        <f aca="true" t="shared" si="2" ref="K7:K32">(D7/C7)*100</f>
        <v>103.68574199806014</v>
      </c>
      <c r="L7" s="58">
        <f aca="true" t="shared" si="3" ref="L7:L24">(E7/C7)*100</f>
        <v>107.4199806013579</v>
      </c>
      <c r="M7" s="58">
        <f aca="true" t="shared" si="4" ref="M7:M23">(F7/C7)*100</f>
        <v>117.70126091173618</v>
      </c>
      <c r="N7" s="58">
        <f aca="true" t="shared" si="5" ref="N7:N23">(G7/C7)*100</f>
        <v>118.86517943743937</v>
      </c>
      <c r="O7" s="58">
        <f aca="true" t="shared" si="6" ref="O7:O23">(H7/C7)*100</f>
        <v>127.81280310378274</v>
      </c>
      <c r="P7" s="58" t="s">
        <v>50</v>
      </c>
      <c r="Q7" s="58">
        <f>(J7/C7)*100</f>
        <v>116.68283220174587</v>
      </c>
      <c r="R7" s="73"/>
    </row>
    <row r="8" spans="2:18" ht="12" customHeight="1">
      <c r="B8" s="11" t="s">
        <v>3</v>
      </c>
      <c r="C8" s="82">
        <v>187</v>
      </c>
      <c r="D8" s="83">
        <v>165</v>
      </c>
      <c r="E8" s="83">
        <v>146</v>
      </c>
      <c r="F8" s="83">
        <v>175</v>
      </c>
      <c r="G8" s="83">
        <v>180</v>
      </c>
      <c r="H8" s="83">
        <v>253</v>
      </c>
      <c r="I8" s="83">
        <v>232</v>
      </c>
      <c r="J8" s="83">
        <v>242</v>
      </c>
      <c r="K8" s="50">
        <f t="shared" si="2"/>
        <v>88.23529411764706</v>
      </c>
      <c r="L8" s="51">
        <f t="shared" si="3"/>
        <v>78.07486631016043</v>
      </c>
      <c r="M8" s="51">
        <f t="shared" si="4"/>
        <v>93.58288770053476</v>
      </c>
      <c r="N8" s="51">
        <f t="shared" si="5"/>
        <v>96.2566844919786</v>
      </c>
      <c r="O8" s="51">
        <f t="shared" si="6"/>
        <v>135.29411764705884</v>
      </c>
      <c r="P8" s="51">
        <f aca="true" t="shared" si="7" ref="P8:P44">(I8/C8)*100</f>
        <v>124.06417112299467</v>
      </c>
      <c r="Q8" s="51">
        <f aca="true" t="shared" si="8" ref="Q8:Q45">(J8/C8)*100</f>
        <v>129.41176470588235</v>
      </c>
      <c r="R8" s="73"/>
    </row>
    <row r="9" spans="2:18" ht="12" customHeight="1">
      <c r="B9" s="11" t="s">
        <v>4</v>
      </c>
      <c r="C9" s="82">
        <v>1449</v>
      </c>
      <c r="D9" s="83">
        <v>579</v>
      </c>
      <c r="E9" s="83">
        <v>1600</v>
      </c>
      <c r="F9" s="83">
        <v>1730</v>
      </c>
      <c r="G9" s="83">
        <v>1715</v>
      </c>
      <c r="H9" s="83">
        <v>1523</v>
      </c>
      <c r="I9" s="83">
        <v>1549</v>
      </c>
      <c r="J9" s="83">
        <v>1670</v>
      </c>
      <c r="K9" s="50">
        <f t="shared" si="2"/>
        <v>39.958592132505174</v>
      </c>
      <c r="L9" s="51">
        <f t="shared" si="3"/>
        <v>110.42097998619738</v>
      </c>
      <c r="M9" s="51">
        <f t="shared" si="4"/>
        <v>119.3926846100759</v>
      </c>
      <c r="N9" s="51">
        <f t="shared" si="5"/>
        <v>118.3574879227053</v>
      </c>
      <c r="O9" s="51">
        <f t="shared" si="6"/>
        <v>105.10697032436163</v>
      </c>
      <c r="P9" s="51">
        <f t="shared" si="7"/>
        <v>106.90131124913734</v>
      </c>
      <c r="Q9" s="51">
        <f t="shared" si="8"/>
        <v>115.25189786059352</v>
      </c>
      <c r="R9" s="73"/>
    </row>
    <row r="10" spans="2:18" ht="12" customHeight="1">
      <c r="B10" s="11" t="s">
        <v>5</v>
      </c>
      <c r="C10" s="82">
        <v>792</v>
      </c>
      <c r="D10" s="83">
        <v>811</v>
      </c>
      <c r="E10" s="83">
        <v>853</v>
      </c>
      <c r="F10" s="83">
        <v>838</v>
      </c>
      <c r="G10" s="83">
        <v>979</v>
      </c>
      <c r="H10" s="83">
        <v>1098</v>
      </c>
      <c r="I10" s="83">
        <v>1002</v>
      </c>
      <c r="J10" s="83">
        <v>865</v>
      </c>
      <c r="K10" s="50">
        <f t="shared" si="2"/>
        <v>102.3989898989899</v>
      </c>
      <c r="L10" s="51">
        <f t="shared" si="3"/>
        <v>107.7020202020202</v>
      </c>
      <c r="M10" s="51">
        <f t="shared" si="4"/>
        <v>105.80808080808082</v>
      </c>
      <c r="N10" s="51">
        <f t="shared" si="5"/>
        <v>123.61111111111111</v>
      </c>
      <c r="O10" s="51">
        <f t="shared" si="6"/>
        <v>138.63636363636365</v>
      </c>
      <c r="P10" s="51">
        <f t="shared" si="7"/>
        <v>126.51515151515152</v>
      </c>
      <c r="Q10" s="51">
        <f t="shared" si="8"/>
        <v>109.21717171717171</v>
      </c>
      <c r="R10" s="73"/>
    </row>
    <row r="11" spans="2:18" ht="12" customHeight="1">
      <c r="B11" s="11" t="s">
        <v>6</v>
      </c>
      <c r="C11" s="82" t="s">
        <v>50</v>
      </c>
      <c r="D11" s="83" t="s">
        <v>50</v>
      </c>
      <c r="E11" s="83" t="s">
        <v>50</v>
      </c>
      <c r="F11" s="83" t="s">
        <v>50</v>
      </c>
      <c r="G11" s="83" t="s">
        <v>50</v>
      </c>
      <c r="H11" s="83" t="s">
        <v>50</v>
      </c>
      <c r="I11" s="83" t="s">
        <v>50</v>
      </c>
      <c r="J11" s="83" t="s">
        <v>50</v>
      </c>
      <c r="K11" s="50" t="s">
        <v>50</v>
      </c>
      <c r="L11" s="51" t="s">
        <v>50</v>
      </c>
      <c r="M11" s="51" t="s">
        <v>50</v>
      </c>
      <c r="N11" s="51" t="s">
        <v>50</v>
      </c>
      <c r="O11" s="51" t="s">
        <v>50</v>
      </c>
      <c r="P11" s="51" t="s">
        <v>50</v>
      </c>
      <c r="Q11" s="51" t="s">
        <v>50</v>
      </c>
      <c r="R11" s="73"/>
    </row>
    <row r="12" spans="2:18" ht="12" customHeight="1">
      <c r="B12" s="11" t="s">
        <v>7</v>
      </c>
      <c r="C12" s="82">
        <v>165</v>
      </c>
      <c r="D12" s="83">
        <v>1399</v>
      </c>
      <c r="E12" s="83">
        <v>1349</v>
      </c>
      <c r="F12" s="83">
        <v>1302</v>
      </c>
      <c r="G12" s="83">
        <v>1248</v>
      </c>
      <c r="H12" s="83">
        <v>1192</v>
      </c>
      <c r="I12" s="83" t="s">
        <v>50</v>
      </c>
      <c r="J12" s="83" t="s">
        <v>50</v>
      </c>
      <c r="K12" s="50">
        <f t="shared" si="2"/>
        <v>847.8787878787879</v>
      </c>
      <c r="L12" s="51">
        <f t="shared" si="3"/>
        <v>817.5757575757576</v>
      </c>
      <c r="M12" s="51">
        <f t="shared" si="4"/>
        <v>789.090909090909</v>
      </c>
      <c r="N12" s="51">
        <f t="shared" si="5"/>
        <v>756.3636363636364</v>
      </c>
      <c r="O12" s="51">
        <f t="shared" si="6"/>
        <v>722.4242424242425</v>
      </c>
      <c r="P12" s="51" t="s">
        <v>50</v>
      </c>
      <c r="Q12" s="51" t="s">
        <v>50</v>
      </c>
      <c r="R12" s="73"/>
    </row>
    <row r="13" spans="2:18" ht="12" customHeight="1">
      <c r="B13" s="11" t="s">
        <v>8</v>
      </c>
      <c r="C13" s="82">
        <v>443</v>
      </c>
      <c r="D13" s="83">
        <v>500</v>
      </c>
      <c r="E13" s="83">
        <v>397</v>
      </c>
      <c r="F13" s="83">
        <v>386</v>
      </c>
      <c r="G13" s="83">
        <v>398</v>
      </c>
      <c r="H13" s="83">
        <v>641</v>
      </c>
      <c r="I13" s="83">
        <v>371</v>
      </c>
      <c r="J13" s="83">
        <v>342</v>
      </c>
      <c r="K13" s="50">
        <f t="shared" si="2"/>
        <v>112.86681715575622</v>
      </c>
      <c r="L13" s="51">
        <f t="shared" si="3"/>
        <v>89.61625282167043</v>
      </c>
      <c r="M13" s="51">
        <f t="shared" si="4"/>
        <v>87.13318284424379</v>
      </c>
      <c r="N13" s="51">
        <f t="shared" si="5"/>
        <v>89.84198645598194</v>
      </c>
      <c r="O13" s="51">
        <f t="shared" si="6"/>
        <v>144.69525959367945</v>
      </c>
      <c r="P13" s="51">
        <f t="shared" si="7"/>
        <v>83.7471783295711</v>
      </c>
      <c r="Q13" s="51">
        <f t="shared" si="8"/>
        <v>77.20090293453724</v>
      </c>
      <c r="R13" s="73"/>
    </row>
    <row r="14" spans="2:18" ht="12" customHeight="1">
      <c r="B14" s="11" t="s">
        <v>9</v>
      </c>
      <c r="C14" s="82">
        <v>6176</v>
      </c>
      <c r="D14" s="83">
        <v>6307</v>
      </c>
      <c r="E14" s="83">
        <v>7210</v>
      </c>
      <c r="F14" s="83">
        <v>7887</v>
      </c>
      <c r="G14" s="83">
        <v>7875</v>
      </c>
      <c r="H14" s="83">
        <v>7623</v>
      </c>
      <c r="I14" s="83">
        <v>6882</v>
      </c>
      <c r="J14" s="83">
        <v>5294</v>
      </c>
      <c r="K14" s="50">
        <f t="shared" si="2"/>
        <v>102.12111398963731</v>
      </c>
      <c r="L14" s="51">
        <f t="shared" si="3"/>
        <v>116.7422279792746</v>
      </c>
      <c r="M14" s="51">
        <f t="shared" si="4"/>
        <v>127.70401554404145</v>
      </c>
      <c r="N14" s="51">
        <f t="shared" si="5"/>
        <v>127.50971502590673</v>
      </c>
      <c r="O14" s="51">
        <f t="shared" si="6"/>
        <v>123.42940414507773</v>
      </c>
      <c r="P14" s="51">
        <f t="shared" si="7"/>
        <v>111.43134715025906</v>
      </c>
      <c r="Q14" s="51">
        <f t="shared" si="8"/>
        <v>85.71891191709845</v>
      </c>
      <c r="R14" s="73"/>
    </row>
    <row r="15" spans="2:18" ht="12" customHeight="1">
      <c r="B15" s="11" t="s">
        <v>10</v>
      </c>
      <c r="C15" s="82">
        <v>26201</v>
      </c>
      <c r="D15" s="83">
        <v>27162</v>
      </c>
      <c r="E15" s="83">
        <v>26315</v>
      </c>
      <c r="F15" s="83">
        <v>24502</v>
      </c>
      <c r="G15" s="83">
        <v>22893</v>
      </c>
      <c r="H15" s="83">
        <v>21116</v>
      </c>
      <c r="I15" s="83">
        <v>19697</v>
      </c>
      <c r="J15" s="83">
        <v>17870</v>
      </c>
      <c r="K15" s="50">
        <f t="shared" si="2"/>
        <v>103.6677989389718</v>
      </c>
      <c r="L15" s="51">
        <f t="shared" si="3"/>
        <v>100.43509789702682</v>
      </c>
      <c r="M15" s="51">
        <f t="shared" si="4"/>
        <v>93.5155146750124</v>
      </c>
      <c r="N15" s="51">
        <f t="shared" si="5"/>
        <v>87.37452768978284</v>
      </c>
      <c r="O15" s="51">
        <f t="shared" si="6"/>
        <v>80.59234380367161</v>
      </c>
      <c r="P15" s="51">
        <f t="shared" si="7"/>
        <v>75.17651998015343</v>
      </c>
      <c r="Q15" s="51">
        <f t="shared" si="8"/>
        <v>68.20350368306553</v>
      </c>
      <c r="R15" s="73"/>
    </row>
    <row r="16" spans="2:18" ht="12" customHeight="1">
      <c r="B16" s="11" t="s">
        <v>11</v>
      </c>
      <c r="C16" s="82">
        <v>11869</v>
      </c>
      <c r="D16" s="83">
        <v>11552</v>
      </c>
      <c r="E16" s="83">
        <v>11597</v>
      </c>
      <c r="F16" s="83">
        <v>12549</v>
      </c>
      <c r="G16" s="83">
        <v>13043</v>
      </c>
      <c r="H16" s="83">
        <v>13843</v>
      </c>
      <c r="I16" s="83">
        <v>13814</v>
      </c>
      <c r="J16" s="83">
        <v>14071</v>
      </c>
      <c r="K16" s="50">
        <f t="shared" si="2"/>
        <v>97.32917684724913</v>
      </c>
      <c r="L16" s="51">
        <f t="shared" si="3"/>
        <v>97.70831578060493</v>
      </c>
      <c r="M16" s="51">
        <f t="shared" si="4"/>
        <v>105.72921054848766</v>
      </c>
      <c r="N16" s="51">
        <f t="shared" si="5"/>
        <v>109.89131350577132</v>
      </c>
      <c r="O16" s="51">
        <f t="shared" si="6"/>
        <v>116.63156120987446</v>
      </c>
      <c r="P16" s="51">
        <f t="shared" si="7"/>
        <v>116.38722723060073</v>
      </c>
      <c r="Q16" s="51">
        <f t="shared" si="8"/>
        <v>118.55253180554386</v>
      </c>
      <c r="R16" s="73"/>
    </row>
    <row r="17" spans="2:21" s="4" customFormat="1" ht="12" customHeight="1">
      <c r="B17" s="11" t="s">
        <v>12</v>
      </c>
      <c r="C17" s="82">
        <v>293</v>
      </c>
      <c r="D17" s="83">
        <v>280</v>
      </c>
      <c r="E17" s="83">
        <v>242</v>
      </c>
      <c r="F17" s="83">
        <v>289</v>
      </c>
      <c r="G17" s="83">
        <v>285</v>
      </c>
      <c r="H17" s="83">
        <v>275</v>
      </c>
      <c r="I17" s="83">
        <v>231</v>
      </c>
      <c r="J17" s="83">
        <v>191</v>
      </c>
      <c r="K17" s="50">
        <f t="shared" si="2"/>
        <v>95.56313993174061</v>
      </c>
      <c r="L17" s="51">
        <f t="shared" si="3"/>
        <v>82.5938566552901</v>
      </c>
      <c r="M17" s="51">
        <f t="shared" si="4"/>
        <v>98.63481228668942</v>
      </c>
      <c r="N17" s="51">
        <f t="shared" si="5"/>
        <v>97.26962457337885</v>
      </c>
      <c r="O17" s="51">
        <f t="shared" si="6"/>
        <v>93.85665529010238</v>
      </c>
      <c r="P17" s="51">
        <f t="shared" si="7"/>
        <v>78.839590443686</v>
      </c>
      <c r="Q17" s="51">
        <f t="shared" si="8"/>
        <v>65.18771331058021</v>
      </c>
      <c r="R17" s="73"/>
      <c r="S17" s="2"/>
      <c r="T17" s="2"/>
      <c r="U17" s="2"/>
    </row>
    <row r="18" spans="2:21" s="4" customFormat="1" ht="12" customHeight="1">
      <c r="B18" s="11" t="s">
        <v>13</v>
      </c>
      <c r="C18" s="82">
        <v>22001</v>
      </c>
      <c r="D18" s="83">
        <v>24498</v>
      </c>
      <c r="E18" s="83">
        <v>24985</v>
      </c>
      <c r="F18" s="83">
        <v>24649</v>
      </c>
      <c r="G18" s="83">
        <v>23956</v>
      </c>
      <c r="H18" s="83">
        <v>22344</v>
      </c>
      <c r="I18" s="83">
        <v>17856</v>
      </c>
      <c r="J18" s="83">
        <v>17799</v>
      </c>
      <c r="K18" s="50">
        <f t="shared" si="2"/>
        <v>111.34948411435843</v>
      </c>
      <c r="L18" s="51">
        <f t="shared" si="3"/>
        <v>113.56301986273351</v>
      </c>
      <c r="M18" s="51">
        <f t="shared" si="4"/>
        <v>112.035816553793</v>
      </c>
      <c r="N18" s="51">
        <f t="shared" si="5"/>
        <v>108.88595972910322</v>
      </c>
      <c r="O18" s="51">
        <f t="shared" si="6"/>
        <v>101.55902004454343</v>
      </c>
      <c r="P18" s="51">
        <f t="shared" si="7"/>
        <v>81.15994727512386</v>
      </c>
      <c r="Q18" s="51">
        <f t="shared" si="8"/>
        <v>80.90086814235717</v>
      </c>
      <c r="R18" s="73"/>
      <c r="S18" s="2"/>
      <c r="T18" s="2"/>
      <c r="U18" s="2"/>
    </row>
    <row r="19" spans="2:21" s="4" customFormat="1" ht="12" customHeight="1">
      <c r="B19" s="11" t="s">
        <v>14</v>
      </c>
      <c r="C19" s="82">
        <v>377</v>
      </c>
      <c r="D19" s="83">
        <v>321</v>
      </c>
      <c r="E19" s="83">
        <v>374</v>
      </c>
      <c r="F19" s="83">
        <v>356</v>
      </c>
      <c r="G19" s="83">
        <v>404</v>
      </c>
      <c r="H19" s="83">
        <v>306</v>
      </c>
      <c r="I19" s="83">
        <v>239</v>
      </c>
      <c r="J19" s="83">
        <v>214</v>
      </c>
      <c r="K19" s="50">
        <f t="shared" si="2"/>
        <v>85.14588859416446</v>
      </c>
      <c r="L19" s="51">
        <f t="shared" si="3"/>
        <v>99.20424403183023</v>
      </c>
      <c r="M19" s="51">
        <f t="shared" si="4"/>
        <v>94.42970822281167</v>
      </c>
      <c r="N19" s="51">
        <f t="shared" si="5"/>
        <v>107.16180371352786</v>
      </c>
      <c r="O19" s="51">
        <f t="shared" si="6"/>
        <v>81.16710875331566</v>
      </c>
      <c r="P19" s="51">
        <f t="shared" si="7"/>
        <v>63.395225464190986</v>
      </c>
      <c r="Q19" s="51">
        <f t="shared" si="8"/>
        <v>56.76392572944297</v>
      </c>
      <c r="R19" s="73"/>
      <c r="S19" s="2"/>
      <c r="T19" s="2"/>
      <c r="U19" s="2"/>
    </row>
    <row r="20" spans="2:21" s="4" customFormat="1" ht="12" customHeight="1">
      <c r="B20" s="11" t="s">
        <v>15</v>
      </c>
      <c r="C20" s="82">
        <v>82</v>
      </c>
      <c r="D20" s="83">
        <v>85</v>
      </c>
      <c r="E20" s="83">
        <v>93</v>
      </c>
      <c r="F20" s="83">
        <v>83</v>
      </c>
      <c r="G20" s="83">
        <v>76</v>
      </c>
      <c r="H20" s="83">
        <v>68</v>
      </c>
      <c r="I20" s="83">
        <v>87</v>
      </c>
      <c r="J20" s="83">
        <v>106</v>
      </c>
      <c r="K20" s="50">
        <f t="shared" si="2"/>
        <v>103.65853658536585</v>
      </c>
      <c r="L20" s="51">
        <f t="shared" si="3"/>
        <v>113.41463414634146</v>
      </c>
      <c r="M20" s="51">
        <f t="shared" si="4"/>
        <v>101.21951219512195</v>
      </c>
      <c r="N20" s="51">
        <f t="shared" si="5"/>
        <v>92.6829268292683</v>
      </c>
      <c r="O20" s="51">
        <f t="shared" si="6"/>
        <v>82.92682926829268</v>
      </c>
      <c r="P20" s="51">
        <f t="shared" si="7"/>
        <v>106.09756097560977</v>
      </c>
      <c r="Q20" s="51">
        <f t="shared" si="8"/>
        <v>129.26829268292684</v>
      </c>
      <c r="R20" s="73"/>
      <c r="S20" s="2"/>
      <c r="T20" s="2"/>
      <c r="U20" s="2"/>
    </row>
    <row r="21" spans="2:21" s="4" customFormat="1" ht="12" customHeight="1">
      <c r="B21" s="11" t="s">
        <v>16</v>
      </c>
      <c r="C21" s="82">
        <v>90</v>
      </c>
      <c r="D21" s="83">
        <v>118</v>
      </c>
      <c r="E21" s="83">
        <v>100</v>
      </c>
      <c r="F21" s="83">
        <v>128</v>
      </c>
      <c r="G21" s="83">
        <v>113</v>
      </c>
      <c r="H21" s="83">
        <v>149</v>
      </c>
      <c r="I21" s="83">
        <v>159</v>
      </c>
      <c r="J21" s="83">
        <v>128</v>
      </c>
      <c r="K21" s="50">
        <f t="shared" si="2"/>
        <v>131.11111111111111</v>
      </c>
      <c r="L21" s="51">
        <f t="shared" si="3"/>
        <v>111.11111111111111</v>
      </c>
      <c r="M21" s="51">
        <f t="shared" si="4"/>
        <v>142.22222222222223</v>
      </c>
      <c r="N21" s="51">
        <f t="shared" si="5"/>
        <v>125.55555555555556</v>
      </c>
      <c r="O21" s="51">
        <f t="shared" si="6"/>
        <v>165.55555555555554</v>
      </c>
      <c r="P21" s="51">
        <f t="shared" si="7"/>
        <v>176.66666666666666</v>
      </c>
      <c r="Q21" s="51">
        <f t="shared" si="8"/>
        <v>142.22222222222223</v>
      </c>
      <c r="R21" s="73"/>
      <c r="S21" s="2"/>
      <c r="T21" s="2"/>
      <c r="U21" s="2"/>
    </row>
    <row r="22" spans="2:21" s="4" customFormat="1" ht="12" customHeight="1">
      <c r="B22" s="11" t="s">
        <v>17</v>
      </c>
      <c r="C22" s="82">
        <v>556</v>
      </c>
      <c r="D22" s="83">
        <v>484</v>
      </c>
      <c r="E22" s="83">
        <v>463</v>
      </c>
      <c r="F22" s="83">
        <v>448</v>
      </c>
      <c r="G22" s="83">
        <v>466</v>
      </c>
      <c r="H22" s="83">
        <v>454</v>
      </c>
      <c r="I22" s="83">
        <v>465</v>
      </c>
      <c r="J22" s="83">
        <v>516</v>
      </c>
      <c r="K22" s="50">
        <f t="shared" si="2"/>
        <v>87.05035971223022</v>
      </c>
      <c r="L22" s="51">
        <f t="shared" si="3"/>
        <v>83.27338129496404</v>
      </c>
      <c r="M22" s="51">
        <f t="shared" si="4"/>
        <v>80.57553956834532</v>
      </c>
      <c r="N22" s="51">
        <f t="shared" si="5"/>
        <v>83.81294964028777</v>
      </c>
      <c r="O22" s="51">
        <f>(H22/C22)*100</f>
        <v>81.65467625899281</v>
      </c>
      <c r="P22" s="51">
        <f t="shared" si="7"/>
        <v>83.63309352517986</v>
      </c>
      <c r="Q22" s="51">
        <f t="shared" si="8"/>
        <v>92.80575539568345</v>
      </c>
      <c r="R22" s="73"/>
      <c r="S22" s="2"/>
      <c r="T22" s="2"/>
      <c r="U22" s="2"/>
    </row>
    <row r="23" spans="2:21" s="4" customFormat="1" ht="12" customHeight="1">
      <c r="B23" s="11" t="s">
        <v>18</v>
      </c>
      <c r="C23" s="82">
        <v>538</v>
      </c>
      <c r="D23" s="83">
        <v>577</v>
      </c>
      <c r="E23" s="83">
        <v>604</v>
      </c>
      <c r="F23" s="83">
        <v>585</v>
      </c>
      <c r="G23" s="83">
        <v>621</v>
      </c>
      <c r="H23" s="83">
        <v>653</v>
      </c>
      <c r="I23" s="83">
        <v>700</v>
      </c>
      <c r="J23" s="83">
        <v>909</v>
      </c>
      <c r="K23" s="50">
        <f t="shared" si="2"/>
        <v>107.24907063197027</v>
      </c>
      <c r="L23" s="51">
        <f t="shared" si="3"/>
        <v>112.26765799256506</v>
      </c>
      <c r="M23" s="51">
        <f t="shared" si="4"/>
        <v>108.73605947955389</v>
      </c>
      <c r="N23" s="51">
        <f t="shared" si="5"/>
        <v>115.4275092936803</v>
      </c>
      <c r="O23" s="51">
        <f t="shared" si="6"/>
        <v>121.37546468401487</v>
      </c>
      <c r="P23" s="51">
        <f t="shared" si="7"/>
        <v>130.11152416356876</v>
      </c>
      <c r="Q23" s="51">
        <f t="shared" si="8"/>
        <v>168.95910780669146</v>
      </c>
      <c r="R23" s="73"/>
      <c r="S23" s="2"/>
      <c r="T23" s="2"/>
      <c r="U23" s="2"/>
    </row>
    <row r="24" spans="2:21" s="4" customFormat="1" ht="12" customHeight="1">
      <c r="B24" s="11" t="s">
        <v>19</v>
      </c>
      <c r="C24" s="82">
        <v>154</v>
      </c>
      <c r="D24" s="83">
        <v>215</v>
      </c>
      <c r="E24" s="83">
        <v>286</v>
      </c>
      <c r="F24" s="83" t="s">
        <v>50</v>
      </c>
      <c r="G24" s="83" t="s">
        <v>50</v>
      </c>
      <c r="H24" s="83" t="s">
        <v>50</v>
      </c>
      <c r="I24" s="83" t="s">
        <v>50</v>
      </c>
      <c r="J24" s="83">
        <v>9</v>
      </c>
      <c r="K24" s="50">
        <f t="shared" si="2"/>
        <v>139.6103896103896</v>
      </c>
      <c r="L24" s="51">
        <f t="shared" si="3"/>
        <v>185.71428571428572</v>
      </c>
      <c r="M24" s="51" t="s">
        <v>50</v>
      </c>
      <c r="N24" s="51" t="s">
        <v>50</v>
      </c>
      <c r="O24" s="51" t="s">
        <v>50</v>
      </c>
      <c r="P24" s="51" t="s">
        <v>50</v>
      </c>
      <c r="Q24" s="51">
        <f t="shared" si="8"/>
        <v>5.844155844155844</v>
      </c>
      <c r="R24" s="73"/>
      <c r="S24" s="2"/>
      <c r="T24" s="2"/>
      <c r="U24" s="2"/>
    </row>
    <row r="25" spans="2:21" s="4" customFormat="1" ht="12" customHeight="1">
      <c r="B25" s="11" t="s">
        <v>45</v>
      </c>
      <c r="C25" s="82">
        <v>2820</v>
      </c>
      <c r="D25" s="83">
        <v>2854</v>
      </c>
      <c r="E25" s="83">
        <v>2853</v>
      </c>
      <c r="F25" s="83">
        <v>2707</v>
      </c>
      <c r="G25" s="83">
        <v>2539</v>
      </c>
      <c r="H25" s="83">
        <v>2409</v>
      </c>
      <c r="I25" s="83">
        <v>2170</v>
      </c>
      <c r="J25" s="83">
        <v>1893</v>
      </c>
      <c r="K25" s="50">
        <f t="shared" si="2"/>
        <v>101.20567375886525</v>
      </c>
      <c r="L25" s="51">
        <f>(E25/C25)*100</f>
        <v>101.17021276595746</v>
      </c>
      <c r="M25" s="51">
        <f>(F25/C25)*100</f>
        <v>95.99290780141844</v>
      </c>
      <c r="N25" s="51">
        <f>(G25/C25)*100</f>
        <v>90.0354609929078</v>
      </c>
      <c r="O25" s="51">
        <f>(H25/C25)*100</f>
        <v>85.42553191489361</v>
      </c>
      <c r="P25" s="51">
        <f t="shared" si="7"/>
        <v>76.95035460992908</v>
      </c>
      <c r="Q25" s="51">
        <f t="shared" si="8"/>
        <v>67.12765957446808</v>
      </c>
      <c r="R25" s="73"/>
      <c r="S25" s="2"/>
      <c r="T25" s="2"/>
      <c r="U25" s="2"/>
    </row>
    <row r="26" spans="2:21" s="4" customFormat="1" ht="12" customHeight="1">
      <c r="B26" s="11" t="s">
        <v>20</v>
      </c>
      <c r="C26" s="82">
        <v>3349</v>
      </c>
      <c r="D26" s="83">
        <v>3974</v>
      </c>
      <c r="E26" s="83">
        <v>3904</v>
      </c>
      <c r="F26" s="83">
        <v>4055</v>
      </c>
      <c r="G26" s="83">
        <v>4180</v>
      </c>
      <c r="H26" s="83">
        <v>4373</v>
      </c>
      <c r="I26" s="83">
        <v>4449</v>
      </c>
      <c r="J26" s="83">
        <v>4702</v>
      </c>
      <c r="K26" s="50">
        <f t="shared" si="2"/>
        <v>118.66228724992536</v>
      </c>
      <c r="L26" s="51">
        <f aca="true" t="shared" si="9" ref="L26:L32">(E26/C26)*100</f>
        <v>116.5721110779337</v>
      </c>
      <c r="M26" s="51">
        <f aca="true" t="shared" si="10" ref="M26:M32">(F26/C26)*100</f>
        <v>121.08091967751568</v>
      </c>
      <c r="N26" s="51">
        <f aca="true" t="shared" si="11" ref="N26:N32">(G26/C26)*100</f>
        <v>124.81337712750076</v>
      </c>
      <c r="O26" s="51">
        <f aca="true" t="shared" si="12" ref="O26:O32">(H26/C26)*100</f>
        <v>130.57629143027768</v>
      </c>
      <c r="P26" s="51">
        <f t="shared" si="7"/>
        <v>132.8456255598686</v>
      </c>
      <c r="Q26" s="51">
        <f t="shared" si="8"/>
        <v>140.4001194386384</v>
      </c>
      <c r="R26" s="73"/>
      <c r="S26" s="2"/>
      <c r="T26" s="2"/>
      <c r="U26" s="2"/>
    </row>
    <row r="27" spans="2:21" s="4" customFormat="1" ht="12" customHeight="1">
      <c r="B27" s="11" t="s">
        <v>21</v>
      </c>
      <c r="C27" s="82">
        <v>545</v>
      </c>
      <c r="D27" s="83">
        <v>595</v>
      </c>
      <c r="E27" s="83">
        <v>572</v>
      </c>
      <c r="F27" s="83">
        <v>556</v>
      </c>
      <c r="G27" s="83">
        <v>567</v>
      </c>
      <c r="H27" s="83">
        <v>521</v>
      </c>
      <c r="I27" s="83">
        <v>540</v>
      </c>
      <c r="J27" s="83">
        <v>520</v>
      </c>
      <c r="K27" s="50">
        <f t="shared" si="2"/>
        <v>109.1743119266055</v>
      </c>
      <c r="L27" s="51">
        <f t="shared" si="9"/>
        <v>104.95412844036697</v>
      </c>
      <c r="M27" s="51">
        <f t="shared" si="10"/>
        <v>102.01834862385321</v>
      </c>
      <c r="N27" s="51">
        <f t="shared" si="11"/>
        <v>104.03669724770641</v>
      </c>
      <c r="O27" s="51">
        <f t="shared" si="12"/>
        <v>95.59633027522936</v>
      </c>
      <c r="P27" s="51">
        <f t="shared" si="7"/>
        <v>99.08256880733946</v>
      </c>
      <c r="Q27" s="51">
        <f t="shared" si="8"/>
        <v>95.41284403669725</v>
      </c>
      <c r="R27" s="73"/>
      <c r="S27" s="2"/>
      <c r="T27" s="2"/>
      <c r="U27" s="2"/>
    </row>
    <row r="28" spans="2:21" s="4" customFormat="1" ht="12" customHeight="1">
      <c r="B28" s="11" t="s">
        <v>22</v>
      </c>
      <c r="C28" s="82">
        <v>2190</v>
      </c>
      <c r="D28" s="83">
        <v>2263</v>
      </c>
      <c r="E28" s="83">
        <v>2390</v>
      </c>
      <c r="F28" s="83">
        <v>2548</v>
      </c>
      <c r="G28" s="83">
        <v>2602</v>
      </c>
      <c r="H28" s="83">
        <v>2647</v>
      </c>
      <c r="I28" s="83">
        <v>2469</v>
      </c>
      <c r="J28" s="83">
        <v>2495</v>
      </c>
      <c r="K28" s="50">
        <f t="shared" si="2"/>
        <v>103.33333333333334</v>
      </c>
      <c r="L28" s="51">
        <f t="shared" si="9"/>
        <v>109.1324200913242</v>
      </c>
      <c r="M28" s="51">
        <f t="shared" si="10"/>
        <v>116.34703196347031</v>
      </c>
      <c r="N28" s="51">
        <f t="shared" si="11"/>
        <v>118.81278538812785</v>
      </c>
      <c r="O28" s="51">
        <f t="shared" si="12"/>
        <v>120.86757990867581</v>
      </c>
      <c r="P28" s="51">
        <f t="shared" si="7"/>
        <v>112.73972602739725</v>
      </c>
      <c r="Q28" s="51">
        <f t="shared" si="8"/>
        <v>113.9269406392694</v>
      </c>
      <c r="R28" s="73"/>
      <c r="S28" s="2"/>
      <c r="T28" s="2"/>
      <c r="U28" s="2"/>
    </row>
    <row r="29" spans="2:21" s="4" customFormat="1" ht="12" customHeight="1">
      <c r="B29" s="11" t="s">
        <v>23</v>
      </c>
      <c r="C29" s="82">
        <v>191</v>
      </c>
      <c r="D29" s="83">
        <v>202</v>
      </c>
      <c r="E29" s="83">
        <v>207</v>
      </c>
      <c r="F29" s="83">
        <v>208</v>
      </c>
      <c r="G29" s="83">
        <v>174</v>
      </c>
      <c r="H29" s="83">
        <v>195</v>
      </c>
      <c r="I29" s="83">
        <v>253</v>
      </c>
      <c r="J29" s="83">
        <v>269</v>
      </c>
      <c r="K29" s="50">
        <f t="shared" si="2"/>
        <v>105.75916230366491</v>
      </c>
      <c r="L29" s="51">
        <f t="shared" si="9"/>
        <v>108.37696335078535</v>
      </c>
      <c r="M29" s="51">
        <f t="shared" si="10"/>
        <v>108.90052356020942</v>
      </c>
      <c r="N29" s="51">
        <f t="shared" si="11"/>
        <v>91.09947643979058</v>
      </c>
      <c r="O29" s="51">
        <f t="shared" si="12"/>
        <v>102.09424083769633</v>
      </c>
      <c r="P29" s="51">
        <f t="shared" si="7"/>
        <v>132.4607329842932</v>
      </c>
      <c r="Q29" s="51">
        <f t="shared" si="8"/>
        <v>140.83769633507853</v>
      </c>
      <c r="R29" s="73"/>
      <c r="S29" s="2"/>
      <c r="T29" s="2"/>
      <c r="U29" s="2"/>
    </row>
    <row r="30" spans="2:21" s="4" customFormat="1" ht="12" customHeight="1">
      <c r="B30" s="11" t="s">
        <v>24</v>
      </c>
      <c r="C30" s="82">
        <v>136</v>
      </c>
      <c r="D30" s="83">
        <v>137</v>
      </c>
      <c r="E30" s="83">
        <v>149</v>
      </c>
      <c r="F30" s="83">
        <v>133</v>
      </c>
      <c r="G30" s="83">
        <v>162</v>
      </c>
      <c r="H30" s="83">
        <v>145</v>
      </c>
      <c r="I30" s="83">
        <v>150</v>
      </c>
      <c r="J30" s="83">
        <v>131</v>
      </c>
      <c r="K30" s="50">
        <f t="shared" si="2"/>
        <v>100.73529411764706</v>
      </c>
      <c r="L30" s="51">
        <f t="shared" si="9"/>
        <v>109.55882352941177</v>
      </c>
      <c r="M30" s="51">
        <f t="shared" si="10"/>
        <v>97.79411764705883</v>
      </c>
      <c r="N30" s="51">
        <f t="shared" si="11"/>
        <v>119.11764705882352</v>
      </c>
      <c r="O30" s="51">
        <f t="shared" si="12"/>
        <v>106.61764705882352</v>
      </c>
      <c r="P30" s="51">
        <f t="shared" si="7"/>
        <v>110.29411764705883</v>
      </c>
      <c r="Q30" s="51">
        <f t="shared" si="8"/>
        <v>96.32352941176471</v>
      </c>
      <c r="R30" s="73"/>
      <c r="S30" s="2"/>
      <c r="T30" s="2"/>
      <c r="U30" s="2"/>
    </row>
    <row r="31" spans="2:21" s="4" customFormat="1" ht="12" customHeight="1">
      <c r="B31" s="11" t="s">
        <v>25</v>
      </c>
      <c r="C31" s="82">
        <v>146</v>
      </c>
      <c r="D31" s="83">
        <v>168</v>
      </c>
      <c r="E31" s="83">
        <v>197</v>
      </c>
      <c r="F31" s="83">
        <v>194</v>
      </c>
      <c r="G31" s="83">
        <v>206</v>
      </c>
      <c r="H31" s="83">
        <v>188</v>
      </c>
      <c r="I31" s="83">
        <v>177</v>
      </c>
      <c r="J31" s="83">
        <v>181</v>
      </c>
      <c r="K31" s="50">
        <f t="shared" si="2"/>
        <v>115.06849315068493</v>
      </c>
      <c r="L31" s="51">
        <f t="shared" si="9"/>
        <v>134.93150684931507</v>
      </c>
      <c r="M31" s="51">
        <f t="shared" si="10"/>
        <v>132.87671232876713</v>
      </c>
      <c r="N31" s="51">
        <f t="shared" si="11"/>
        <v>141.0958904109589</v>
      </c>
      <c r="O31" s="51">
        <f t="shared" si="12"/>
        <v>128.76712328767124</v>
      </c>
      <c r="P31" s="51">
        <f t="shared" si="7"/>
        <v>121.23287671232876</v>
      </c>
      <c r="Q31" s="51">
        <f t="shared" si="8"/>
        <v>123.97260273972603</v>
      </c>
      <c r="R31" s="73"/>
      <c r="S31" s="2"/>
      <c r="T31" s="2"/>
      <c r="U31" s="2"/>
    </row>
    <row r="32" spans="2:21" s="4" customFormat="1" ht="12" customHeight="1">
      <c r="B32" s="11" t="s">
        <v>26</v>
      </c>
      <c r="C32" s="82">
        <v>333</v>
      </c>
      <c r="D32" s="83">
        <v>356</v>
      </c>
      <c r="E32" s="83">
        <v>374</v>
      </c>
      <c r="F32" s="83">
        <v>436</v>
      </c>
      <c r="G32" s="83">
        <v>478</v>
      </c>
      <c r="H32" s="83">
        <v>458</v>
      </c>
      <c r="I32" s="83">
        <v>483</v>
      </c>
      <c r="J32" s="83">
        <v>489</v>
      </c>
      <c r="K32" s="50">
        <f t="shared" si="2"/>
        <v>106.90690690690691</v>
      </c>
      <c r="L32" s="51">
        <f t="shared" si="9"/>
        <v>112.31231231231232</v>
      </c>
      <c r="M32" s="51">
        <f t="shared" si="10"/>
        <v>130.93093093093094</v>
      </c>
      <c r="N32" s="51">
        <f t="shared" si="11"/>
        <v>143.54354354354356</v>
      </c>
      <c r="O32" s="51">
        <f t="shared" si="12"/>
        <v>137.53753753753756</v>
      </c>
      <c r="P32" s="51">
        <f t="shared" si="7"/>
        <v>145.04504504504504</v>
      </c>
      <c r="Q32" s="51">
        <f t="shared" si="8"/>
        <v>146.84684684684686</v>
      </c>
      <c r="R32" s="73"/>
      <c r="S32" s="2"/>
      <c r="T32" s="2"/>
      <c r="U32" s="2"/>
    </row>
    <row r="33" spans="2:21" s="4" customFormat="1" ht="12" customHeight="1">
      <c r="B33" s="11" t="s">
        <v>27</v>
      </c>
      <c r="C33" s="82" t="s">
        <v>50</v>
      </c>
      <c r="D33" s="83" t="s">
        <v>50</v>
      </c>
      <c r="E33" s="83" t="s">
        <v>50</v>
      </c>
      <c r="F33" s="83" t="s">
        <v>50</v>
      </c>
      <c r="G33" s="83">
        <v>1984</v>
      </c>
      <c r="H33" s="83">
        <v>1853</v>
      </c>
      <c r="I33" s="83">
        <v>1808</v>
      </c>
      <c r="J33" s="83">
        <v>1763</v>
      </c>
      <c r="K33" s="50" t="s">
        <v>50</v>
      </c>
      <c r="L33" s="51" t="s">
        <v>50</v>
      </c>
      <c r="M33" s="51" t="s">
        <v>50</v>
      </c>
      <c r="N33" s="51" t="s">
        <v>50</v>
      </c>
      <c r="O33" s="51" t="s">
        <v>50</v>
      </c>
      <c r="P33" s="51" t="s">
        <v>50</v>
      </c>
      <c r="Q33" s="51" t="s">
        <v>50</v>
      </c>
      <c r="R33" s="73"/>
      <c r="S33" s="2"/>
      <c r="T33" s="2"/>
      <c r="U33" s="2"/>
    </row>
    <row r="34" spans="2:19" s="4" customFormat="1" ht="12" customHeight="1">
      <c r="B34" s="12" t="s">
        <v>28</v>
      </c>
      <c r="C34" s="85"/>
      <c r="D34" s="86"/>
      <c r="E34" s="86"/>
      <c r="F34" s="86"/>
      <c r="G34" s="86"/>
      <c r="H34" s="86"/>
      <c r="I34" s="86"/>
      <c r="J34" s="86"/>
      <c r="K34" s="53"/>
      <c r="L34" s="54"/>
      <c r="M34" s="54"/>
      <c r="N34" s="54"/>
      <c r="O34" s="54"/>
      <c r="P34" s="54"/>
      <c r="Q34" s="51"/>
      <c r="R34" s="73"/>
      <c r="S34" s="2"/>
    </row>
    <row r="35" spans="2:21" s="4" customFormat="1" ht="12" customHeight="1">
      <c r="B35" s="13" t="s">
        <v>29</v>
      </c>
      <c r="C35" s="82">
        <v>10107</v>
      </c>
      <c r="D35" s="83">
        <v>9968</v>
      </c>
      <c r="E35" s="83">
        <v>10222</v>
      </c>
      <c r="F35" s="83">
        <v>9898</v>
      </c>
      <c r="G35" s="83">
        <v>9767</v>
      </c>
      <c r="H35" s="83">
        <v>8925</v>
      </c>
      <c r="I35" s="83">
        <v>9089</v>
      </c>
      <c r="J35" s="83">
        <v>8843</v>
      </c>
      <c r="K35" s="50">
        <f>(D35/C35)*100</f>
        <v>98.6247155436826</v>
      </c>
      <c r="L35" s="51">
        <f>(E35/C35)*100</f>
        <v>101.13782526961512</v>
      </c>
      <c r="M35" s="51">
        <f>(F35/C35)*100</f>
        <v>97.93212624913427</v>
      </c>
      <c r="N35" s="51">
        <f>(G35/C35)*100</f>
        <v>96.63599485505095</v>
      </c>
      <c r="O35" s="51">
        <f aca="true" t="shared" si="13" ref="O35:O37">(H35/C35)*100</f>
        <v>88.30513505491243</v>
      </c>
      <c r="P35" s="51">
        <f t="shared" si="7"/>
        <v>89.92777283071138</v>
      </c>
      <c r="Q35" s="51">
        <f t="shared" si="8"/>
        <v>87.49381616701297</v>
      </c>
      <c r="R35" s="73"/>
      <c r="S35" s="2"/>
      <c r="T35" s="2"/>
      <c r="U35" s="2"/>
    </row>
    <row r="36" spans="2:21" s="4" customFormat="1" ht="12" customHeight="1">
      <c r="B36" s="13" t="s">
        <v>30</v>
      </c>
      <c r="C36" s="82">
        <v>268</v>
      </c>
      <c r="D36" s="83">
        <v>310</v>
      </c>
      <c r="E36" s="83">
        <v>272</v>
      </c>
      <c r="F36" s="83">
        <v>273</v>
      </c>
      <c r="G36" s="83">
        <v>288</v>
      </c>
      <c r="H36" s="83">
        <v>268</v>
      </c>
      <c r="I36" s="83">
        <v>288</v>
      </c>
      <c r="J36" s="83">
        <v>295</v>
      </c>
      <c r="K36" s="50">
        <f>(D36/C36)*100</f>
        <v>115.67164179104476</v>
      </c>
      <c r="L36" s="51">
        <f>(E36/C36)*100</f>
        <v>101.49253731343283</v>
      </c>
      <c r="M36" s="51">
        <f>(F36/C36)*100</f>
        <v>101.86567164179105</v>
      </c>
      <c r="N36" s="51">
        <f>(G36/C36)*100</f>
        <v>107.46268656716418</v>
      </c>
      <c r="O36" s="51">
        <f t="shared" si="13"/>
        <v>100</v>
      </c>
      <c r="P36" s="51">
        <f t="shared" si="7"/>
        <v>107.46268656716418</v>
      </c>
      <c r="Q36" s="51">
        <f t="shared" si="8"/>
        <v>110.07462686567165</v>
      </c>
      <c r="R36" s="73"/>
      <c r="S36" s="2"/>
      <c r="T36" s="2"/>
      <c r="U36" s="2"/>
    </row>
    <row r="37" spans="2:21" s="4" customFormat="1" ht="12" customHeight="1">
      <c r="B37" s="14" t="s">
        <v>31</v>
      </c>
      <c r="C37" s="88">
        <v>127</v>
      </c>
      <c r="D37" s="89">
        <v>131</v>
      </c>
      <c r="E37" s="89">
        <v>101</v>
      </c>
      <c r="F37" s="89">
        <v>142</v>
      </c>
      <c r="G37" s="89">
        <v>118</v>
      </c>
      <c r="H37" s="89">
        <v>144</v>
      </c>
      <c r="I37" s="89">
        <v>133</v>
      </c>
      <c r="J37" s="89">
        <v>122</v>
      </c>
      <c r="K37" s="55">
        <f>(D37/C37)*100</f>
        <v>103.14960629921259</v>
      </c>
      <c r="L37" s="56">
        <f>(E37/C37)*100</f>
        <v>79.52755905511812</v>
      </c>
      <c r="M37" s="56">
        <f>(F37/C37)*100</f>
        <v>111.81102362204724</v>
      </c>
      <c r="N37" s="56">
        <f>(G37/C37)*100</f>
        <v>92.91338582677166</v>
      </c>
      <c r="O37" s="56">
        <f t="shared" si="13"/>
        <v>113.38582677165354</v>
      </c>
      <c r="P37" s="56">
        <f t="shared" si="7"/>
        <v>104.72440944881889</v>
      </c>
      <c r="Q37" s="70">
        <f t="shared" si="8"/>
        <v>96.06299212598425</v>
      </c>
      <c r="R37" s="73"/>
      <c r="S37" s="2"/>
      <c r="T37" s="2"/>
      <c r="U37" s="2"/>
    </row>
    <row r="38" spans="2:21" s="4" customFormat="1" ht="12" customHeight="1">
      <c r="B38" s="15" t="s">
        <v>32</v>
      </c>
      <c r="C38" s="91">
        <v>29</v>
      </c>
      <c r="D38" s="92">
        <v>31</v>
      </c>
      <c r="E38" s="92">
        <v>27</v>
      </c>
      <c r="F38" s="92">
        <v>28</v>
      </c>
      <c r="G38" s="92">
        <v>37</v>
      </c>
      <c r="H38" s="92">
        <v>22</v>
      </c>
      <c r="I38" s="92" t="s">
        <v>50</v>
      </c>
      <c r="J38" s="92" t="s">
        <v>50</v>
      </c>
      <c r="K38" s="71">
        <f>(D38/$C38)*100</f>
        <v>106.89655172413792</v>
      </c>
      <c r="L38" s="59">
        <f>(E38/$C38)*100</f>
        <v>93.10344827586206</v>
      </c>
      <c r="M38" s="59">
        <f>(F38/$C38)*100</f>
        <v>96.55172413793103</v>
      </c>
      <c r="N38" s="59">
        <f>(G38/$C38)*100</f>
        <v>127.58620689655173</v>
      </c>
      <c r="O38" s="59">
        <f>(H38/$C38)*100</f>
        <v>75.86206896551724</v>
      </c>
      <c r="P38" s="59" t="s">
        <v>50</v>
      </c>
      <c r="Q38" s="63" t="s">
        <v>50</v>
      </c>
      <c r="R38" s="73"/>
      <c r="S38" s="2"/>
      <c r="T38" s="2"/>
      <c r="U38" s="2"/>
    </row>
    <row r="39" spans="2:21" s="4" customFormat="1" ht="12" customHeight="1">
      <c r="B39" s="11" t="s">
        <v>33</v>
      </c>
      <c r="C39" s="82">
        <v>65</v>
      </c>
      <c r="D39" s="83">
        <v>135</v>
      </c>
      <c r="E39" s="83">
        <v>61</v>
      </c>
      <c r="F39" s="83">
        <v>52</v>
      </c>
      <c r="G39" s="83">
        <v>49</v>
      </c>
      <c r="H39" s="83">
        <v>51</v>
      </c>
      <c r="I39" s="83">
        <v>41</v>
      </c>
      <c r="J39" s="83">
        <v>42</v>
      </c>
      <c r="K39" s="50">
        <f>(D39/C39)*100</f>
        <v>207.6923076923077</v>
      </c>
      <c r="L39" s="51">
        <f>(E39/C39)*100</f>
        <v>93.84615384615384</v>
      </c>
      <c r="M39" s="51">
        <f>(F39/C39)*100</f>
        <v>80</v>
      </c>
      <c r="N39" s="51">
        <f>(G39/C39)*100</f>
        <v>75.38461538461539</v>
      </c>
      <c r="O39" s="51">
        <f>(H39/C39)*100</f>
        <v>78.46153846153847</v>
      </c>
      <c r="P39" s="51">
        <f t="shared" si="7"/>
        <v>63.07692307692307</v>
      </c>
      <c r="Q39" s="51">
        <f t="shared" si="8"/>
        <v>64.61538461538461</v>
      </c>
      <c r="R39" s="73"/>
      <c r="S39" s="2"/>
      <c r="T39" s="2"/>
      <c r="U39" s="2"/>
    </row>
    <row r="40" spans="2:21" s="4" customFormat="1" ht="12" customHeight="1">
      <c r="B40" s="11" t="s">
        <v>34</v>
      </c>
      <c r="C40" s="82" t="s">
        <v>50</v>
      </c>
      <c r="D40" s="83" t="s">
        <v>50</v>
      </c>
      <c r="E40" s="83" t="s">
        <v>50</v>
      </c>
      <c r="F40" s="83" t="s">
        <v>50</v>
      </c>
      <c r="G40" s="83">
        <v>1197</v>
      </c>
      <c r="H40" s="83">
        <v>1212</v>
      </c>
      <c r="I40" s="83" t="s">
        <v>50</v>
      </c>
      <c r="J40" s="83" t="s">
        <v>50</v>
      </c>
      <c r="K40" s="50" t="s">
        <v>50</v>
      </c>
      <c r="L40" s="51" t="s">
        <v>50</v>
      </c>
      <c r="M40" s="51" t="s">
        <v>50</v>
      </c>
      <c r="N40" s="51" t="s">
        <v>50</v>
      </c>
      <c r="O40" s="51" t="s">
        <v>50</v>
      </c>
      <c r="P40" s="51" t="s">
        <v>50</v>
      </c>
      <c r="Q40" s="51" t="s">
        <v>50</v>
      </c>
      <c r="R40" s="73"/>
      <c r="S40" s="2"/>
      <c r="T40" s="2"/>
      <c r="U40" s="2"/>
    </row>
    <row r="41" spans="2:21" s="4" customFormat="1" ht="12" customHeight="1">
      <c r="B41" s="16" t="s">
        <v>35</v>
      </c>
      <c r="C41" s="88">
        <v>3581</v>
      </c>
      <c r="D41" s="89">
        <v>3831</v>
      </c>
      <c r="E41" s="89">
        <v>4030</v>
      </c>
      <c r="F41" s="89">
        <v>3911</v>
      </c>
      <c r="G41" s="89">
        <v>4390</v>
      </c>
      <c r="H41" s="89">
        <v>4857</v>
      </c>
      <c r="I41" s="89">
        <v>4673</v>
      </c>
      <c r="J41" s="89">
        <v>4514</v>
      </c>
      <c r="K41" s="55">
        <f aca="true" t="shared" si="14" ref="K41:K42">(D41/C41)*100</f>
        <v>106.98129014241833</v>
      </c>
      <c r="L41" s="56">
        <f aca="true" t="shared" si="15" ref="L41:L42">(E41/C41)*100</f>
        <v>112.53839709578331</v>
      </c>
      <c r="M41" s="56">
        <f aca="true" t="shared" si="16" ref="M41:M42">(F41/C41)*100</f>
        <v>109.21530298799217</v>
      </c>
      <c r="N41" s="56">
        <f aca="true" t="shared" si="17" ref="N41:N42">(G41/C41)*100</f>
        <v>122.59145490086567</v>
      </c>
      <c r="O41" s="56">
        <f aca="true" t="shared" si="18" ref="O41:O42">(H41/C41)*100</f>
        <v>135.6325048869031</v>
      </c>
      <c r="P41" s="56">
        <f t="shared" si="7"/>
        <v>130.49427534208323</v>
      </c>
      <c r="Q41" s="70">
        <f t="shared" si="8"/>
        <v>126.05417481150516</v>
      </c>
      <c r="R41" s="73"/>
      <c r="S41" s="2"/>
      <c r="T41" s="2"/>
      <c r="U41" s="2"/>
    </row>
    <row r="42" spans="2:21" s="4" customFormat="1" ht="12" customHeight="1">
      <c r="B42" s="15" t="s">
        <v>36</v>
      </c>
      <c r="C42" s="94">
        <v>48</v>
      </c>
      <c r="D42" s="95">
        <v>85</v>
      </c>
      <c r="E42" s="95">
        <v>115</v>
      </c>
      <c r="F42" s="95">
        <v>82</v>
      </c>
      <c r="G42" s="95">
        <v>202</v>
      </c>
      <c r="H42" s="95">
        <v>234</v>
      </c>
      <c r="I42" s="95">
        <v>374</v>
      </c>
      <c r="J42" s="95">
        <v>171</v>
      </c>
      <c r="K42" s="62">
        <f t="shared" si="14"/>
        <v>177.08333333333331</v>
      </c>
      <c r="L42" s="63">
        <f t="shared" si="15"/>
        <v>239.58333333333334</v>
      </c>
      <c r="M42" s="63">
        <f t="shared" si="16"/>
        <v>170.83333333333331</v>
      </c>
      <c r="N42" s="63">
        <f t="shared" si="17"/>
        <v>420.8333333333333</v>
      </c>
      <c r="O42" s="63">
        <f t="shared" si="18"/>
        <v>487.5</v>
      </c>
      <c r="P42" s="63">
        <f t="shared" si="7"/>
        <v>779.1666666666667</v>
      </c>
      <c r="Q42" s="63">
        <f t="shared" si="8"/>
        <v>356.25</v>
      </c>
      <c r="R42" s="73"/>
      <c r="S42" s="2"/>
      <c r="T42" s="2"/>
      <c r="U42" s="2"/>
    </row>
    <row r="43" spans="2:21" s="4" customFormat="1" ht="12" customHeight="1">
      <c r="B43" s="11" t="s">
        <v>37</v>
      </c>
      <c r="C43" s="82" t="s">
        <v>50</v>
      </c>
      <c r="D43" s="83">
        <v>50</v>
      </c>
      <c r="E43" s="83" t="s">
        <v>50</v>
      </c>
      <c r="F43" s="83" t="s">
        <v>50</v>
      </c>
      <c r="G43" s="83" t="s">
        <v>50</v>
      </c>
      <c r="H43" s="83" t="s">
        <v>50</v>
      </c>
      <c r="I43" s="83" t="s">
        <v>50</v>
      </c>
      <c r="J43" s="83" t="s">
        <v>50</v>
      </c>
      <c r="K43" s="50" t="s">
        <v>50</v>
      </c>
      <c r="L43" s="51" t="s">
        <v>50</v>
      </c>
      <c r="M43" s="51" t="s">
        <v>50</v>
      </c>
      <c r="N43" s="51" t="s">
        <v>50</v>
      </c>
      <c r="O43" s="51" t="s">
        <v>50</v>
      </c>
      <c r="P43" s="51" t="s">
        <v>50</v>
      </c>
      <c r="Q43" s="51" t="s">
        <v>50</v>
      </c>
      <c r="R43" s="73"/>
      <c r="S43" s="2"/>
      <c r="T43" s="2"/>
      <c r="U43" s="2"/>
    </row>
    <row r="44" spans="2:21" s="4" customFormat="1" ht="12" customHeight="1">
      <c r="B44" s="11" t="s">
        <v>38</v>
      </c>
      <c r="C44" s="82">
        <v>36</v>
      </c>
      <c r="D44" s="83">
        <v>38</v>
      </c>
      <c r="E44" s="83">
        <v>54</v>
      </c>
      <c r="F44" s="83">
        <v>69</v>
      </c>
      <c r="G44" s="83">
        <v>68</v>
      </c>
      <c r="H44" s="83">
        <v>84</v>
      </c>
      <c r="I44" s="83">
        <v>99</v>
      </c>
      <c r="J44" s="83">
        <v>89</v>
      </c>
      <c r="K44" s="50">
        <f>(D44/C44)*100</f>
        <v>105.55555555555556</v>
      </c>
      <c r="L44" s="51">
        <f>(E44/C44)*100</f>
        <v>150</v>
      </c>
      <c r="M44" s="51">
        <f>(F44/C44)*100</f>
        <v>191.66666666666669</v>
      </c>
      <c r="N44" s="51">
        <f>(G44/C44)*100</f>
        <v>188.88888888888889</v>
      </c>
      <c r="O44" s="51">
        <f>(H44/C44)*100</f>
        <v>233.33333333333334</v>
      </c>
      <c r="P44" s="51">
        <f t="shared" si="7"/>
        <v>275</v>
      </c>
      <c r="Q44" s="51">
        <f t="shared" si="8"/>
        <v>247.22222222222223</v>
      </c>
      <c r="R44" s="73"/>
      <c r="S44" s="2"/>
      <c r="T44" s="2"/>
      <c r="U44" s="2"/>
    </row>
    <row r="45" spans="2:21" s="4" customFormat="1" ht="12" customHeight="1">
      <c r="B45" s="11" t="s">
        <v>40</v>
      </c>
      <c r="C45" s="82">
        <v>163</v>
      </c>
      <c r="D45" s="83">
        <v>192</v>
      </c>
      <c r="E45" s="83">
        <v>317</v>
      </c>
      <c r="F45" s="83">
        <v>189</v>
      </c>
      <c r="G45" s="83">
        <v>209</v>
      </c>
      <c r="H45" s="83">
        <v>352</v>
      </c>
      <c r="I45" s="83">
        <v>302</v>
      </c>
      <c r="J45" s="83">
        <v>353</v>
      </c>
      <c r="K45" s="50">
        <v>117.79141104294479</v>
      </c>
      <c r="L45" s="51">
        <v>194.47852760736197</v>
      </c>
      <c r="M45" s="51">
        <v>115.95092024539878</v>
      </c>
      <c r="N45" s="51">
        <v>128.2208588957055</v>
      </c>
      <c r="O45" s="51">
        <v>215.95092024539878</v>
      </c>
      <c r="P45" s="51">
        <v>185.2760736196319</v>
      </c>
      <c r="Q45" s="51">
        <f t="shared" si="8"/>
        <v>216.5644171779141</v>
      </c>
      <c r="R45" s="73"/>
      <c r="S45" s="2"/>
      <c r="T45" s="2"/>
      <c r="U45" s="2"/>
    </row>
    <row r="46" spans="2:21" s="4" customFormat="1" ht="12" customHeight="1">
      <c r="B46" s="16" t="s">
        <v>39</v>
      </c>
      <c r="C46" s="88" t="s">
        <v>50</v>
      </c>
      <c r="D46" s="89">
        <v>1861</v>
      </c>
      <c r="E46" s="89">
        <v>2116</v>
      </c>
      <c r="F46" s="89">
        <v>2245</v>
      </c>
      <c r="G46" s="89">
        <v>2193</v>
      </c>
      <c r="H46" s="89">
        <v>2496</v>
      </c>
      <c r="I46" s="89">
        <v>2909</v>
      </c>
      <c r="J46" s="89" t="s">
        <v>50</v>
      </c>
      <c r="K46" s="55" t="s">
        <v>50</v>
      </c>
      <c r="L46" s="56" t="s">
        <v>50</v>
      </c>
      <c r="M46" s="56" t="s">
        <v>50</v>
      </c>
      <c r="N46" s="56" t="s">
        <v>50</v>
      </c>
      <c r="O46" s="56" t="s">
        <v>50</v>
      </c>
      <c r="P46" s="56" t="s">
        <v>50</v>
      </c>
      <c r="Q46" s="70" t="s">
        <v>50</v>
      </c>
      <c r="R46" s="73"/>
      <c r="S46" s="2"/>
      <c r="T46" s="2"/>
      <c r="U46" s="2"/>
    </row>
    <row r="47" spans="2:21" s="4" customFormat="1" ht="12" customHeight="1">
      <c r="B47" s="15" t="s">
        <v>41</v>
      </c>
      <c r="C47" s="94" t="s">
        <v>50</v>
      </c>
      <c r="D47" s="95" t="s">
        <v>50</v>
      </c>
      <c r="E47" s="95">
        <v>24</v>
      </c>
      <c r="F47" s="95">
        <v>67</v>
      </c>
      <c r="G47" s="95" t="s">
        <v>50</v>
      </c>
      <c r="H47" s="95">
        <v>54</v>
      </c>
      <c r="I47" s="95">
        <v>46</v>
      </c>
      <c r="J47" s="95">
        <v>57</v>
      </c>
      <c r="K47" s="62" t="s">
        <v>50</v>
      </c>
      <c r="L47" s="63" t="s">
        <v>50</v>
      </c>
      <c r="M47" s="63" t="s">
        <v>50</v>
      </c>
      <c r="N47" s="63" t="s">
        <v>50</v>
      </c>
      <c r="O47" s="63" t="s">
        <v>50</v>
      </c>
      <c r="P47" s="63" t="s">
        <v>50</v>
      </c>
      <c r="Q47" s="63" t="s">
        <v>50</v>
      </c>
      <c r="R47" s="73"/>
      <c r="S47" s="2"/>
      <c r="T47" s="2"/>
      <c r="U47" s="2"/>
    </row>
    <row r="48" spans="2:27" ht="12">
      <c r="B48" s="16" t="s">
        <v>42</v>
      </c>
      <c r="C48" s="88" t="s">
        <v>50</v>
      </c>
      <c r="D48" s="89" t="s">
        <v>50</v>
      </c>
      <c r="E48" s="89" t="s">
        <v>50</v>
      </c>
      <c r="F48" s="89">
        <v>61</v>
      </c>
      <c r="G48" s="89">
        <v>95</v>
      </c>
      <c r="H48" s="89">
        <v>125</v>
      </c>
      <c r="I48" s="89">
        <v>127</v>
      </c>
      <c r="J48" s="89">
        <v>89</v>
      </c>
      <c r="K48" s="55" t="s">
        <v>50</v>
      </c>
      <c r="L48" s="56" t="s">
        <v>50</v>
      </c>
      <c r="M48" s="56" t="s">
        <v>50</v>
      </c>
      <c r="N48" s="56" t="s">
        <v>50</v>
      </c>
      <c r="O48" s="56" t="s">
        <v>50</v>
      </c>
      <c r="P48" s="56" t="s">
        <v>50</v>
      </c>
      <c r="Q48" s="70" t="s">
        <v>50</v>
      </c>
      <c r="R48" s="73"/>
      <c r="V48" s="4"/>
      <c r="W48" s="4"/>
      <c r="X48" s="4"/>
      <c r="Y48" s="4"/>
      <c r="Z48" s="4"/>
      <c r="AA48" s="4"/>
    </row>
    <row r="49" spans="2:18" ht="12">
      <c r="B49" s="23"/>
      <c r="C49" s="24"/>
      <c r="D49" s="24"/>
      <c r="E49" s="24"/>
      <c r="F49" s="24"/>
      <c r="G49" s="24"/>
      <c r="H49" s="24"/>
      <c r="I49" s="24"/>
      <c r="J49" s="24"/>
      <c r="K49" s="69"/>
      <c r="L49" s="69"/>
      <c r="M49" s="69"/>
      <c r="N49" s="69"/>
      <c r="O49" s="69"/>
      <c r="P49" s="69"/>
      <c r="Q49" s="69"/>
      <c r="R49" s="73"/>
    </row>
    <row r="50" ht="15">
      <c r="B50" s="20" t="s">
        <v>88</v>
      </c>
    </row>
    <row r="51" ht="15">
      <c r="B51" s="17" t="s">
        <v>79</v>
      </c>
    </row>
    <row r="52" ht="15">
      <c r="B52" s="18" t="s">
        <v>49</v>
      </c>
    </row>
  </sheetData>
  <mergeCells count="3">
    <mergeCell ref="B4:B5"/>
    <mergeCell ref="C4:J4"/>
    <mergeCell ref="K4:Q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2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21.7109375" style="1" customWidth="1"/>
    <col min="3" max="9" width="9.28125" style="1" bestFit="1" customWidth="1"/>
    <col min="10" max="10" width="9.28125" style="1" customWidth="1"/>
    <col min="11" max="16" width="8.7109375" style="1" customWidth="1"/>
    <col min="17" max="16384" width="9.140625" style="1" customWidth="1"/>
  </cols>
  <sheetData>
    <row r="2" spans="2:16" ht="13.8">
      <c r="B2" s="3" t="s">
        <v>54</v>
      </c>
      <c r="P2" s="4"/>
    </row>
    <row r="3" spans="2:16" ht="12">
      <c r="B3" s="5"/>
      <c r="P3" s="4"/>
    </row>
    <row r="4" spans="2:17" ht="15" customHeight="1">
      <c r="B4" s="98"/>
      <c r="C4" s="100" t="s">
        <v>0</v>
      </c>
      <c r="D4" s="101"/>
      <c r="E4" s="101"/>
      <c r="F4" s="101"/>
      <c r="G4" s="101"/>
      <c r="H4" s="101"/>
      <c r="I4" s="101"/>
      <c r="J4" s="102"/>
      <c r="K4" s="103" t="s">
        <v>1</v>
      </c>
      <c r="L4" s="104"/>
      <c r="M4" s="104"/>
      <c r="N4" s="104"/>
      <c r="O4" s="104"/>
      <c r="P4" s="104"/>
      <c r="Q4" s="104"/>
    </row>
    <row r="5" spans="2:17" ht="12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8">
        <v>2015</v>
      </c>
    </row>
    <row r="6" spans="2:17" ht="12">
      <c r="B6" s="9" t="s">
        <v>77</v>
      </c>
      <c r="C6" s="77">
        <f>SUM(C7:C33,C35,C37)</f>
        <v>498618</v>
      </c>
      <c r="D6" s="77">
        <f>SUM(D7:D33,D35,D37)</f>
        <v>484575</v>
      </c>
      <c r="E6" s="77">
        <f aca="true" t="shared" si="0" ref="E6:J6">SUM(E7:E33,E35,E37)</f>
        <v>508274</v>
      </c>
      <c r="F6" s="77">
        <f t="shared" si="0"/>
        <v>519824</v>
      </c>
      <c r="G6" s="77">
        <f t="shared" si="0"/>
        <v>520106</v>
      </c>
      <c r="H6" s="77">
        <f t="shared" si="0"/>
        <v>489381</v>
      </c>
      <c r="I6" s="77">
        <f t="shared" si="0"/>
        <v>439401</v>
      </c>
      <c r="J6" s="77">
        <f t="shared" si="0"/>
        <v>393067</v>
      </c>
      <c r="K6" s="66">
        <f>(D6/$C6)*100</f>
        <v>97.1836155132787</v>
      </c>
      <c r="L6" s="47">
        <f aca="true" t="shared" si="1" ref="L6:Q6">(E6/$C6)*100</f>
        <v>101.93655263147339</v>
      </c>
      <c r="M6" s="47">
        <f t="shared" si="1"/>
        <v>104.2529551680846</v>
      </c>
      <c r="N6" s="47">
        <f t="shared" si="1"/>
        <v>104.30951148975768</v>
      </c>
      <c r="O6" s="47">
        <f t="shared" si="1"/>
        <v>98.14747963370756</v>
      </c>
      <c r="P6" s="47">
        <f t="shared" si="1"/>
        <v>88.12377411164458</v>
      </c>
      <c r="Q6" s="68">
        <f t="shared" si="1"/>
        <v>78.83128968468847</v>
      </c>
    </row>
    <row r="7" spans="2:17" ht="12">
      <c r="B7" s="10" t="s">
        <v>2</v>
      </c>
      <c r="C7" s="79">
        <v>22877</v>
      </c>
      <c r="D7" s="80">
        <v>23581</v>
      </c>
      <c r="E7" s="80">
        <v>23856</v>
      </c>
      <c r="F7" s="80">
        <v>27341</v>
      </c>
      <c r="G7" s="80">
        <v>25608</v>
      </c>
      <c r="H7" s="80">
        <v>22879</v>
      </c>
      <c r="I7" s="80">
        <v>21905</v>
      </c>
      <c r="J7" s="80">
        <v>22101</v>
      </c>
      <c r="K7" s="49">
        <f aca="true" t="shared" si="2" ref="K7:K33">(D7/C7)*100</f>
        <v>103.0773265725401</v>
      </c>
      <c r="L7" s="58">
        <f aca="true" t="shared" si="3" ref="L7:L24">(E7/C7)*100</f>
        <v>104.27940726493858</v>
      </c>
      <c r="M7" s="58">
        <f aca="true" t="shared" si="4" ref="M7:M24">(F7/C7)*100</f>
        <v>119.51304803951568</v>
      </c>
      <c r="N7" s="58">
        <f aca="true" t="shared" si="5" ref="N7:N24">(G7/C7)*100</f>
        <v>111.93775407614635</v>
      </c>
      <c r="O7" s="58">
        <f aca="true" t="shared" si="6" ref="O7:O24">(H7/C7)*100</f>
        <v>100.00874240503563</v>
      </c>
      <c r="P7" s="58">
        <f>(I7/C7)*100</f>
        <v>95.7511911526861</v>
      </c>
      <c r="Q7" s="58">
        <f>(J7/C7)*100</f>
        <v>96.60794684617738</v>
      </c>
    </row>
    <row r="8" spans="2:17" ht="12">
      <c r="B8" s="11" t="s">
        <v>3</v>
      </c>
      <c r="C8" s="82">
        <v>2868</v>
      </c>
      <c r="D8" s="83">
        <v>3596</v>
      </c>
      <c r="E8" s="83">
        <v>3737</v>
      </c>
      <c r="F8" s="83">
        <v>3110</v>
      </c>
      <c r="G8" s="83">
        <v>2955</v>
      </c>
      <c r="H8" s="83">
        <v>2977</v>
      </c>
      <c r="I8" s="83">
        <v>2326</v>
      </c>
      <c r="J8" s="83">
        <v>1946</v>
      </c>
      <c r="K8" s="50">
        <f t="shared" si="2"/>
        <v>125.38354253835426</v>
      </c>
      <c r="L8" s="51">
        <f t="shared" si="3"/>
        <v>130.29986052998606</v>
      </c>
      <c r="M8" s="51">
        <f t="shared" si="4"/>
        <v>108.43793584379358</v>
      </c>
      <c r="N8" s="51">
        <f t="shared" si="5"/>
        <v>103.03347280334727</v>
      </c>
      <c r="O8" s="51">
        <f t="shared" si="6"/>
        <v>103.80055788005578</v>
      </c>
      <c r="P8" s="51">
        <f>(I8/C8)*100</f>
        <v>81.10181311018131</v>
      </c>
      <c r="Q8" s="51">
        <f aca="true" t="shared" si="7" ref="Q8:Q48">(J8/C8)*100</f>
        <v>67.85216178521618</v>
      </c>
    </row>
    <row r="9" spans="2:17" ht="12">
      <c r="B9" s="11" t="s">
        <v>4</v>
      </c>
      <c r="C9" s="82">
        <v>4641</v>
      </c>
      <c r="D9" s="83">
        <v>4687</v>
      </c>
      <c r="E9" s="83">
        <v>4019</v>
      </c>
      <c r="F9" s="83">
        <v>3881</v>
      </c>
      <c r="G9" s="83">
        <v>3416</v>
      </c>
      <c r="H9" s="83">
        <v>3051</v>
      </c>
      <c r="I9" s="83">
        <v>2547</v>
      </c>
      <c r="J9" s="83">
        <v>2022</v>
      </c>
      <c r="K9" s="50">
        <f t="shared" si="2"/>
        <v>100.99116569704805</v>
      </c>
      <c r="L9" s="51">
        <f t="shared" si="3"/>
        <v>86.59771600948072</v>
      </c>
      <c r="M9" s="51">
        <f t="shared" si="4"/>
        <v>83.62421891833657</v>
      </c>
      <c r="N9" s="51">
        <f t="shared" si="5"/>
        <v>73.60482654600303</v>
      </c>
      <c r="O9" s="51">
        <f t="shared" si="6"/>
        <v>65.74014221073044</v>
      </c>
      <c r="P9" s="51">
        <f aca="true" t="shared" si="8" ref="P9:P36">(I9/C9)*100</f>
        <v>54.88041370394312</v>
      </c>
      <c r="Q9" s="51">
        <f t="shared" si="7"/>
        <v>43.56819650937298</v>
      </c>
    </row>
    <row r="10" spans="2:17" ht="12">
      <c r="B10" s="11" t="s">
        <v>5</v>
      </c>
      <c r="C10" s="82">
        <v>3400</v>
      </c>
      <c r="D10" s="83">
        <v>4004</v>
      </c>
      <c r="E10" s="83">
        <v>3372</v>
      </c>
      <c r="F10" s="83">
        <v>3241</v>
      </c>
      <c r="G10" s="83">
        <v>3003</v>
      </c>
      <c r="H10" s="83">
        <v>3200</v>
      </c>
      <c r="I10" s="83">
        <v>2322</v>
      </c>
      <c r="J10" s="83">
        <v>2034</v>
      </c>
      <c r="K10" s="50">
        <f t="shared" si="2"/>
        <v>117.76470588235296</v>
      </c>
      <c r="L10" s="51">
        <f t="shared" si="3"/>
        <v>99.1764705882353</v>
      </c>
      <c r="M10" s="51">
        <f t="shared" si="4"/>
        <v>95.32352941176471</v>
      </c>
      <c r="N10" s="51">
        <f t="shared" si="5"/>
        <v>88.3235294117647</v>
      </c>
      <c r="O10" s="51">
        <f t="shared" si="6"/>
        <v>94.11764705882352</v>
      </c>
      <c r="P10" s="51">
        <f t="shared" si="8"/>
        <v>68.29411764705883</v>
      </c>
      <c r="Q10" s="69">
        <f t="shared" si="7"/>
        <v>59.82352941176471</v>
      </c>
    </row>
    <row r="11" spans="2:17" ht="12">
      <c r="B11" s="11" t="s">
        <v>6</v>
      </c>
      <c r="C11" s="82">
        <v>49913</v>
      </c>
      <c r="D11" s="83">
        <v>49317</v>
      </c>
      <c r="E11" s="83">
        <v>48166</v>
      </c>
      <c r="F11" s="83">
        <v>48021</v>
      </c>
      <c r="G11" s="83">
        <v>48711</v>
      </c>
      <c r="H11" s="83">
        <v>47234</v>
      </c>
      <c r="I11" s="83">
        <v>45475</v>
      </c>
      <c r="J11" s="83">
        <v>44666</v>
      </c>
      <c r="K11" s="50">
        <f t="shared" si="2"/>
        <v>98.80592230481037</v>
      </c>
      <c r="L11" s="51">
        <f t="shared" si="3"/>
        <v>96.49990984312704</v>
      </c>
      <c r="M11" s="51">
        <f t="shared" si="4"/>
        <v>96.20940436359265</v>
      </c>
      <c r="N11" s="51">
        <f t="shared" si="5"/>
        <v>97.5918097489632</v>
      </c>
      <c r="O11" s="51">
        <f t="shared" si="6"/>
        <v>94.63266082984393</v>
      </c>
      <c r="P11" s="51">
        <f t="shared" si="8"/>
        <v>91.10852884018192</v>
      </c>
      <c r="Q11" s="51">
        <f t="shared" si="7"/>
        <v>89.4877086129866</v>
      </c>
    </row>
    <row r="12" spans="2:17" ht="12">
      <c r="B12" s="11" t="s">
        <v>7</v>
      </c>
      <c r="C12" s="82">
        <v>909</v>
      </c>
      <c r="D12" s="83">
        <v>726</v>
      </c>
      <c r="E12" s="83">
        <v>599</v>
      </c>
      <c r="F12" s="83">
        <v>525</v>
      </c>
      <c r="G12" s="83">
        <v>457</v>
      </c>
      <c r="H12" s="83">
        <v>476</v>
      </c>
      <c r="I12" s="83">
        <v>360</v>
      </c>
      <c r="J12" s="83">
        <v>337</v>
      </c>
      <c r="K12" s="50">
        <f t="shared" si="2"/>
        <v>79.86798679867987</v>
      </c>
      <c r="L12" s="51">
        <f t="shared" si="3"/>
        <v>65.8965896589659</v>
      </c>
      <c r="M12" s="51">
        <f t="shared" si="4"/>
        <v>57.755775577557756</v>
      </c>
      <c r="N12" s="51">
        <f t="shared" si="5"/>
        <v>50.27502750275028</v>
      </c>
      <c r="O12" s="51">
        <f t="shared" si="6"/>
        <v>52.36523652365237</v>
      </c>
      <c r="P12" s="51">
        <f t="shared" si="8"/>
        <v>39.603960396039604</v>
      </c>
      <c r="Q12" s="51">
        <f t="shared" si="7"/>
        <v>37.073707370737075</v>
      </c>
    </row>
    <row r="13" spans="2:17" ht="12">
      <c r="B13" s="11" t="s">
        <v>8</v>
      </c>
      <c r="C13" s="82">
        <v>2299</v>
      </c>
      <c r="D13" s="83">
        <v>2491</v>
      </c>
      <c r="E13" s="83">
        <v>3196</v>
      </c>
      <c r="F13" s="83">
        <v>2931</v>
      </c>
      <c r="G13" s="83">
        <v>2817</v>
      </c>
      <c r="H13" s="83">
        <v>2806</v>
      </c>
      <c r="I13" s="83">
        <v>2647</v>
      </c>
      <c r="J13" s="83">
        <v>2575</v>
      </c>
      <c r="K13" s="50">
        <f t="shared" si="2"/>
        <v>108.35145715528492</v>
      </c>
      <c r="L13" s="51">
        <f t="shared" si="3"/>
        <v>139.01696389734667</v>
      </c>
      <c r="M13" s="51">
        <f t="shared" si="4"/>
        <v>127.49021313614615</v>
      </c>
      <c r="N13" s="51">
        <f t="shared" si="5"/>
        <v>122.53153545019573</v>
      </c>
      <c r="O13" s="51">
        <f t="shared" si="6"/>
        <v>122.0530665506742</v>
      </c>
      <c r="P13" s="51">
        <f t="shared" si="8"/>
        <v>115.1370160939539</v>
      </c>
      <c r="Q13" s="51">
        <f t="shared" si="7"/>
        <v>112.00521966072205</v>
      </c>
    </row>
    <row r="14" spans="2:17" ht="12">
      <c r="B14" s="11" t="s">
        <v>9</v>
      </c>
      <c r="C14" s="82">
        <v>3293</v>
      </c>
      <c r="D14" s="83">
        <v>4715</v>
      </c>
      <c r="E14" s="83">
        <v>6079</v>
      </c>
      <c r="F14" s="83">
        <v>6636</v>
      </c>
      <c r="G14" s="83">
        <v>5992</v>
      </c>
      <c r="H14" s="83">
        <v>4919</v>
      </c>
      <c r="I14" s="83">
        <v>3800</v>
      </c>
      <c r="J14" s="83">
        <v>4316</v>
      </c>
      <c r="K14" s="50">
        <f t="shared" si="2"/>
        <v>143.18250835104766</v>
      </c>
      <c r="L14" s="51">
        <f t="shared" si="3"/>
        <v>184.60370482842393</v>
      </c>
      <c r="M14" s="51">
        <f t="shared" si="4"/>
        <v>201.51837230488914</v>
      </c>
      <c r="N14" s="51">
        <f t="shared" si="5"/>
        <v>181.9617370179168</v>
      </c>
      <c r="O14" s="51">
        <f t="shared" si="6"/>
        <v>149.37746735499545</v>
      </c>
      <c r="P14" s="51">
        <f t="shared" si="8"/>
        <v>115.39629517157609</v>
      </c>
      <c r="Q14" s="51">
        <f t="shared" si="7"/>
        <v>131.06589735803217</v>
      </c>
    </row>
    <row r="15" spans="2:17" ht="12">
      <c r="B15" s="11" t="s">
        <v>10</v>
      </c>
      <c r="C15" s="82">
        <v>71421</v>
      </c>
      <c r="D15" s="83">
        <v>65159</v>
      </c>
      <c r="E15" s="83">
        <v>84411</v>
      </c>
      <c r="F15" s="83">
        <v>87718</v>
      </c>
      <c r="G15" s="83">
        <v>96607</v>
      </c>
      <c r="H15" s="83">
        <v>86034</v>
      </c>
      <c r="I15" s="83">
        <v>70855</v>
      </c>
      <c r="J15" s="83">
        <v>64581</v>
      </c>
      <c r="K15" s="50">
        <f t="shared" si="2"/>
        <v>91.2322706206858</v>
      </c>
      <c r="L15" s="51">
        <f t="shared" si="3"/>
        <v>118.18792792035954</v>
      </c>
      <c r="M15" s="51">
        <f t="shared" si="4"/>
        <v>122.8182187311855</v>
      </c>
      <c r="N15" s="51">
        <f t="shared" si="5"/>
        <v>135.26413799862786</v>
      </c>
      <c r="O15" s="51">
        <f t="shared" si="6"/>
        <v>120.46036879909269</v>
      </c>
      <c r="P15" s="51">
        <f t="shared" si="8"/>
        <v>99.20751599669565</v>
      </c>
      <c r="Q15" s="51">
        <f t="shared" si="7"/>
        <v>90.42298483639266</v>
      </c>
    </row>
    <row r="16" spans="2:17" ht="12">
      <c r="B16" s="11" t="s">
        <v>11</v>
      </c>
      <c r="C16" s="82">
        <v>106633</v>
      </c>
      <c r="D16" s="83">
        <v>112765</v>
      </c>
      <c r="E16" s="83">
        <v>121038</v>
      </c>
      <c r="F16" s="83">
        <v>120966</v>
      </c>
      <c r="G16" s="83">
        <v>123814</v>
      </c>
      <c r="H16" s="83">
        <v>124657</v>
      </c>
      <c r="I16" s="83">
        <v>114093</v>
      </c>
      <c r="J16" s="83">
        <v>104913</v>
      </c>
      <c r="K16" s="50">
        <f t="shared" si="2"/>
        <v>105.75056502208508</v>
      </c>
      <c r="L16" s="51">
        <f t="shared" si="3"/>
        <v>113.5089512627423</v>
      </c>
      <c r="M16" s="51">
        <f t="shared" si="4"/>
        <v>113.4414299513284</v>
      </c>
      <c r="N16" s="51">
        <f t="shared" si="5"/>
        <v>116.11227293614547</v>
      </c>
      <c r="O16" s="51">
        <f t="shared" si="6"/>
        <v>116.9028349572834</v>
      </c>
      <c r="P16" s="51">
        <f t="shared" si="8"/>
        <v>106.99595809927509</v>
      </c>
      <c r="Q16" s="51">
        <f t="shared" si="7"/>
        <v>98.38699089400092</v>
      </c>
    </row>
    <row r="17" spans="2:17" ht="12">
      <c r="B17" s="11" t="s">
        <v>12</v>
      </c>
      <c r="C17" s="82">
        <v>1259</v>
      </c>
      <c r="D17" s="83">
        <v>1411</v>
      </c>
      <c r="E17" s="83">
        <v>1245</v>
      </c>
      <c r="F17" s="83">
        <v>1382</v>
      </c>
      <c r="G17" s="83">
        <v>1588</v>
      </c>
      <c r="H17" s="83">
        <v>1523</v>
      </c>
      <c r="I17" s="83">
        <v>1268</v>
      </c>
      <c r="J17" s="83">
        <v>1311</v>
      </c>
      <c r="K17" s="50">
        <f t="shared" si="2"/>
        <v>112.07307386814934</v>
      </c>
      <c r="L17" s="51">
        <f t="shared" si="3"/>
        <v>98.8880063542494</v>
      </c>
      <c r="M17" s="51">
        <f t="shared" si="4"/>
        <v>109.76965845909452</v>
      </c>
      <c r="N17" s="51">
        <f t="shared" si="5"/>
        <v>126.13185067513899</v>
      </c>
      <c r="O17" s="51">
        <f t="shared" si="6"/>
        <v>120.96902303415409</v>
      </c>
      <c r="P17" s="51">
        <f t="shared" si="8"/>
        <v>100.71485305798254</v>
      </c>
      <c r="Q17" s="51">
        <f t="shared" si="7"/>
        <v>104.13026211278793</v>
      </c>
    </row>
    <row r="18" spans="2:17" ht="12">
      <c r="B18" s="11" t="s">
        <v>13</v>
      </c>
      <c r="C18" s="82">
        <v>64535</v>
      </c>
      <c r="D18" s="83">
        <v>50732</v>
      </c>
      <c r="E18" s="83">
        <v>47996</v>
      </c>
      <c r="F18" s="83">
        <v>58206</v>
      </c>
      <c r="G18" s="83">
        <v>62641</v>
      </c>
      <c r="H18" s="83">
        <v>63770</v>
      </c>
      <c r="I18" s="83">
        <v>58345</v>
      </c>
      <c r="J18" s="83">
        <v>35068</v>
      </c>
      <c r="K18" s="50">
        <f t="shared" si="2"/>
        <v>78.61160610521422</v>
      </c>
      <c r="L18" s="51">
        <f t="shared" si="3"/>
        <v>74.37204617649338</v>
      </c>
      <c r="M18" s="51">
        <f t="shared" si="4"/>
        <v>90.19291857131789</v>
      </c>
      <c r="N18" s="51">
        <f t="shared" si="5"/>
        <v>97.06515844115596</v>
      </c>
      <c r="O18" s="51">
        <f t="shared" si="6"/>
        <v>98.81459673045634</v>
      </c>
      <c r="P18" s="51">
        <f t="shared" si="8"/>
        <v>90.4083055706206</v>
      </c>
      <c r="Q18" s="51">
        <f t="shared" si="7"/>
        <v>54.33950569458433</v>
      </c>
    </row>
    <row r="19" spans="2:17" ht="12">
      <c r="B19" s="11" t="s">
        <v>14</v>
      </c>
      <c r="C19" s="82">
        <v>71</v>
      </c>
      <c r="D19" s="83">
        <v>142</v>
      </c>
      <c r="E19" s="83">
        <v>156</v>
      </c>
      <c r="F19" s="83">
        <v>137</v>
      </c>
      <c r="G19" s="83">
        <v>173</v>
      </c>
      <c r="H19" s="83">
        <v>149</v>
      </c>
      <c r="I19" s="83">
        <v>104</v>
      </c>
      <c r="J19" s="83">
        <v>93</v>
      </c>
      <c r="K19" s="50">
        <f t="shared" si="2"/>
        <v>200</v>
      </c>
      <c r="L19" s="51">
        <f t="shared" si="3"/>
        <v>219.71830985915494</v>
      </c>
      <c r="M19" s="51">
        <f t="shared" si="4"/>
        <v>192.95774647887325</v>
      </c>
      <c r="N19" s="51">
        <f t="shared" si="5"/>
        <v>243.6619718309859</v>
      </c>
      <c r="O19" s="51">
        <f t="shared" si="6"/>
        <v>209.85915492957744</v>
      </c>
      <c r="P19" s="51">
        <f t="shared" si="8"/>
        <v>146.47887323943664</v>
      </c>
      <c r="Q19" s="51">
        <f t="shared" si="7"/>
        <v>130.98591549295776</v>
      </c>
    </row>
    <row r="20" spans="2:17" ht="12">
      <c r="B20" s="11" t="s">
        <v>15</v>
      </c>
      <c r="C20" s="82">
        <v>1441</v>
      </c>
      <c r="D20" s="83">
        <v>1516</v>
      </c>
      <c r="E20" s="83">
        <v>1072</v>
      </c>
      <c r="F20" s="83">
        <v>1047</v>
      </c>
      <c r="G20" s="83">
        <v>943</v>
      </c>
      <c r="H20" s="83">
        <v>917</v>
      </c>
      <c r="I20" s="83">
        <v>809</v>
      </c>
      <c r="J20" s="83">
        <v>779</v>
      </c>
      <c r="K20" s="50">
        <f t="shared" si="2"/>
        <v>105.20471894517695</v>
      </c>
      <c r="L20" s="51">
        <f t="shared" si="3"/>
        <v>74.39278278972935</v>
      </c>
      <c r="M20" s="51">
        <f t="shared" si="4"/>
        <v>72.65787647467037</v>
      </c>
      <c r="N20" s="51">
        <f t="shared" si="5"/>
        <v>65.44066620402498</v>
      </c>
      <c r="O20" s="51">
        <f t="shared" si="6"/>
        <v>63.63636363636363</v>
      </c>
      <c r="P20" s="51">
        <f t="shared" si="8"/>
        <v>56.14156835530881</v>
      </c>
      <c r="Q20" s="51">
        <f t="shared" si="7"/>
        <v>54.05968077723803</v>
      </c>
    </row>
    <row r="21" spans="2:17" ht="12">
      <c r="B21" s="11" t="s">
        <v>16</v>
      </c>
      <c r="C21" s="82">
        <v>3452</v>
      </c>
      <c r="D21" s="83">
        <v>3363</v>
      </c>
      <c r="E21" s="83">
        <v>2727</v>
      </c>
      <c r="F21" s="83">
        <v>2502</v>
      </c>
      <c r="G21" s="83">
        <v>1923</v>
      </c>
      <c r="H21" s="83">
        <v>1866</v>
      </c>
      <c r="I21" s="83">
        <v>1688</v>
      </c>
      <c r="J21" s="83">
        <v>1590</v>
      </c>
      <c r="K21" s="50">
        <f t="shared" si="2"/>
        <v>97.42178447276942</v>
      </c>
      <c r="L21" s="51">
        <f t="shared" si="3"/>
        <v>78.99768250289686</v>
      </c>
      <c r="M21" s="51">
        <f t="shared" si="4"/>
        <v>72.47972190034763</v>
      </c>
      <c r="N21" s="51">
        <f t="shared" si="5"/>
        <v>55.706836616454225</v>
      </c>
      <c r="O21" s="51">
        <f t="shared" si="6"/>
        <v>54.05561993047508</v>
      </c>
      <c r="P21" s="51">
        <f t="shared" si="8"/>
        <v>48.8991888760139</v>
      </c>
      <c r="Q21" s="69">
        <f t="shared" si="7"/>
        <v>46.060254924681345</v>
      </c>
    </row>
    <row r="22" spans="2:17" ht="12">
      <c r="B22" s="11" t="s">
        <v>17</v>
      </c>
      <c r="C22" s="82">
        <v>326</v>
      </c>
      <c r="D22" s="83">
        <v>418</v>
      </c>
      <c r="E22" s="83">
        <v>377</v>
      </c>
      <c r="F22" s="83">
        <v>398</v>
      </c>
      <c r="G22" s="83">
        <v>527</v>
      </c>
      <c r="H22" s="83">
        <v>582</v>
      </c>
      <c r="I22" s="83">
        <v>615</v>
      </c>
      <c r="J22" s="83">
        <v>554</v>
      </c>
      <c r="K22" s="50">
        <f t="shared" si="2"/>
        <v>128.2208588957055</v>
      </c>
      <c r="L22" s="51">
        <f t="shared" si="3"/>
        <v>115.6441717791411</v>
      </c>
      <c r="M22" s="51">
        <f t="shared" si="4"/>
        <v>122.08588957055215</v>
      </c>
      <c r="N22" s="51">
        <f t="shared" si="5"/>
        <v>161.6564417177914</v>
      </c>
      <c r="O22" s="51">
        <f>(H22/C22)*100</f>
        <v>178.5276073619632</v>
      </c>
      <c r="P22" s="51">
        <f t="shared" si="8"/>
        <v>188.65030674846625</v>
      </c>
      <c r="Q22" s="51">
        <f t="shared" si="7"/>
        <v>169.93865030674846</v>
      </c>
    </row>
    <row r="23" spans="2:17" ht="12">
      <c r="B23" s="11" t="s">
        <v>18</v>
      </c>
      <c r="C23" s="82">
        <v>3128</v>
      </c>
      <c r="D23" s="83">
        <v>3159</v>
      </c>
      <c r="E23" s="83">
        <v>3396</v>
      </c>
      <c r="F23" s="83">
        <v>3203</v>
      </c>
      <c r="G23" s="83">
        <v>3036</v>
      </c>
      <c r="H23" s="83">
        <v>2298</v>
      </c>
      <c r="I23" s="83">
        <v>1954</v>
      </c>
      <c r="J23" s="83">
        <v>1443</v>
      </c>
      <c r="K23" s="50">
        <f t="shared" si="2"/>
        <v>100.99104859335037</v>
      </c>
      <c r="L23" s="51">
        <f t="shared" si="3"/>
        <v>108.56777493606138</v>
      </c>
      <c r="M23" s="51">
        <f t="shared" si="4"/>
        <v>102.39769820971867</v>
      </c>
      <c r="N23" s="51">
        <f t="shared" si="5"/>
        <v>97.05882352941177</v>
      </c>
      <c r="O23" s="51">
        <f t="shared" si="6"/>
        <v>73.46547314578005</v>
      </c>
      <c r="P23" s="51">
        <f t="shared" si="8"/>
        <v>62.46803069053708</v>
      </c>
      <c r="Q23" s="51">
        <f t="shared" si="7"/>
        <v>46.131713554987215</v>
      </c>
    </row>
    <row r="24" spans="2:17" ht="12">
      <c r="B24" s="11" t="s">
        <v>19</v>
      </c>
      <c r="C24" s="82">
        <v>147</v>
      </c>
      <c r="D24" s="83">
        <v>202</v>
      </c>
      <c r="E24" s="83">
        <v>196</v>
      </c>
      <c r="F24" s="83">
        <v>219</v>
      </c>
      <c r="G24" s="83">
        <v>257</v>
      </c>
      <c r="H24" s="83">
        <v>207</v>
      </c>
      <c r="I24" s="83">
        <v>190</v>
      </c>
      <c r="J24" s="83">
        <v>242</v>
      </c>
      <c r="K24" s="50">
        <f t="shared" si="2"/>
        <v>137.41496598639455</v>
      </c>
      <c r="L24" s="51">
        <f t="shared" si="3"/>
        <v>133.33333333333331</v>
      </c>
      <c r="M24" s="51">
        <f t="shared" si="4"/>
        <v>148.9795918367347</v>
      </c>
      <c r="N24" s="51">
        <f t="shared" si="5"/>
        <v>174.8299319727891</v>
      </c>
      <c r="O24" s="51">
        <f t="shared" si="6"/>
        <v>140.81632653061226</v>
      </c>
      <c r="P24" s="51">
        <f t="shared" si="8"/>
        <v>129.2517006802721</v>
      </c>
      <c r="Q24" s="51">
        <f t="shared" si="7"/>
        <v>164.62585034013605</v>
      </c>
    </row>
    <row r="25" spans="2:17" ht="12">
      <c r="B25" s="11" t="s">
        <v>45</v>
      </c>
      <c r="C25" s="82">
        <v>13175</v>
      </c>
      <c r="D25" s="83">
        <v>16265</v>
      </c>
      <c r="E25" s="83">
        <v>16125</v>
      </c>
      <c r="F25" s="83">
        <v>15390</v>
      </c>
      <c r="G25" s="83">
        <v>14765</v>
      </c>
      <c r="H25" s="83">
        <v>13120</v>
      </c>
      <c r="I25" s="83">
        <v>10320</v>
      </c>
      <c r="J25" s="83">
        <v>9615</v>
      </c>
      <c r="K25" s="50">
        <f t="shared" si="2"/>
        <v>123.45351043643265</v>
      </c>
      <c r="L25" s="51">
        <f>(E25/C25)*100</f>
        <v>122.39089184060721</v>
      </c>
      <c r="M25" s="51">
        <f>(F25/C25)*100</f>
        <v>116.81214421252373</v>
      </c>
      <c r="N25" s="51">
        <f>(G25/C25)*100</f>
        <v>112.06831119544592</v>
      </c>
      <c r="O25" s="51">
        <f>(H25/C25)*100</f>
        <v>99.58254269449715</v>
      </c>
      <c r="P25" s="51">
        <f t="shared" si="8"/>
        <v>78.33017077798861</v>
      </c>
      <c r="Q25" s="51">
        <f t="shared" si="7"/>
        <v>72.97912713472485</v>
      </c>
    </row>
    <row r="26" spans="2:17" ht="12">
      <c r="B26" s="11" t="s">
        <v>20</v>
      </c>
      <c r="C26" s="82">
        <v>4786</v>
      </c>
      <c r="D26" s="83">
        <v>4577</v>
      </c>
      <c r="E26" s="83">
        <v>4310</v>
      </c>
      <c r="F26" s="83">
        <v>4066</v>
      </c>
      <c r="G26" s="83">
        <v>4092</v>
      </c>
      <c r="H26" s="83">
        <v>3737</v>
      </c>
      <c r="I26" s="83">
        <v>3481</v>
      </c>
      <c r="J26" s="83">
        <v>3416</v>
      </c>
      <c r="K26" s="50">
        <f t="shared" si="2"/>
        <v>95.63309653155035</v>
      </c>
      <c r="L26" s="51">
        <f aca="true" t="shared" si="9" ref="L26:L33">(E26/C26)*100</f>
        <v>90.05432511491851</v>
      </c>
      <c r="M26" s="51">
        <f aca="true" t="shared" si="10" ref="M26:M33">(F26/C26)*100</f>
        <v>84.95612202256582</v>
      </c>
      <c r="N26" s="51">
        <f aca="true" t="shared" si="11" ref="N26:N33">(G26/C26)*100</f>
        <v>85.49937317175093</v>
      </c>
      <c r="O26" s="51">
        <f aca="true" t="shared" si="12" ref="O26:O33">(H26/C26)*100</f>
        <v>78.08190555787714</v>
      </c>
      <c r="P26" s="51">
        <f t="shared" si="8"/>
        <v>72.73297116590054</v>
      </c>
      <c r="Q26" s="51">
        <f t="shared" si="7"/>
        <v>71.37484329293774</v>
      </c>
    </row>
    <row r="27" spans="2:17" ht="12">
      <c r="B27" s="11" t="s">
        <v>21</v>
      </c>
      <c r="C27" s="82">
        <v>21085</v>
      </c>
      <c r="D27" s="83">
        <v>19267</v>
      </c>
      <c r="E27" s="83">
        <v>19359</v>
      </c>
      <c r="F27" s="83">
        <v>17729</v>
      </c>
      <c r="G27" s="83">
        <v>16685</v>
      </c>
      <c r="H27" s="83">
        <v>13561</v>
      </c>
      <c r="I27" s="83">
        <v>10104</v>
      </c>
      <c r="J27" s="83">
        <v>8139</v>
      </c>
      <c r="K27" s="50">
        <f t="shared" si="2"/>
        <v>91.37775669907518</v>
      </c>
      <c r="L27" s="51">
        <f t="shared" si="9"/>
        <v>91.81408584301636</v>
      </c>
      <c r="M27" s="51">
        <f t="shared" si="10"/>
        <v>84.08347166231918</v>
      </c>
      <c r="N27" s="51">
        <f t="shared" si="11"/>
        <v>79.13208442020394</v>
      </c>
      <c r="O27" s="51">
        <f t="shared" si="12"/>
        <v>64.31586435854874</v>
      </c>
      <c r="P27" s="51">
        <f t="shared" si="8"/>
        <v>47.92032250414987</v>
      </c>
      <c r="Q27" s="51">
        <f t="shared" si="7"/>
        <v>38.6009011145364</v>
      </c>
    </row>
    <row r="28" spans="2:17" ht="12">
      <c r="B28" s="11" t="s">
        <v>22</v>
      </c>
      <c r="C28" s="82">
        <v>20854</v>
      </c>
      <c r="D28" s="83">
        <v>20472</v>
      </c>
      <c r="E28" s="83">
        <v>20442</v>
      </c>
      <c r="F28" s="83">
        <v>20372</v>
      </c>
      <c r="G28" s="83">
        <v>18514</v>
      </c>
      <c r="H28" s="83">
        <v>16590</v>
      </c>
      <c r="I28" s="83">
        <v>15594</v>
      </c>
      <c r="J28" s="83">
        <v>15472</v>
      </c>
      <c r="K28" s="50">
        <f t="shared" si="2"/>
        <v>98.16821712860843</v>
      </c>
      <c r="L28" s="51">
        <f t="shared" si="9"/>
        <v>98.02435983504364</v>
      </c>
      <c r="M28" s="51">
        <f t="shared" si="10"/>
        <v>97.6886928167258</v>
      </c>
      <c r="N28" s="51">
        <f t="shared" si="11"/>
        <v>88.77913110194687</v>
      </c>
      <c r="O28" s="51">
        <f t="shared" si="12"/>
        <v>79.5530833413254</v>
      </c>
      <c r="P28" s="51">
        <f t="shared" si="8"/>
        <v>74.77702119497458</v>
      </c>
      <c r="Q28" s="51">
        <f t="shared" si="7"/>
        <v>74.1920015344778</v>
      </c>
    </row>
    <row r="29" spans="2:17" ht="12">
      <c r="B29" s="11" t="s">
        <v>23</v>
      </c>
      <c r="C29" s="82">
        <v>2464</v>
      </c>
      <c r="D29" s="83">
        <v>2541</v>
      </c>
      <c r="E29" s="83">
        <v>2484</v>
      </c>
      <c r="F29" s="83">
        <v>2251</v>
      </c>
      <c r="G29" s="83">
        <v>3193</v>
      </c>
      <c r="H29" s="83">
        <v>2933</v>
      </c>
      <c r="I29" s="83">
        <v>6418</v>
      </c>
      <c r="J29" s="83">
        <v>3358</v>
      </c>
      <c r="K29" s="50">
        <f t="shared" si="2"/>
        <v>103.125</v>
      </c>
      <c r="L29" s="51">
        <f t="shared" si="9"/>
        <v>100.81168831168831</v>
      </c>
      <c r="M29" s="51">
        <f t="shared" si="10"/>
        <v>91.35551948051948</v>
      </c>
      <c r="N29" s="51">
        <f t="shared" si="11"/>
        <v>129.58603896103895</v>
      </c>
      <c r="O29" s="51">
        <f t="shared" si="12"/>
        <v>119.03409090909092</v>
      </c>
      <c r="P29" s="51">
        <f t="shared" si="8"/>
        <v>260.4707792207792</v>
      </c>
      <c r="Q29" s="51">
        <f t="shared" si="7"/>
        <v>136.28246753246754</v>
      </c>
    </row>
    <row r="30" spans="2:17" ht="12">
      <c r="B30" s="11" t="s">
        <v>24</v>
      </c>
      <c r="C30" s="82">
        <v>386</v>
      </c>
      <c r="D30" s="83">
        <v>481</v>
      </c>
      <c r="E30" s="83">
        <v>463</v>
      </c>
      <c r="F30" s="83">
        <v>403</v>
      </c>
      <c r="G30" s="83">
        <v>391</v>
      </c>
      <c r="H30" s="83">
        <v>377</v>
      </c>
      <c r="I30" s="83">
        <v>297</v>
      </c>
      <c r="J30" s="83">
        <v>232</v>
      </c>
      <c r="K30" s="50">
        <f t="shared" si="2"/>
        <v>124.61139896373057</v>
      </c>
      <c r="L30" s="51">
        <f t="shared" si="9"/>
        <v>119.94818652849742</v>
      </c>
      <c r="M30" s="51">
        <f t="shared" si="10"/>
        <v>104.4041450777202</v>
      </c>
      <c r="N30" s="51">
        <f t="shared" si="11"/>
        <v>101.29533678756476</v>
      </c>
      <c r="O30" s="51">
        <f t="shared" si="12"/>
        <v>97.66839378238342</v>
      </c>
      <c r="P30" s="51">
        <f t="shared" si="8"/>
        <v>76.94300518134715</v>
      </c>
      <c r="Q30" s="51">
        <f t="shared" si="7"/>
        <v>60.10362694300518</v>
      </c>
    </row>
    <row r="31" spans="2:17" ht="12">
      <c r="B31" s="11" t="s">
        <v>25</v>
      </c>
      <c r="C31" s="82">
        <v>1371</v>
      </c>
      <c r="D31" s="83">
        <v>1358</v>
      </c>
      <c r="E31" s="83">
        <v>1188</v>
      </c>
      <c r="F31" s="83">
        <v>851</v>
      </c>
      <c r="G31" s="83">
        <v>974</v>
      </c>
      <c r="H31" s="83">
        <v>836</v>
      </c>
      <c r="I31" s="83">
        <v>680</v>
      </c>
      <c r="J31" s="83">
        <v>539</v>
      </c>
      <c r="K31" s="50">
        <f t="shared" si="2"/>
        <v>99.05178701677607</v>
      </c>
      <c r="L31" s="51">
        <f t="shared" si="9"/>
        <v>86.65207877461707</v>
      </c>
      <c r="M31" s="51">
        <f t="shared" si="10"/>
        <v>62.071480671043034</v>
      </c>
      <c r="N31" s="51">
        <f t="shared" si="11"/>
        <v>71.04303428154631</v>
      </c>
      <c r="O31" s="51">
        <f t="shared" si="12"/>
        <v>60.97738876732313</v>
      </c>
      <c r="P31" s="51">
        <f t="shared" si="8"/>
        <v>49.59883296863603</v>
      </c>
      <c r="Q31" s="59">
        <f t="shared" si="7"/>
        <v>39.31436907366886</v>
      </c>
    </row>
    <row r="32" spans="2:17" ht="12">
      <c r="B32" s="11" t="s">
        <v>26</v>
      </c>
      <c r="C32" s="82">
        <v>1696</v>
      </c>
      <c r="D32" s="83">
        <v>1640</v>
      </c>
      <c r="E32" s="83">
        <v>1508</v>
      </c>
      <c r="F32" s="83">
        <v>1622</v>
      </c>
      <c r="G32" s="83">
        <v>1616</v>
      </c>
      <c r="H32" s="83">
        <v>1524</v>
      </c>
      <c r="I32" s="83">
        <v>1689</v>
      </c>
      <c r="J32" s="83">
        <v>1550</v>
      </c>
      <c r="K32" s="50">
        <f t="shared" si="2"/>
        <v>96.69811320754717</v>
      </c>
      <c r="L32" s="51">
        <f t="shared" si="9"/>
        <v>88.91509433962264</v>
      </c>
      <c r="M32" s="51">
        <f t="shared" si="10"/>
        <v>95.63679245283019</v>
      </c>
      <c r="N32" s="51">
        <f t="shared" si="11"/>
        <v>95.28301886792453</v>
      </c>
      <c r="O32" s="51">
        <f t="shared" si="12"/>
        <v>89.85849056603774</v>
      </c>
      <c r="P32" s="51">
        <f t="shared" si="8"/>
        <v>99.5872641509434</v>
      </c>
      <c r="Q32" s="51">
        <f t="shared" si="7"/>
        <v>91.39150943396226</v>
      </c>
    </row>
    <row r="33" spans="2:17" ht="12">
      <c r="B33" s="11" t="s">
        <v>27</v>
      </c>
      <c r="C33" s="82">
        <v>8909</v>
      </c>
      <c r="D33" s="83">
        <v>9570</v>
      </c>
      <c r="E33" s="83">
        <v>9219</v>
      </c>
      <c r="F33" s="83">
        <v>9719</v>
      </c>
      <c r="G33" s="83">
        <v>9213</v>
      </c>
      <c r="H33" s="83">
        <v>8361</v>
      </c>
      <c r="I33" s="83">
        <v>8364</v>
      </c>
      <c r="J33" s="83">
        <v>8461</v>
      </c>
      <c r="K33" s="50">
        <f t="shared" si="2"/>
        <v>107.41946346391289</v>
      </c>
      <c r="L33" s="51">
        <f t="shared" si="9"/>
        <v>103.47962734313616</v>
      </c>
      <c r="M33" s="51">
        <f t="shared" si="10"/>
        <v>109.09192950948479</v>
      </c>
      <c r="N33" s="51">
        <f t="shared" si="11"/>
        <v>103.41227971713998</v>
      </c>
      <c r="O33" s="51">
        <f t="shared" si="12"/>
        <v>93.8489168256819</v>
      </c>
      <c r="P33" s="51">
        <f t="shared" si="8"/>
        <v>93.88259063867999</v>
      </c>
      <c r="Q33" s="59">
        <f t="shared" si="7"/>
        <v>94.97137725895162</v>
      </c>
    </row>
    <row r="34" spans="2:17" ht="12">
      <c r="B34" s="12" t="s">
        <v>28</v>
      </c>
      <c r="C34" s="85"/>
      <c r="D34" s="86"/>
      <c r="E34" s="86"/>
      <c r="F34" s="86"/>
      <c r="G34" s="86"/>
      <c r="H34" s="86"/>
      <c r="I34" s="86"/>
      <c r="J34" s="86"/>
      <c r="K34" s="53"/>
      <c r="L34" s="54"/>
      <c r="M34" s="54"/>
      <c r="N34" s="54"/>
      <c r="O34" s="54"/>
      <c r="P34" s="54"/>
      <c r="Q34" s="59"/>
    </row>
    <row r="35" spans="2:17" ht="12">
      <c r="B35" s="13" t="s">
        <v>29</v>
      </c>
      <c r="C35" s="82">
        <v>80130</v>
      </c>
      <c r="D35" s="83">
        <v>75105</v>
      </c>
      <c r="E35" s="83">
        <v>76189</v>
      </c>
      <c r="F35" s="83">
        <v>74688</v>
      </c>
      <c r="G35" s="83">
        <v>65155</v>
      </c>
      <c r="H35" s="83">
        <v>57828</v>
      </c>
      <c r="I35" s="83">
        <v>50245</v>
      </c>
      <c r="J35" s="83">
        <v>50904</v>
      </c>
      <c r="K35" s="50">
        <f>(D35/C35)*100</f>
        <v>93.72894047173344</v>
      </c>
      <c r="L35" s="51">
        <f>(E35/C35)*100</f>
        <v>95.08174216897541</v>
      </c>
      <c r="M35" s="51">
        <f>(F35/C35)*100</f>
        <v>93.20853612879073</v>
      </c>
      <c r="N35" s="51">
        <f>(G35/C35)*100</f>
        <v>81.31161861974292</v>
      </c>
      <c r="O35" s="51">
        <f aca="true" t="shared" si="13" ref="O35:O37">(H35/C35)*100</f>
        <v>72.16772744290529</v>
      </c>
      <c r="P35" s="51">
        <f t="shared" si="8"/>
        <v>62.70435542243854</v>
      </c>
      <c r="Q35" s="51">
        <f t="shared" si="7"/>
        <v>63.526769000374394</v>
      </c>
    </row>
    <row r="36" spans="2:17" ht="12">
      <c r="B36" s="13" t="s">
        <v>30</v>
      </c>
      <c r="C36" s="82">
        <v>2963</v>
      </c>
      <c r="D36" s="83">
        <v>2496</v>
      </c>
      <c r="E36" s="83">
        <v>2557</v>
      </c>
      <c r="F36" s="83">
        <v>2244</v>
      </c>
      <c r="G36" s="83">
        <v>1832</v>
      </c>
      <c r="H36" s="83">
        <v>1499</v>
      </c>
      <c r="I36" s="83">
        <v>1497</v>
      </c>
      <c r="J36" s="83" t="s">
        <v>50</v>
      </c>
      <c r="K36" s="50">
        <f>(D36/C36)*100</f>
        <v>84.23894701316233</v>
      </c>
      <c r="L36" s="51">
        <f>(E36/C36)*100</f>
        <v>86.29767127910901</v>
      </c>
      <c r="M36" s="51">
        <f>(F36/C36)*100</f>
        <v>75.73405332433344</v>
      </c>
      <c r="N36" s="51">
        <f>(G36/C36)*100</f>
        <v>61.82922713466081</v>
      </c>
      <c r="O36" s="51">
        <f t="shared" si="13"/>
        <v>50.59061761727979</v>
      </c>
      <c r="P36" s="51">
        <f t="shared" si="8"/>
        <v>50.52311846101924</v>
      </c>
      <c r="Q36" s="51" t="s">
        <v>50</v>
      </c>
    </row>
    <row r="37" spans="2:17" ht="12">
      <c r="B37" s="14" t="s">
        <v>31</v>
      </c>
      <c r="C37" s="88">
        <v>1149</v>
      </c>
      <c r="D37" s="89">
        <v>1315</v>
      </c>
      <c r="E37" s="89">
        <v>1349</v>
      </c>
      <c r="F37" s="89">
        <v>1269</v>
      </c>
      <c r="G37" s="89">
        <v>1040</v>
      </c>
      <c r="H37" s="89">
        <v>969</v>
      </c>
      <c r="I37" s="89">
        <v>906</v>
      </c>
      <c r="J37" s="89">
        <v>810</v>
      </c>
      <c r="K37" s="55">
        <f>(D37/C37)*100</f>
        <v>114.4473455178416</v>
      </c>
      <c r="L37" s="56">
        <f>(E37/C37)*100</f>
        <v>117.40644038294168</v>
      </c>
      <c r="M37" s="56">
        <f>(F37/C37)*100</f>
        <v>110.44386422976503</v>
      </c>
      <c r="N37" s="56">
        <f>(G37/C37)*100</f>
        <v>90.51348999129678</v>
      </c>
      <c r="O37" s="56">
        <f t="shared" si="13"/>
        <v>84.33420365535248</v>
      </c>
      <c r="P37" s="56">
        <f>(I37/C37)*100</f>
        <v>78.85117493472585</v>
      </c>
      <c r="Q37" s="70">
        <f t="shared" si="7"/>
        <v>70.49608355091384</v>
      </c>
    </row>
    <row r="38" spans="2:17" ht="12">
      <c r="B38" s="15" t="s">
        <v>32</v>
      </c>
      <c r="C38" s="91">
        <v>43</v>
      </c>
      <c r="D38" s="92">
        <v>60</v>
      </c>
      <c r="E38" s="92">
        <v>42</v>
      </c>
      <c r="F38" s="92">
        <v>42</v>
      </c>
      <c r="G38" s="92">
        <v>50</v>
      </c>
      <c r="H38" s="92">
        <v>49</v>
      </c>
      <c r="I38" s="92">
        <v>51</v>
      </c>
      <c r="J38" s="92">
        <v>53</v>
      </c>
      <c r="K38" s="71">
        <f>(D38/C38)*100</f>
        <v>139.53488372093022</v>
      </c>
      <c r="L38" s="59">
        <f>(E38/C38)*100</f>
        <v>97.67441860465115</v>
      </c>
      <c r="M38" s="59">
        <f>(F38/C38)*100</f>
        <v>97.67441860465115</v>
      </c>
      <c r="N38" s="59">
        <f>(G38/C38)*100</f>
        <v>116.27906976744187</v>
      </c>
      <c r="O38" s="59">
        <f>(H38/C38)*100</f>
        <v>113.95348837209302</v>
      </c>
      <c r="P38" s="59">
        <f>(I38/C38)*100</f>
        <v>118.6046511627907</v>
      </c>
      <c r="Q38" s="59">
        <f t="shared" si="7"/>
        <v>123.25581395348837</v>
      </c>
    </row>
    <row r="39" spans="2:17" ht="12">
      <c r="B39" s="11" t="s">
        <v>33</v>
      </c>
      <c r="C39" s="82">
        <v>1</v>
      </c>
      <c r="D39" s="83">
        <v>2</v>
      </c>
      <c r="E39" s="83">
        <v>2</v>
      </c>
      <c r="F39" s="83">
        <v>1</v>
      </c>
      <c r="G39" s="83">
        <v>5</v>
      </c>
      <c r="H39" s="83">
        <v>1</v>
      </c>
      <c r="I39" s="83">
        <v>1</v>
      </c>
      <c r="J39" s="83">
        <v>3</v>
      </c>
      <c r="K39" s="50">
        <f>(D39/C39)*100</f>
        <v>200</v>
      </c>
      <c r="L39" s="51">
        <f>(E39/C39)*100</f>
        <v>200</v>
      </c>
      <c r="M39" s="51">
        <f>(F39/C39)*100</f>
        <v>100</v>
      </c>
      <c r="N39" s="51">
        <f>(G39/C39)*100</f>
        <v>500</v>
      </c>
      <c r="O39" s="51">
        <f>(H39/C39)*100</f>
        <v>100</v>
      </c>
      <c r="P39" s="51">
        <f aca="true" t="shared" si="14" ref="P39:P44">(I39/C39)*100</f>
        <v>100</v>
      </c>
      <c r="Q39" s="51">
        <f t="shared" si="7"/>
        <v>300</v>
      </c>
    </row>
    <row r="40" spans="2:17" ht="12">
      <c r="B40" s="11" t="s">
        <v>34</v>
      </c>
      <c r="C40" s="82">
        <v>1598</v>
      </c>
      <c r="D40" s="83">
        <v>1776</v>
      </c>
      <c r="E40" s="83">
        <v>1687</v>
      </c>
      <c r="F40" s="83">
        <v>1623</v>
      </c>
      <c r="G40" s="83">
        <v>1484</v>
      </c>
      <c r="H40" s="83">
        <v>1667</v>
      </c>
      <c r="I40" s="83">
        <v>1063</v>
      </c>
      <c r="J40" s="83" t="s">
        <v>50</v>
      </c>
      <c r="K40" s="50">
        <f aca="true" t="shared" si="15" ref="K40:K48">(D40/C40)*100</f>
        <v>111.13892365456822</v>
      </c>
      <c r="L40" s="51">
        <f aca="true" t="shared" si="16" ref="L40:L48">(E40/C40)*100</f>
        <v>105.5694618272841</v>
      </c>
      <c r="M40" s="51">
        <f aca="true" t="shared" si="17" ref="M40:M48">(F40/C40)*100</f>
        <v>101.56445556946183</v>
      </c>
      <c r="N40" s="51">
        <f aca="true" t="shared" si="18" ref="N40:N48">(G40/C40)*100</f>
        <v>92.86608260325406</v>
      </c>
      <c r="O40" s="51">
        <f aca="true" t="shared" si="19" ref="O40:O48">(H40/C40)*100</f>
        <v>104.31789737171464</v>
      </c>
      <c r="P40" s="51">
        <f t="shared" si="14"/>
        <v>66.5206508135169</v>
      </c>
      <c r="Q40" s="59" t="s">
        <v>50</v>
      </c>
    </row>
    <row r="41" spans="2:17" ht="12">
      <c r="B41" s="16" t="s">
        <v>35</v>
      </c>
      <c r="C41" s="88">
        <v>4220</v>
      </c>
      <c r="D41" s="89">
        <v>5027</v>
      </c>
      <c r="E41" s="89">
        <v>4406</v>
      </c>
      <c r="F41" s="89">
        <v>5236</v>
      </c>
      <c r="G41" s="89">
        <v>6076</v>
      </c>
      <c r="H41" s="89">
        <v>5424</v>
      </c>
      <c r="I41" s="89">
        <v>4007</v>
      </c>
      <c r="J41" s="89">
        <v>3279</v>
      </c>
      <c r="K41" s="55">
        <f t="shared" si="15"/>
        <v>119.12322274881517</v>
      </c>
      <c r="L41" s="56">
        <f t="shared" si="16"/>
        <v>104.40758293838863</v>
      </c>
      <c r="M41" s="56">
        <f t="shared" si="17"/>
        <v>124.07582938388626</v>
      </c>
      <c r="N41" s="56">
        <f t="shared" si="18"/>
        <v>143.98104265402844</v>
      </c>
      <c r="O41" s="56">
        <f t="shared" si="19"/>
        <v>128.53080568720378</v>
      </c>
      <c r="P41" s="56">
        <f t="shared" si="14"/>
        <v>94.95260663507109</v>
      </c>
      <c r="Q41" s="56">
        <f t="shared" si="7"/>
        <v>77.70142180094787</v>
      </c>
    </row>
    <row r="42" spans="2:17" ht="12">
      <c r="B42" s="15" t="s">
        <v>36</v>
      </c>
      <c r="C42" s="94">
        <v>6</v>
      </c>
      <c r="D42" s="95">
        <v>7</v>
      </c>
      <c r="E42" s="95">
        <v>3</v>
      </c>
      <c r="F42" s="95">
        <v>144</v>
      </c>
      <c r="G42" s="95">
        <v>117</v>
      </c>
      <c r="H42" s="95">
        <v>161</v>
      </c>
      <c r="I42" s="95">
        <v>188</v>
      </c>
      <c r="J42" s="95">
        <v>156</v>
      </c>
      <c r="K42" s="62">
        <f t="shared" si="15"/>
        <v>116.66666666666667</v>
      </c>
      <c r="L42" s="63">
        <f t="shared" si="16"/>
        <v>50</v>
      </c>
      <c r="M42" s="63">
        <f t="shared" si="17"/>
        <v>2400</v>
      </c>
      <c r="N42" s="63">
        <f t="shared" si="18"/>
        <v>1950</v>
      </c>
      <c r="O42" s="63">
        <f t="shared" si="19"/>
        <v>2683.333333333333</v>
      </c>
      <c r="P42" s="63">
        <f t="shared" si="14"/>
        <v>3133.333333333333</v>
      </c>
      <c r="Q42" s="63">
        <f t="shared" si="7"/>
        <v>2600</v>
      </c>
    </row>
    <row r="43" spans="2:17" ht="12">
      <c r="B43" s="11" t="s">
        <v>37</v>
      </c>
      <c r="C43" s="82">
        <v>458</v>
      </c>
      <c r="D43" s="83">
        <v>597</v>
      </c>
      <c r="E43" s="83">
        <v>604</v>
      </c>
      <c r="F43" s="83">
        <v>513</v>
      </c>
      <c r="G43" s="83">
        <v>469</v>
      </c>
      <c r="H43" s="83">
        <v>468</v>
      </c>
      <c r="I43" s="83">
        <v>305</v>
      </c>
      <c r="J43" s="83" t="s">
        <v>50</v>
      </c>
      <c r="K43" s="50">
        <f t="shared" si="15"/>
        <v>130.34934497816596</v>
      </c>
      <c r="L43" s="51">
        <f t="shared" si="16"/>
        <v>131.87772925764193</v>
      </c>
      <c r="M43" s="51">
        <f t="shared" si="17"/>
        <v>112.00873362445414</v>
      </c>
      <c r="N43" s="51">
        <f t="shared" si="18"/>
        <v>102.40174672489081</v>
      </c>
      <c r="O43" s="51">
        <f t="shared" si="19"/>
        <v>102.18340611353712</v>
      </c>
      <c r="P43" s="51">
        <f t="shared" si="14"/>
        <v>66.5938864628821</v>
      </c>
      <c r="Q43" s="51" t="s">
        <v>50</v>
      </c>
    </row>
    <row r="44" spans="2:17" ht="12">
      <c r="B44" s="11" t="s">
        <v>38</v>
      </c>
      <c r="C44" s="82">
        <v>144</v>
      </c>
      <c r="D44" s="83">
        <v>169</v>
      </c>
      <c r="E44" s="83">
        <v>236</v>
      </c>
      <c r="F44" s="83">
        <v>268</v>
      </c>
      <c r="G44" s="83">
        <v>326</v>
      </c>
      <c r="H44" s="83">
        <v>371</v>
      </c>
      <c r="I44" s="83">
        <v>297</v>
      </c>
      <c r="J44" s="83">
        <v>234</v>
      </c>
      <c r="K44" s="50">
        <f>(D44/C44)*100</f>
        <v>117.36111111111111</v>
      </c>
      <c r="L44" s="51">
        <f>(E44/C44)*100</f>
        <v>163.88888888888889</v>
      </c>
      <c r="M44" s="51">
        <f>(F44/C44)*100</f>
        <v>186.11111111111111</v>
      </c>
      <c r="N44" s="51">
        <f>(G44/C44)*100</f>
        <v>226.38888888888889</v>
      </c>
      <c r="O44" s="51">
        <f>(H44/C44)*100</f>
        <v>257.63888888888886</v>
      </c>
      <c r="P44" s="51">
        <f t="shared" si="14"/>
        <v>206.25</v>
      </c>
      <c r="Q44" s="51">
        <f t="shared" si="7"/>
        <v>162.5</v>
      </c>
    </row>
    <row r="45" spans="2:17" ht="12">
      <c r="B45" s="11" t="s">
        <v>40</v>
      </c>
      <c r="C45" s="82">
        <v>4082</v>
      </c>
      <c r="D45" s="83">
        <v>4593</v>
      </c>
      <c r="E45" s="83">
        <v>3620</v>
      </c>
      <c r="F45" s="83">
        <v>3548</v>
      </c>
      <c r="G45" s="83">
        <v>3791</v>
      </c>
      <c r="H45" s="83">
        <v>3836</v>
      </c>
      <c r="I45" s="83">
        <v>3232</v>
      </c>
      <c r="J45" s="83">
        <v>3030</v>
      </c>
      <c r="K45" s="50">
        <v>112.51837334639883</v>
      </c>
      <c r="L45" s="51">
        <f>(E45/C45)*100</f>
        <v>88.68201861832435</v>
      </c>
      <c r="M45" s="51">
        <v>86.91817736403723</v>
      </c>
      <c r="N45" s="51">
        <v>92.87114159725624</v>
      </c>
      <c r="O45" s="51">
        <v>93.9735423811857</v>
      </c>
      <c r="P45" s="51">
        <v>79.17687408133268</v>
      </c>
      <c r="Q45" s="51">
        <f t="shared" si="7"/>
        <v>74.22831945124939</v>
      </c>
    </row>
    <row r="46" spans="2:17" ht="12">
      <c r="B46" s="16" t="s">
        <v>39</v>
      </c>
      <c r="C46" s="88" t="s">
        <v>50</v>
      </c>
      <c r="D46" s="89">
        <v>8698</v>
      </c>
      <c r="E46" s="89">
        <v>8581</v>
      </c>
      <c r="F46" s="89">
        <v>9662</v>
      </c>
      <c r="G46" s="89">
        <v>10303</v>
      </c>
      <c r="H46" s="89" t="s">
        <v>50</v>
      </c>
      <c r="I46" s="89" t="s">
        <v>50</v>
      </c>
      <c r="J46" s="89" t="s">
        <v>50</v>
      </c>
      <c r="K46" s="55" t="s">
        <v>50</v>
      </c>
      <c r="L46" s="55" t="s">
        <v>50</v>
      </c>
      <c r="M46" s="56" t="s">
        <v>50</v>
      </c>
      <c r="N46" s="56" t="s">
        <v>50</v>
      </c>
      <c r="O46" s="56" t="s">
        <v>50</v>
      </c>
      <c r="P46" s="56" t="s">
        <v>50</v>
      </c>
      <c r="Q46" s="56" t="s">
        <v>50</v>
      </c>
    </row>
    <row r="47" spans="2:17" ht="12">
      <c r="B47" s="15" t="s">
        <v>41</v>
      </c>
      <c r="C47" s="94">
        <v>746</v>
      </c>
      <c r="D47" s="95" t="s">
        <v>50</v>
      </c>
      <c r="E47" s="95" t="s">
        <v>50</v>
      </c>
      <c r="F47" s="95">
        <v>975</v>
      </c>
      <c r="G47" s="95">
        <v>1010</v>
      </c>
      <c r="H47" s="95">
        <v>1103</v>
      </c>
      <c r="I47" s="95">
        <v>1025</v>
      </c>
      <c r="J47" s="95">
        <v>111</v>
      </c>
      <c r="K47" s="62" t="s">
        <v>50</v>
      </c>
      <c r="L47" s="63" t="s">
        <v>50</v>
      </c>
      <c r="M47" s="63">
        <f t="shared" si="17"/>
        <v>130.6970509383378</v>
      </c>
      <c r="N47" s="63">
        <f t="shared" si="18"/>
        <v>135.3887399463807</v>
      </c>
      <c r="O47" s="63">
        <f t="shared" si="19"/>
        <v>147.85522788203752</v>
      </c>
      <c r="P47" s="63">
        <f>(I47/C47)*100</f>
        <v>137.3994638069705</v>
      </c>
      <c r="Q47" s="63">
        <f>(J47/C47)*100</f>
        <v>14.87935656836461</v>
      </c>
    </row>
    <row r="48" spans="2:17" ht="12">
      <c r="B48" s="16" t="s">
        <v>42</v>
      </c>
      <c r="C48" s="88">
        <v>421</v>
      </c>
      <c r="D48" s="89">
        <v>586</v>
      </c>
      <c r="E48" s="89">
        <v>566</v>
      </c>
      <c r="F48" s="89">
        <v>629</v>
      </c>
      <c r="G48" s="89">
        <v>527</v>
      </c>
      <c r="H48" s="89">
        <v>552</v>
      </c>
      <c r="I48" s="89">
        <v>429</v>
      </c>
      <c r="J48" s="89">
        <v>315</v>
      </c>
      <c r="K48" s="55">
        <f t="shared" si="15"/>
        <v>139.19239904988123</v>
      </c>
      <c r="L48" s="56">
        <f t="shared" si="16"/>
        <v>134.4418052256532</v>
      </c>
      <c r="M48" s="56">
        <f t="shared" si="17"/>
        <v>149.4061757719715</v>
      </c>
      <c r="N48" s="56">
        <f t="shared" si="18"/>
        <v>125.17814726840855</v>
      </c>
      <c r="O48" s="56">
        <f t="shared" si="19"/>
        <v>131.11638954869358</v>
      </c>
      <c r="P48" s="56">
        <f>(I48/C48)*100</f>
        <v>101.90023752969122</v>
      </c>
      <c r="Q48" s="56">
        <f t="shared" si="7"/>
        <v>74.82185273159145</v>
      </c>
    </row>
    <row r="49" spans="2:16" ht="12">
      <c r="B49" s="23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2:16" ht="15">
      <c r="B50" s="1" t="s">
        <v>97</v>
      </c>
      <c r="P50" s="4"/>
    </row>
    <row r="51" spans="2:16" ht="15">
      <c r="B51" s="17" t="s">
        <v>79</v>
      </c>
      <c r="P51" s="4"/>
    </row>
    <row r="52" spans="2:16" ht="15">
      <c r="B52" s="18" t="s">
        <v>44</v>
      </c>
      <c r="P52" s="4"/>
    </row>
  </sheetData>
  <mergeCells count="3">
    <mergeCell ref="B4:B5"/>
    <mergeCell ref="C4:J4"/>
    <mergeCell ref="K4:Q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3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21.7109375" style="1" customWidth="1"/>
    <col min="3" max="17" width="8.7109375" style="1" customWidth="1"/>
    <col min="18" max="16384" width="9.140625" style="1" customWidth="1"/>
  </cols>
  <sheetData>
    <row r="2" spans="2:17" ht="13.8">
      <c r="B2" s="3" t="s">
        <v>55</v>
      </c>
      <c r="P2" s="4"/>
      <c r="Q2" s="4"/>
    </row>
    <row r="3" spans="2:17" ht="12">
      <c r="B3" s="5"/>
      <c r="P3" s="4"/>
      <c r="Q3" s="4"/>
    </row>
    <row r="4" spans="2:17" ht="15" customHeight="1">
      <c r="B4" s="98"/>
      <c r="C4" s="105" t="s">
        <v>0</v>
      </c>
      <c r="D4" s="106"/>
      <c r="E4" s="106"/>
      <c r="F4" s="106"/>
      <c r="G4" s="106"/>
      <c r="H4" s="106"/>
      <c r="I4" s="106"/>
      <c r="J4" s="106"/>
      <c r="K4" s="105" t="s">
        <v>1</v>
      </c>
      <c r="L4" s="106"/>
      <c r="M4" s="106"/>
      <c r="N4" s="106"/>
      <c r="O4" s="106"/>
      <c r="P4" s="106"/>
      <c r="Q4" s="106"/>
    </row>
    <row r="5" spans="2:17" ht="12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42">
        <v>2009</v>
      </c>
      <c r="L5" s="43">
        <v>2010</v>
      </c>
      <c r="M5" s="43">
        <v>2011</v>
      </c>
      <c r="N5" s="43">
        <v>2012</v>
      </c>
      <c r="O5" s="43">
        <v>2013</v>
      </c>
      <c r="P5" s="44">
        <v>2014</v>
      </c>
      <c r="Q5" s="44">
        <v>2015</v>
      </c>
    </row>
    <row r="6" spans="2:17" ht="13.8">
      <c r="B6" s="9" t="s">
        <v>104</v>
      </c>
      <c r="C6" s="77">
        <f>SUM(C7:C9,C11:C28,C30:C32,C35,C37)</f>
        <v>9314</v>
      </c>
      <c r="D6" s="77">
        <f>SUM(D7:D9,D11:D28,D30:D32,D35,D37)</f>
        <v>12463</v>
      </c>
      <c r="E6" s="77">
        <f aca="true" t="shared" si="0" ref="E6:I6">SUM(E7:E9,E11:E28,E30:E32,E35,E37)</f>
        <v>12149</v>
      </c>
      <c r="F6" s="77">
        <f t="shared" si="0"/>
        <v>11991</v>
      </c>
      <c r="G6" s="77">
        <f t="shared" si="0"/>
        <v>12211</v>
      </c>
      <c r="H6" s="77">
        <f t="shared" si="0"/>
        <v>12310</v>
      </c>
      <c r="I6" s="77">
        <f t="shared" si="0"/>
        <v>13259</v>
      </c>
      <c r="J6" s="77">
        <f>SUM(J7:J9,J11:J28,J30:J32,J35,J37)</f>
        <v>14886</v>
      </c>
      <c r="K6" s="66">
        <f>(D6/$C6)*100</f>
        <v>133.80931930427315</v>
      </c>
      <c r="L6" s="47">
        <f aca="true" t="shared" si="1" ref="L6:O6">(E6/$C6)*100</f>
        <v>130.4380502469401</v>
      </c>
      <c r="M6" s="47">
        <f t="shared" si="1"/>
        <v>128.74167919261328</v>
      </c>
      <c r="N6" s="47">
        <f t="shared" si="1"/>
        <v>131.10371483787847</v>
      </c>
      <c r="O6" s="47">
        <f t="shared" si="1"/>
        <v>132.16663087824782</v>
      </c>
      <c r="P6" s="47">
        <f>(I6/$C6)*100</f>
        <v>142.355593729869</v>
      </c>
      <c r="Q6" s="47">
        <f>(J6/$C6)*100</f>
        <v>159.82392097917113</v>
      </c>
    </row>
    <row r="7" spans="2:17" ht="12">
      <c r="B7" s="10" t="s">
        <v>2</v>
      </c>
      <c r="C7" s="79">
        <v>1013</v>
      </c>
      <c r="D7" s="80">
        <v>1080</v>
      </c>
      <c r="E7" s="80">
        <v>1122</v>
      </c>
      <c r="F7" s="80">
        <v>1194</v>
      </c>
      <c r="G7" s="80">
        <v>1185</v>
      </c>
      <c r="H7" s="80">
        <v>1163</v>
      </c>
      <c r="I7" s="80">
        <v>1146</v>
      </c>
      <c r="J7" s="80">
        <v>1143</v>
      </c>
      <c r="K7" s="49">
        <f>(D7/C7)*100</f>
        <v>106.61401776900297</v>
      </c>
      <c r="L7" s="58">
        <f aca="true" t="shared" si="2" ref="L7:L23">(E7/C7)*100</f>
        <v>110.76011846001974</v>
      </c>
      <c r="M7" s="58">
        <f aca="true" t="shared" si="3" ref="M7:M23">(F7/C7)*100</f>
        <v>117.86771964461995</v>
      </c>
      <c r="N7" s="58">
        <f aca="true" t="shared" si="4" ref="N7:N23">(G7/C7)*100</f>
        <v>116.97926949654492</v>
      </c>
      <c r="O7" s="58">
        <f aca="true" t="shared" si="5" ref="O7:O23">(H7/C7)*100</f>
        <v>114.80750246791709</v>
      </c>
      <c r="P7" s="58">
        <f>(I7/C7)*100</f>
        <v>113.12931885488649</v>
      </c>
      <c r="Q7" s="58">
        <f>(J7/C7)*100</f>
        <v>112.83316880552815</v>
      </c>
    </row>
    <row r="8" spans="2:17" ht="12">
      <c r="B8" s="11" t="s">
        <v>3</v>
      </c>
      <c r="C8" s="82">
        <v>127</v>
      </c>
      <c r="D8" s="83">
        <v>142</v>
      </c>
      <c r="E8" s="83">
        <v>118</v>
      </c>
      <c r="F8" s="83">
        <v>77</v>
      </c>
      <c r="G8" s="83">
        <v>75</v>
      </c>
      <c r="H8" s="83">
        <v>87</v>
      </c>
      <c r="I8" s="83">
        <v>95</v>
      </c>
      <c r="J8" s="83">
        <v>74</v>
      </c>
      <c r="K8" s="50">
        <f>(D8/C8)*100</f>
        <v>111.81102362204724</v>
      </c>
      <c r="L8" s="51">
        <f t="shared" si="2"/>
        <v>92.91338582677166</v>
      </c>
      <c r="M8" s="51">
        <f t="shared" si="3"/>
        <v>60.629921259842526</v>
      </c>
      <c r="N8" s="51">
        <f t="shared" si="4"/>
        <v>59.055118110236215</v>
      </c>
      <c r="O8" s="51">
        <f t="shared" si="5"/>
        <v>68.50393700787401</v>
      </c>
      <c r="P8" s="51">
        <f>(I8/C8)*100</f>
        <v>74.80314960629921</v>
      </c>
      <c r="Q8" s="51">
        <f aca="true" t="shared" si="6" ref="Q8:Q45">(J8/C8)*100</f>
        <v>58.26771653543307</v>
      </c>
    </row>
    <row r="9" spans="2:17" ht="12">
      <c r="B9" s="11" t="s">
        <v>4</v>
      </c>
      <c r="C9" s="82">
        <v>8</v>
      </c>
      <c r="D9" s="83">
        <v>7</v>
      </c>
      <c r="E9" s="83">
        <v>10</v>
      </c>
      <c r="F9" s="83">
        <v>8</v>
      </c>
      <c r="G9" s="83">
        <v>8</v>
      </c>
      <c r="H9" s="83">
        <v>11</v>
      </c>
      <c r="I9" s="83">
        <v>12</v>
      </c>
      <c r="J9" s="83">
        <v>4</v>
      </c>
      <c r="K9" s="50">
        <f>(D9/C9)*100</f>
        <v>87.5</v>
      </c>
      <c r="L9" s="51">
        <f t="shared" si="2"/>
        <v>125</v>
      </c>
      <c r="M9" s="51">
        <f t="shared" si="3"/>
        <v>100</v>
      </c>
      <c r="N9" s="51">
        <f t="shared" si="4"/>
        <v>100</v>
      </c>
      <c r="O9" s="51">
        <f t="shared" si="5"/>
        <v>137.5</v>
      </c>
      <c r="P9" s="51">
        <f aca="true" t="shared" si="7" ref="P9:P36">(I9/C9)*100</f>
        <v>150</v>
      </c>
      <c r="Q9" s="51">
        <f t="shared" si="6"/>
        <v>50</v>
      </c>
    </row>
    <row r="10" spans="2:17" ht="12">
      <c r="B10" s="11" t="s">
        <v>5</v>
      </c>
      <c r="C10" s="82" t="s">
        <v>50</v>
      </c>
      <c r="D10" s="83" t="s">
        <v>50</v>
      </c>
      <c r="E10" s="83" t="s">
        <v>50</v>
      </c>
      <c r="F10" s="83" t="s">
        <v>50</v>
      </c>
      <c r="G10" s="83" t="s">
        <v>50</v>
      </c>
      <c r="H10" s="83" t="s">
        <v>50</v>
      </c>
      <c r="I10" s="83" t="s">
        <v>50</v>
      </c>
      <c r="J10" s="83" t="s">
        <v>50</v>
      </c>
      <c r="K10" s="50" t="s">
        <v>50</v>
      </c>
      <c r="L10" s="51" t="s">
        <v>50</v>
      </c>
      <c r="M10" s="51" t="s">
        <v>50</v>
      </c>
      <c r="N10" s="51" t="s">
        <v>50</v>
      </c>
      <c r="O10" s="51" t="s">
        <v>50</v>
      </c>
      <c r="P10" s="51" t="s">
        <v>50</v>
      </c>
      <c r="Q10" s="69" t="s">
        <v>50</v>
      </c>
    </row>
    <row r="11" spans="2:17" ht="13.8">
      <c r="B11" s="11" t="s">
        <v>105</v>
      </c>
      <c r="C11" s="82">
        <v>1857</v>
      </c>
      <c r="D11" s="83">
        <v>5126</v>
      </c>
      <c r="E11" s="83">
        <v>4897</v>
      </c>
      <c r="F11" s="83">
        <v>4922</v>
      </c>
      <c r="G11" s="83">
        <v>5183</v>
      </c>
      <c r="H11" s="83">
        <v>4964</v>
      </c>
      <c r="I11" s="83">
        <v>5011</v>
      </c>
      <c r="J11" s="83">
        <v>4789</v>
      </c>
      <c r="K11" s="50">
        <f aca="true" t="shared" si="8" ref="K11:K23">(D11/C11)*100</f>
        <v>276.03661820140013</v>
      </c>
      <c r="L11" s="51">
        <f t="shared" si="2"/>
        <v>263.7049003769521</v>
      </c>
      <c r="M11" s="51">
        <f t="shared" si="3"/>
        <v>265.0511577813678</v>
      </c>
      <c r="N11" s="51">
        <f t="shared" si="4"/>
        <v>279.106085083468</v>
      </c>
      <c r="O11" s="51">
        <f t="shared" si="5"/>
        <v>267.31287022078624</v>
      </c>
      <c r="P11" s="51">
        <f t="shared" si="7"/>
        <v>269.84383414108777</v>
      </c>
      <c r="Q11" s="51">
        <f t="shared" si="6"/>
        <v>257.8890683898762</v>
      </c>
    </row>
    <row r="12" spans="2:17" ht="12">
      <c r="B12" s="11" t="s">
        <v>7</v>
      </c>
      <c r="C12" s="82">
        <v>2</v>
      </c>
      <c r="D12" s="83">
        <v>0</v>
      </c>
      <c r="E12" s="83">
        <v>0</v>
      </c>
      <c r="F12" s="83">
        <v>3</v>
      </c>
      <c r="G12" s="83">
        <v>0</v>
      </c>
      <c r="H12" s="83">
        <v>1</v>
      </c>
      <c r="I12" s="83">
        <v>0</v>
      </c>
      <c r="J12" s="83">
        <v>0</v>
      </c>
      <c r="K12" s="50">
        <f t="shared" si="8"/>
        <v>0</v>
      </c>
      <c r="L12" s="51">
        <f t="shared" si="2"/>
        <v>0</v>
      </c>
      <c r="M12" s="51">
        <f t="shared" si="3"/>
        <v>150</v>
      </c>
      <c r="N12" s="51">
        <f t="shared" si="4"/>
        <v>0</v>
      </c>
      <c r="O12" s="51">
        <f t="shared" si="5"/>
        <v>50</v>
      </c>
      <c r="P12" s="51">
        <f t="shared" si="7"/>
        <v>0</v>
      </c>
      <c r="Q12" s="51">
        <v>0</v>
      </c>
    </row>
    <row r="13" spans="2:17" ht="12">
      <c r="B13" s="11" t="s">
        <v>8</v>
      </c>
      <c r="C13" s="82">
        <v>77</v>
      </c>
      <c r="D13" s="83">
        <v>146</v>
      </c>
      <c r="E13" s="83">
        <v>134</v>
      </c>
      <c r="F13" s="83">
        <v>109</v>
      </c>
      <c r="G13" s="83">
        <v>101</v>
      </c>
      <c r="H13" s="83">
        <v>124</v>
      </c>
      <c r="I13" s="83">
        <v>124</v>
      </c>
      <c r="J13" s="83">
        <v>153</v>
      </c>
      <c r="K13" s="50">
        <f t="shared" si="8"/>
        <v>189.6103896103896</v>
      </c>
      <c r="L13" s="51">
        <f t="shared" si="2"/>
        <v>174.02597402597402</v>
      </c>
      <c r="M13" s="51">
        <f t="shared" si="3"/>
        <v>141.55844155844156</v>
      </c>
      <c r="N13" s="51">
        <f t="shared" si="4"/>
        <v>131.1688311688312</v>
      </c>
      <c r="O13" s="51">
        <f t="shared" si="5"/>
        <v>161.03896103896105</v>
      </c>
      <c r="P13" s="51">
        <f t="shared" si="7"/>
        <v>161.03896103896105</v>
      </c>
      <c r="Q13" s="51">
        <f t="shared" si="6"/>
        <v>198.70129870129873</v>
      </c>
    </row>
    <row r="14" spans="2:17" ht="12">
      <c r="B14" s="11" t="s">
        <v>9</v>
      </c>
      <c r="C14" s="82">
        <v>30</v>
      </c>
      <c r="D14" s="83">
        <v>16</v>
      </c>
      <c r="E14" s="83">
        <v>173</v>
      </c>
      <c r="F14" s="83">
        <v>158</v>
      </c>
      <c r="G14" s="83">
        <v>139</v>
      </c>
      <c r="H14" s="83">
        <v>95</v>
      </c>
      <c r="I14" s="83">
        <v>58</v>
      </c>
      <c r="J14" s="83">
        <v>89</v>
      </c>
      <c r="K14" s="50">
        <f t="shared" si="8"/>
        <v>53.333333333333336</v>
      </c>
      <c r="L14" s="51">
        <f t="shared" si="2"/>
        <v>576.6666666666666</v>
      </c>
      <c r="M14" s="51">
        <f t="shared" si="3"/>
        <v>526.6666666666666</v>
      </c>
      <c r="N14" s="51">
        <f t="shared" si="4"/>
        <v>463.33333333333337</v>
      </c>
      <c r="O14" s="51">
        <f t="shared" si="5"/>
        <v>316.66666666666663</v>
      </c>
      <c r="P14" s="51">
        <f t="shared" si="7"/>
        <v>193.33333333333334</v>
      </c>
      <c r="Q14" s="51">
        <f t="shared" si="6"/>
        <v>296.6666666666667</v>
      </c>
    </row>
    <row r="15" spans="2:17" ht="12">
      <c r="B15" s="11" t="s">
        <v>10</v>
      </c>
      <c r="C15" s="82">
        <v>237</v>
      </c>
      <c r="D15" s="83">
        <v>171</v>
      </c>
      <c r="E15" s="83">
        <v>127</v>
      </c>
      <c r="F15" s="83">
        <v>111</v>
      </c>
      <c r="G15" s="83">
        <v>118</v>
      </c>
      <c r="H15" s="83">
        <v>121</v>
      </c>
      <c r="I15" s="83">
        <v>99</v>
      </c>
      <c r="J15" s="83">
        <v>93</v>
      </c>
      <c r="K15" s="50">
        <f t="shared" si="8"/>
        <v>72.15189873417721</v>
      </c>
      <c r="L15" s="51">
        <f t="shared" si="2"/>
        <v>53.58649789029536</v>
      </c>
      <c r="M15" s="51">
        <f t="shared" si="3"/>
        <v>46.835443037974684</v>
      </c>
      <c r="N15" s="51">
        <f t="shared" si="4"/>
        <v>49.789029535864984</v>
      </c>
      <c r="O15" s="51">
        <f t="shared" si="5"/>
        <v>51.0548523206751</v>
      </c>
      <c r="P15" s="51">
        <f t="shared" si="7"/>
        <v>41.77215189873418</v>
      </c>
      <c r="Q15" s="51">
        <f t="shared" si="6"/>
        <v>39.24050632911392</v>
      </c>
    </row>
    <row r="16" spans="2:17" ht="12">
      <c r="B16" s="11" t="s">
        <v>11</v>
      </c>
      <c r="C16" s="82">
        <v>2074</v>
      </c>
      <c r="D16" s="83">
        <v>2085</v>
      </c>
      <c r="E16" s="83">
        <v>2092</v>
      </c>
      <c r="F16" s="83">
        <v>2234</v>
      </c>
      <c r="G16" s="83">
        <v>2117</v>
      </c>
      <c r="H16" s="83">
        <v>2266</v>
      </c>
      <c r="I16" s="83">
        <v>2956</v>
      </c>
      <c r="J16" s="83">
        <v>3985</v>
      </c>
      <c r="K16" s="50">
        <f t="shared" si="8"/>
        <v>100.53037608486018</v>
      </c>
      <c r="L16" s="51">
        <f t="shared" si="2"/>
        <v>100.8678881388621</v>
      </c>
      <c r="M16" s="51">
        <f t="shared" si="3"/>
        <v>107.71456123432979</v>
      </c>
      <c r="N16" s="51">
        <f t="shared" si="4"/>
        <v>102.07328833172613</v>
      </c>
      <c r="O16" s="51">
        <f t="shared" si="5"/>
        <v>109.25747348119576</v>
      </c>
      <c r="P16" s="51">
        <f t="shared" si="7"/>
        <v>142.526518804243</v>
      </c>
      <c r="Q16" s="51">
        <f t="shared" si="6"/>
        <v>192.14079074252652</v>
      </c>
    </row>
    <row r="17" spans="2:17" ht="12">
      <c r="B17" s="11" t="s">
        <v>12</v>
      </c>
      <c r="C17" s="82">
        <v>16</v>
      </c>
      <c r="D17" s="83">
        <v>12</v>
      </c>
      <c r="E17" s="83">
        <v>13</v>
      </c>
      <c r="F17" s="83">
        <v>6</v>
      </c>
      <c r="G17" s="83">
        <v>6</v>
      </c>
      <c r="H17" s="83">
        <v>1</v>
      </c>
      <c r="I17" s="83">
        <v>1</v>
      </c>
      <c r="J17" s="83">
        <v>0</v>
      </c>
      <c r="K17" s="50">
        <f t="shared" si="8"/>
        <v>75</v>
      </c>
      <c r="L17" s="51">
        <f t="shared" si="2"/>
        <v>81.25</v>
      </c>
      <c r="M17" s="51">
        <f t="shared" si="3"/>
        <v>37.5</v>
      </c>
      <c r="N17" s="51">
        <f t="shared" si="4"/>
        <v>37.5</v>
      </c>
      <c r="O17" s="51">
        <f t="shared" si="5"/>
        <v>6.25</v>
      </c>
      <c r="P17" s="51">
        <f t="shared" si="7"/>
        <v>6.25</v>
      </c>
      <c r="Q17" s="51">
        <v>0</v>
      </c>
    </row>
    <row r="18" spans="2:17" ht="12">
      <c r="B18" s="11" t="s">
        <v>13</v>
      </c>
      <c r="C18" s="82">
        <v>325</v>
      </c>
      <c r="D18" s="83">
        <v>349</v>
      </c>
      <c r="E18" s="83">
        <v>351</v>
      </c>
      <c r="F18" s="83">
        <v>356</v>
      </c>
      <c r="G18" s="83">
        <v>341</v>
      </c>
      <c r="H18" s="83">
        <v>325</v>
      </c>
      <c r="I18" s="83">
        <v>297</v>
      </c>
      <c r="J18" s="83">
        <v>287</v>
      </c>
      <c r="K18" s="50">
        <f t="shared" si="8"/>
        <v>107.38461538461539</v>
      </c>
      <c r="L18" s="51">
        <f t="shared" si="2"/>
        <v>108</v>
      </c>
      <c r="M18" s="51">
        <f t="shared" si="3"/>
        <v>109.53846153846155</v>
      </c>
      <c r="N18" s="51">
        <f t="shared" si="4"/>
        <v>104.92307692307692</v>
      </c>
      <c r="O18" s="51">
        <f t="shared" si="5"/>
        <v>100</v>
      </c>
      <c r="P18" s="51">
        <f t="shared" si="7"/>
        <v>91.38461538461539</v>
      </c>
      <c r="Q18" s="51">
        <f t="shared" si="6"/>
        <v>88.3076923076923</v>
      </c>
    </row>
    <row r="19" spans="2:17" ht="12">
      <c r="B19" s="11" t="s">
        <v>14</v>
      </c>
      <c r="C19" s="82">
        <v>12</v>
      </c>
      <c r="D19" s="83">
        <v>26</v>
      </c>
      <c r="E19" s="83">
        <v>27</v>
      </c>
      <c r="F19" s="83">
        <v>25</v>
      </c>
      <c r="G19" s="83">
        <v>30</v>
      </c>
      <c r="H19" s="83">
        <v>19</v>
      </c>
      <c r="I19" s="83">
        <v>21</v>
      </c>
      <c r="J19" s="83">
        <v>24</v>
      </c>
      <c r="K19" s="50">
        <f t="shared" si="8"/>
        <v>216.66666666666666</v>
      </c>
      <c r="L19" s="51">
        <f t="shared" si="2"/>
        <v>225</v>
      </c>
      <c r="M19" s="51">
        <f t="shared" si="3"/>
        <v>208.33333333333334</v>
      </c>
      <c r="N19" s="51">
        <f t="shared" si="4"/>
        <v>250</v>
      </c>
      <c r="O19" s="51">
        <f t="shared" si="5"/>
        <v>158.33333333333331</v>
      </c>
      <c r="P19" s="51">
        <f t="shared" si="7"/>
        <v>175</v>
      </c>
      <c r="Q19" s="51">
        <f t="shared" si="6"/>
        <v>200</v>
      </c>
    </row>
    <row r="20" spans="2:17" ht="12">
      <c r="B20" s="11" t="s">
        <v>15</v>
      </c>
      <c r="C20" s="82">
        <v>3</v>
      </c>
      <c r="D20" s="83">
        <v>9</v>
      </c>
      <c r="E20" s="83">
        <v>8</v>
      </c>
      <c r="F20" s="83">
        <v>7</v>
      </c>
      <c r="G20" s="83">
        <v>1</v>
      </c>
      <c r="H20" s="83">
        <v>18</v>
      </c>
      <c r="I20" s="83">
        <v>17</v>
      </c>
      <c r="J20" s="83">
        <v>17</v>
      </c>
      <c r="K20" s="50">
        <f t="shared" si="8"/>
        <v>300</v>
      </c>
      <c r="L20" s="51">
        <f t="shared" si="2"/>
        <v>266.66666666666663</v>
      </c>
      <c r="M20" s="51">
        <f t="shared" si="3"/>
        <v>233.33333333333334</v>
      </c>
      <c r="N20" s="51">
        <f t="shared" si="4"/>
        <v>33.33333333333333</v>
      </c>
      <c r="O20" s="51">
        <f t="shared" si="5"/>
        <v>600</v>
      </c>
      <c r="P20" s="51">
        <f t="shared" si="7"/>
        <v>566.6666666666667</v>
      </c>
      <c r="Q20" s="51">
        <f t="shared" si="6"/>
        <v>566.6666666666667</v>
      </c>
    </row>
    <row r="21" spans="2:17" ht="12">
      <c r="B21" s="11" t="s">
        <v>16</v>
      </c>
      <c r="C21" s="82">
        <v>61</v>
      </c>
      <c r="D21" s="83">
        <v>59</v>
      </c>
      <c r="E21" s="83">
        <v>69</v>
      </c>
      <c r="F21" s="83">
        <v>48</v>
      </c>
      <c r="G21" s="83">
        <v>65</v>
      </c>
      <c r="H21" s="83">
        <v>46</v>
      </c>
      <c r="I21" s="83">
        <v>44</v>
      </c>
      <c r="J21" s="83">
        <v>49</v>
      </c>
      <c r="K21" s="50">
        <f t="shared" si="8"/>
        <v>96.72131147540983</v>
      </c>
      <c r="L21" s="51">
        <f t="shared" si="2"/>
        <v>113.11475409836065</v>
      </c>
      <c r="M21" s="51">
        <f t="shared" si="3"/>
        <v>78.68852459016394</v>
      </c>
      <c r="N21" s="51">
        <f t="shared" si="4"/>
        <v>106.55737704918033</v>
      </c>
      <c r="O21" s="51">
        <f t="shared" si="5"/>
        <v>75.40983606557377</v>
      </c>
      <c r="P21" s="51">
        <f t="shared" si="7"/>
        <v>72.1311475409836</v>
      </c>
      <c r="Q21" s="69">
        <f t="shared" si="6"/>
        <v>80.32786885245902</v>
      </c>
    </row>
    <row r="22" spans="2:17" ht="12">
      <c r="B22" s="11" t="s">
        <v>17</v>
      </c>
      <c r="C22" s="82">
        <v>33</v>
      </c>
      <c r="D22" s="83">
        <v>40</v>
      </c>
      <c r="E22" s="83">
        <v>27</v>
      </c>
      <c r="F22" s="83">
        <v>47</v>
      </c>
      <c r="G22" s="83">
        <v>57</v>
      </c>
      <c r="H22" s="83">
        <v>48</v>
      </c>
      <c r="I22" s="83">
        <v>52</v>
      </c>
      <c r="J22" s="83">
        <v>53</v>
      </c>
      <c r="K22" s="50">
        <f t="shared" si="8"/>
        <v>121.21212121212122</v>
      </c>
      <c r="L22" s="51">
        <f t="shared" si="2"/>
        <v>81.81818181818183</v>
      </c>
      <c r="M22" s="51">
        <f t="shared" si="3"/>
        <v>142.42424242424244</v>
      </c>
      <c r="N22" s="51">
        <f t="shared" si="4"/>
        <v>172.72727272727272</v>
      </c>
      <c r="O22" s="51">
        <f>(H22/C22)*100</f>
        <v>145.45454545454547</v>
      </c>
      <c r="P22" s="51">
        <f t="shared" si="7"/>
        <v>157.57575757575756</v>
      </c>
      <c r="Q22" s="51">
        <f t="shared" si="6"/>
        <v>160.6060606060606</v>
      </c>
    </row>
    <row r="23" spans="2:17" ht="12">
      <c r="B23" s="11" t="s">
        <v>18</v>
      </c>
      <c r="C23" s="82">
        <v>11</v>
      </c>
      <c r="D23" s="83">
        <v>14</v>
      </c>
      <c r="E23" s="83">
        <v>18</v>
      </c>
      <c r="F23" s="83">
        <v>12</v>
      </c>
      <c r="G23" s="83">
        <v>9</v>
      </c>
      <c r="H23" s="83">
        <v>7</v>
      </c>
      <c r="I23" s="83">
        <v>3</v>
      </c>
      <c r="J23" s="83">
        <v>11</v>
      </c>
      <c r="K23" s="50">
        <f t="shared" si="8"/>
        <v>127.27272727272727</v>
      </c>
      <c r="L23" s="51">
        <f t="shared" si="2"/>
        <v>163.63636363636365</v>
      </c>
      <c r="M23" s="51">
        <f t="shared" si="3"/>
        <v>109.09090909090908</v>
      </c>
      <c r="N23" s="51">
        <f t="shared" si="4"/>
        <v>81.81818181818183</v>
      </c>
      <c r="O23" s="51">
        <f t="shared" si="5"/>
        <v>63.63636363636363</v>
      </c>
      <c r="P23" s="51">
        <f t="shared" si="7"/>
        <v>27.27272727272727</v>
      </c>
      <c r="Q23" s="51">
        <f t="shared" si="6"/>
        <v>100</v>
      </c>
    </row>
    <row r="24" spans="2:17" ht="12">
      <c r="B24" s="11" t="s">
        <v>19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65" t="s">
        <v>81</v>
      </c>
      <c r="L24" s="65" t="s">
        <v>81</v>
      </c>
      <c r="M24" s="65" t="s">
        <v>81</v>
      </c>
      <c r="N24" s="65" t="s">
        <v>81</v>
      </c>
      <c r="O24" s="65" t="s">
        <v>81</v>
      </c>
      <c r="P24" s="65" t="s">
        <v>81</v>
      </c>
      <c r="Q24" s="51" t="s">
        <v>50</v>
      </c>
    </row>
    <row r="25" spans="2:17" ht="12">
      <c r="B25" s="11" t="s">
        <v>45</v>
      </c>
      <c r="C25" s="82">
        <v>760</v>
      </c>
      <c r="D25" s="83">
        <v>625</v>
      </c>
      <c r="E25" s="83">
        <v>645</v>
      </c>
      <c r="F25" s="83">
        <v>560</v>
      </c>
      <c r="G25" s="83">
        <v>585</v>
      </c>
      <c r="H25" s="83">
        <v>510</v>
      </c>
      <c r="I25" s="83">
        <v>405</v>
      </c>
      <c r="J25" s="83">
        <v>415</v>
      </c>
      <c r="K25" s="50">
        <f>(D25/C25)*100</f>
        <v>82.23684210526315</v>
      </c>
      <c r="L25" s="51">
        <f>(E25/C25)*100</f>
        <v>84.86842105263158</v>
      </c>
      <c r="M25" s="51">
        <f>(F25/C25)*100</f>
        <v>73.68421052631578</v>
      </c>
      <c r="N25" s="51">
        <f>(G25/C25)*100</f>
        <v>76.97368421052632</v>
      </c>
      <c r="O25" s="51">
        <f>(H25/C25)*100</f>
        <v>67.10526315789474</v>
      </c>
      <c r="P25" s="51">
        <f t="shared" si="7"/>
        <v>53.289473684210535</v>
      </c>
      <c r="Q25" s="51">
        <f t="shared" si="6"/>
        <v>54.60526315789473</v>
      </c>
    </row>
    <row r="26" spans="2:17" ht="12">
      <c r="B26" s="11" t="s">
        <v>20</v>
      </c>
      <c r="C26" s="82">
        <v>11</v>
      </c>
      <c r="D26" s="83">
        <v>5</v>
      </c>
      <c r="E26" s="83">
        <v>9</v>
      </c>
      <c r="F26" s="83">
        <v>5</v>
      </c>
      <c r="G26" s="83">
        <v>11</v>
      </c>
      <c r="H26" s="83">
        <v>4</v>
      </c>
      <c r="I26" s="83">
        <v>1</v>
      </c>
      <c r="J26" s="83">
        <v>3</v>
      </c>
      <c r="K26" s="50">
        <f>(D26/C26)*100</f>
        <v>45.45454545454545</v>
      </c>
      <c r="L26" s="51">
        <f aca="true" t="shared" si="9" ref="L26:L31">(E26/C26)*100</f>
        <v>81.81818181818183</v>
      </c>
      <c r="M26" s="51">
        <f aca="true" t="shared" si="10" ref="M26:M31">(F26/C26)*100</f>
        <v>45.45454545454545</v>
      </c>
      <c r="N26" s="51">
        <f aca="true" t="shared" si="11" ref="N26:N31">(G26/C26)*100</f>
        <v>100</v>
      </c>
      <c r="O26" s="51">
        <f aca="true" t="shared" si="12" ref="O26:O31">(H26/C26)*100</f>
        <v>36.36363636363637</v>
      </c>
      <c r="P26" s="51">
        <f t="shared" si="7"/>
        <v>9.090909090909092</v>
      </c>
      <c r="Q26" s="51">
        <f t="shared" si="6"/>
        <v>27.27272727272727</v>
      </c>
    </row>
    <row r="27" spans="2:17" ht="12">
      <c r="B27" s="11" t="s">
        <v>21</v>
      </c>
      <c r="C27" s="82">
        <v>37</v>
      </c>
      <c r="D27" s="83">
        <v>59</v>
      </c>
      <c r="E27" s="83">
        <v>26</v>
      </c>
      <c r="F27" s="83">
        <v>11</v>
      </c>
      <c r="G27" s="83">
        <v>316</v>
      </c>
      <c r="H27" s="83">
        <v>272</v>
      </c>
      <c r="I27" s="83">
        <v>287</v>
      </c>
      <c r="J27" s="83">
        <v>246</v>
      </c>
      <c r="K27" s="50">
        <f>(D27/C27)*100</f>
        <v>159.45945945945945</v>
      </c>
      <c r="L27" s="51">
        <f t="shared" si="9"/>
        <v>70.27027027027027</v>
      </c>
      <c r="M27" s="51">
        <f t="shared" si="10"/>
        <v>29.72972972972973</v>
      </c>
      <c r="N27" s="51">
        <f t="shared" si="11"/>
        <v>854.0540540540541</v>
      </c>
      <c r="O27" s="51">
        <f t="shared" si="12"/>
        <v>735.1351351351352</v>
      </c>
      <c r="P27" s="51">
        <f t="shared" si="7"/>
        <v>775.6756756756757</v>
      </c>
      <c r="Q27" s="51">
        <f t="shared" si="6"/>
        <v>664.8648648648648</v>
      </c>
    </row>
    <row r="28" spans="2:17" ht="12">
      <c r="B28" s="11" t="s">
        <v>22</v>
      </c>
      <c r="C28" s="82">
        <v>492</v>
      </c>
      <c r="D28" s="83">
        <v>539</v>
      </c>
      <c r="E28" s="83">
        <v>501</v>
      </c>
      <c r="F28" s="83">
        <v>507</v>
      </c>
      <c r="G28" s="83">
        <v>419</v>
      </c>
      <c r="H28" s="83">
        <v>432</v>
      </c>
      <c r="I28" s="83">
        <v>376</v>
      </c>
      <c r="J28" s="83">
        <v>369</v>
      </c>
      <c r="K28" s="50">
        <f>(D28/C28)*100</f>
        <v>109.55284552845528</v>
      </c>
      <c r="L28" s="51">
        <f>(E28/C28)*100</f>
        <v>101.82926829268293</v>
      </c>
      <c r="M28" s="51">
        <f t="shared" si="10"/>
        <v>103.04878048780488</v>
      </c>
      <c r="N28" s="51">
        <f t="shared" si="11"/>
        <v>85.16260162601627</v>
      </c>
      <c r="O28" s="51">
        <f t="shared" si="12"/>
        <v>87.8048780487805</v>
      </c>
      <c r="P28" s="51">
        <f t="shared" si="7"/>
        <v>76.42276422764228</v>
      </c>
      <c r="Q28" s="51">
        <f t="shared" si="6"/>
        <v>75</v>
      </c>
    </row>
    <row r="29" spans="2:17" ht="12">
      <c r="B29" s="11" t="s">
        <v>23</v>
      </c>
      <c r="C29" s="82">
        <v>265</v>
      </c>
      <c r="D29" s="83" t="s">
        <v>50</v>
      </c>
      <c r="E29" s="83">
        <v>321</v>
      </c>
      <c r="F29" s="83">
        <v>307</v>
      </c>
      <c r="G29" s="83">
        <v>391</v>
      </c>
      <c r="H29" s="83">
        <v>310</v>
      </c>
      <c r="I29" s="83">
        <v>290</v>
      </c>
      <c r="J29" s="83">
        <v>295</v>
      </c>
      <c r="K29" s="50">
        <v>0</v>
      </c>
      <c r="L29" s="51">
        <f>(E29/C29)*100</f>
        <v>121.1320754716981</v>
      </c>
      <c r="M29" s="51">
        <f>(F29/C29)*100</f>
        <v>115.84905660377358</v>
      </c>
      <c r="N29" s="51">
        <f aca="true" t="shared" si="13" ref="N29">(G29/C29)*100</f>
        <v>147.54716981132074</v>
      </c>
      <c r="O29" s="51">
        <f aca="true" t="shared" si="14" ref="O29">(H29/C29)*100</f>
        <v>116.98113207547169</v>
      </c>
      <c r="P29" s="51">
        <f aca="true" t="shared" si="15" ref="P29">(I29/C29)*100</f>
        <v>109.43396226415094</v>
      </c>
      <c r="Q29" s="51">
        <f t="shared" si="6"/>
        <v>111.32075471698113</v>
      </c>
    </row>
    <row r="30" spans="2:17" ht="12">
      <c r="B30" s="11" t="s">
        <v>24</v>
      </c>
      <c r="C30" s="82">
        <v>7</v>
      </c>
      <c r="D30" s="83">
        <v>2</v>
      </c>
      <c r="E30" s="83">
        <v>4</v>
      </c>
      <c r="F30" s="83">
        <v>2</v>
      </c>
      <c r="G30" s="83">
        <v>4</v>
      </c>
      <c r="H30" s="83">
        <v>4</v>
      </c>
      <c r="I30" s="83">
        <v>5</v>
      </c>
      <c r="J30" s="83">
        <v>3</v>
      </c>
      <c r="K30" s="50">
        <f>(D30/C30)*100</f>
        <v>28.57142857142857</v>
      </c>
      <c r="L30" s="51">
        <f t="shared" si="9"/>
        <v>57.14285714285714</v>
      </c>
      <c r="M30" s="51">
        <f t="shared" si="10"/>
        <v>28.57142857142857</v>
      </c>
      <c r="N30" s="51">
        <f t="shared" si="11"/>
        <v>57.14285714285714</v>
      </c>
      <c r="O30" s="51">
        <f t="shared" si="12"/>
        <v>57.14285714285714</v>
      </c>
      <c r="P30" s="51">
        <f t="shared" si="7"/>
        <v>71.42857142857143</v>
      </c>
      <c r="Q30" s="51">
        <f t="shared" si="6"/>
        <v>42.857142857142854</v>
      </c>
    </row>
    <row r="31" spans="2:17" ht="12">
      <c r="B31" s="11" t="s">
        <v>25</v>
      </c>
      <c r="C31" s="82">
        <v>3</v>
      </c>
      <c r="D31" s="83">
        <v>6</v>
      </c>
      <c r="E31" s="83">
        <v>4</v>
      </c>
      <c r="F31" s="83">
        <v>4</v>
      </c>
      <c r="G31" s="83">
        <v>7</v>
      </c>
      <c r="H31" s="83">
        <v>4</v>
      </c>
      <c r="I31" s="83">
        <v>10</v>
      </c>
      <c r="J31" s="83">
        <v>1</v>
      </c>
      <c r="K31" s="50">
        <f>(D31/C31)*100</f>
        <v>200</v>
      </c>
      <c r="L31" s="51">
        <f t="shared" si="9"/>
        <v>133.33333333333331</v>
      </c>
      <c r="M31" s="51">
        <f t="shared" si="10"/>
        <v>133.33333333333331</v>
      </c>
      <c r="N31" s="51">
        <f t="shared" si="11"/>
        <v>233.33333333333334</v>
      </c>
      <c r="O31" s="51">
        <f t="shared" si="12"/>
        <v>133.33333333333331</v>
      </c>
      <c r="P31" s="51">
        <f t="shared" si="7"/>
        <v>333.33333333333337</v>
      </c>
      <c r="Q31" s="59">
        <f t="shared" si="6"/>
        <v>33.33333333333333</v>
      </c>
    </row>
    <row r="32" spans="2:17" ht="12">
      <c r="B32" s="11" t="s">
        <v>26</v>
      </c>
      <c r="C32" s="82">
        <v>0</v>
      </c>
      <c r="D32" s="83">
        <v>3</v>
      </c>
      <c r="E32" s="83">
        <v>1</v>
      </c>
      <c r="F32" s="83">
        <v>3</v>
      </c>
      <c r="G32" s="83">
        <v>1</v>
      </c>
      <c r="H32" s="83">
        <v>1</v>
      </c>
      <c r="I32" s="83">
        <v>1</v>
      </c>
      <c r="J32" s="83">
        <v>1</v>
      </c>
      <c r="K32" s="65" t="s">
        <v>81</v>
      </c>
      <c r="L32" s="65" t="s">
        <v>81</v>
      </c>
      <c r="M32" s="65" t="s">
        <v>81</v>
      </c>
      <c r="N32" s="65" t="s">
        <v>81</v>
      </c>
      <c r="O32" s="65" t="s">
        <v>81</v>
      </c>
      <c r="P32" s="65" t="s">
        <v>81</v>
      </c>
      <c r="Q32" s="65" t="s">
        <v>81</v>
      </c>
    </row>
    <row r="33" spans="2:17" ht="12">
      <c r="B33" s="11" t="s">
        <v>27</v>
      </c>
      <c r="C33" s="82" t="s">
        <v>50</v>
      </c>
      <c r="D33" s="83" t="s">
        <v>50</v>
      </c>
      <c r="E33" s="83" t="s">
        <v>50</v>
      </c>
      <c r="F33" s="83" t="s">
        <v>50</v>
      </c>
      <c r="G33" s="83" t="s">
        <v>50</v>
      </c>
      <c r="H33" s="83" t="s">
        <v>50</v>
      </c>
      <c r="I33" s="83" t="s">
        <v>50</v>
      </c>
      <c r="J33" s="83"/>
      <c r="K33" s="50" t="s">
        <v>50</v>
      </c>
      <c r="L33" s="51" t="s">
        <v>50</v>
      </c>
      <c r="M33" s="51" t="s">
        <v>50</v>
      </c>
      <c r="N33" s="51" t="s">
        <v>50</v>
      </c>
      <c r="O33" s="51" t="s">
        <v>50</v>
      </c>
      <c r="P33" s="51" t="s">
        <v>50</v>
      </c>
      <c r="Q33" s="59" t="s">
        <v>50</v>
      </c>
    </row>
    <row r="34" spans="2:17" ht="12">
      <c r="B34" s="12" t="s">
        <v>28</v>
      </c>
      <c r="C34" s="85"/>
      <c r="D34" s="86"/>
      <c r="E34" s="86"/>
      <c r="F34" s="86"/>
      <c r="G34" s="86"/>
      <c r="H34" s="86"/>
      <c r="I34" s="86"/>
      <c r="J34" s="86"/>
      <c r="K34" s="53"/>
      <c r="L34" s="54"/>
      <c r="M34" s="54"/>
      <c r="N34" s="54"/>
      <c r="O34" s="54"/>
      <c r="P34" s="54"/>
      <c r="Q34" s="59"/>
    </row>
    <row r="35" spans="2:17" ht="15">
      <c r="B35" s="13" t="s">
        <v>29</v>
      </c>
      <c r="C35" s="82">
        <v>2035</v>
      </c>
      <c r="D35" s="83">
        <v>1860</v>
      </c>
      <c r="E35" s="83">
        <v>1717</v>
      </c>
      <c r="F35" s="83">
        <v>1516</v>
      </c>
      <c r="G35" s="83">
        <v>1388</v>
      </c>
      <c r="H35" s="83">
        <v>1728</v>
      </c>
      <c r="I35" s="83">
        <v>2194</v>
      </c>
      <c r="J35" s="83">
        <v>3012</v>
      </c>
      <c r="K35" s="50">
        <f>(D35/C35)*100</f>
        <v>91.4004914004914</v>
      </c>
      <c r="L35" s="51">
        <f>(E35/C35)*100</f>
        <v>84.37346437346437</v>
      </c>
      <c r="M35" s="51">
        <f>(F35/C35)*100</f>
        <v>74.4963144963145</v>
      </c>
      <c r="N35" s="51">
        <f>(G35/C35)*100</f>
        <v>68.2063882063882</v>
      </c>
      <c r="O35" s="51">
        <f aca="true" t="shared" si="16" ref="O35:O37">(H35/C35)*100</f>
        <v>84.91400491400492</v>
      </c>
      <c r="P35" s="51">
        <f t="shared" si="7"/>
        <v>107.81326781326781</v>
      </c>
      <c r="Q35" s="51">
        <f t="shared" si="6"/>
        <v>148.009828009828</v>
      </c>
    </row>
    <row r="36" spans="2:17" ht="15">
      <c r="B36" s="13" t="s">
        <v>30</v>
      </c>
      <c r="C36" s="82">
        <v>319</v>
      </c>
      <c r="D36" s="83">
        <v>269</v>
      </c>
      <c r="E36" s="83">
        <v>260</v>
      </c>
      <c r="F36" s="83">
        <v>219</v>
      </c>
      <c r="G36" s="83">
        <v>227</v>
      </c>
      <c r="H36" s="83">
        <v>254</v>
      </c>
      <c r="I36" s="83">
        <v>234</v>
      </c>
      <c r="J36" s="83" t="s">
        <v>50</v>
      </c>
      <c r="K36" s="50">
        <f>(D36/C36)*100</f>
        <v>84.32601880877742</v>
      </c>
      <c r="L36" s="51">
        <f>(E36/C36)*100</f>
        <v>81.50470219435736</v>
      </c>
      <c r="M36" s="51">
        <f>(F36/C36)*100</f>
        <v>68.65203761755487</v>
      </c>
      <c r="N36" s="51">
        <f>(G36/C36)*100</f>
        <v>71.15987460815047</v>
      </c>
      <c r="O36" s="51">
        <f t="shared" si="16"/>
        <v>79.62382445141067</v>
      </c>
      <c r="P36" s="51">
        <f t="shared" si="7"/>
        <v>73.35423197492163</v>
      </c>
      <c r="Q36" s="51" t="s">
        <v>50</v>
      </c>
    </row>
    <row r="37" spans="2:17" ht="15">
      <c r="B37" s="14" t="s">
        <v>31</v>
      </c>
      <c r="C37" s="88">
        <v>83</v>
      </c>
      <c r="D37" s="89">
        <v>82</v>
      </c>
      <c r="E37" s="89">
        <v>56</v>
      </c>
      <c r="F37" s="89">
        <v>66</v>
      </c>
      <c r="G37" s="89">
        <v>45</v>
      </c>
      <c r="H37" s="89">
        <v>59</v>
      </c>
      <c r="I37" s="89">
        <v>44</v>
      </c>
      <c r="J37" s="89">
        <v>65</v>
      </c>
      <c r="K37" s="55">
        <f>(D37/C37)*100</f>
        <v>98.79518072289156</v>
      </c>
      <c r="L37" s="56">
        <f>(E37/C37)*100</f>
        <v>67.46987951807229</v>
      </c>
      <c r="M37" s="56">
        <f>(F37/C37)*100</f>
        <v>79.51807228915662</v>
      </c>
      <c r="N37" s="56">
        <f>(G37/C37)*100</f>
        <v>54.21686746987952</v>
      </c>
      <c r="O37" s="56">
        <f t="shared" si="16"/>
        <v>71.08433734939759</v>
      </c>
      <c r="P37" s="56">
        <f>(I37/C37)*100</f>
        <v>53.01204819277109</v>
      </c>
      <c r="Q37" s="70">
        <f t="shared" si="6"/>
        <v>78.3132530120482</v>
      </c>
    </row>
    <row r="38" spans="2:17" ht="12">
      <c r="B38" s="15" t="s">
        <v>32</v>
      </c>
      <c r="C38" s="91" t="s">
        <v>50</v>
      </c>
      <c r="D38" s="92" t="s">
        <v>50</v>
      </c>
      <c r="E38" s="92" t="s">
        <v>50</v>
      </c>
      <c r="F38" s="92" t="s">
        <v>50</v>
      </c>
      <c r="G38" s="92" t="s">
        <v>50</v>
      </c>
      <c r="H38" s="92" t="s">
        <v>50</v>
      </c>
      <c r="I38" s="92" t="s">
        <v>50</v>
      </c>
      <c r="J38" s="92" t="s">
        <v>50</v>
      </c>
      <c r="K38" s="71" t="s">
        <v>50</v>
      </c>
      <c r="L38" s="59" t="s">
        <v>50</v>
      </c>
      <c r="M38" s="59" t="s">
        <v>50</v>
      </c>
      <c r="N38" s="59" t="s">
        <v>50</v>
      </c>
      <c r="O38" s="59" t="s">
        <v>50</v>
      </c>
      <c r="P38" s="59" t="s">
        <v>50</v>
      </c>
      <c r="Q38" s="59" t="s">
        <v>50</v>
      </c>
    </row>
    <row r="39" spans="2:17" ht="12">
      <c r="B39" s="11" t="s">
        <v>33</v>
      </c>
      <c r="C39" s="82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65" t="s">
        <v>81</v>
      </c>
      <c r="L39" s="65" t="s">
        <v>81</v>
      </c>
      <c r="M39" s="65" t="s">
        <v>81</v>
      </c>
      <c r="N39" s="65" t="s">
        <v>81</v>
      </c>
      <c r="O39" s="65" t="s">
        <v>81</v>
      </c>
      <c r="P39" s="65" t="s">
        <v>81</v>
      </c>
      <c r="Q39" s="65" t="s">
        <v>81</v>
      </c>
    </row>
    <row r="40" spans="2:17" ht="12">
      <c r="B40" s="11" t="s">
        <v>34</v>
      </c>
      <c r="C40" s="82" t="s">
        <v>50</v>
      </c>
      <c r="D40" s="83" t="s">
        <v>50</v>
      </c>
      <c r="E40" s="83" t="s">
        <v>50</v>
      </c>
      <c r="F40" s="83" t="s">
        <v>50</v>
      </c>
      <c r="G40" s="83" t="s">
        <v>50</v>
      </c>
      <c r="H40" s="83" t="s">
        <v>50</v>
      </c>
      <c r="I40" s="83" t="s">
        <v>50</v>
      </c>
      <c r="J40" s="83" t="s">
        <v>50</v>
      </c>
      <c r="K40" s="50" t="s">
        <v>50</v>
      </c>
      <c r="L40" s="51" t="s">
        <v>50</v>
      </c>
      <c r="M40" s="51" t="s">
        <v>50</v>
      </c>
      <c r="N40" s="51" t="s">
        <v>50</v>
      </c>
      <c r="O40" s="51" t="s">
        <v>50</v>
      </c>
      <c r="P40" s="51" t="s">
        <v>50</v>
      </c>
      <c r="Q40" s="59" t="s">
        <v>50</v>
      </c>
    </row>
    <row r="41" spans="2:17" ht="12">
      <c r="B41" s="16" t="s">
        <v>35</v>
      </c>
      <c r="C41" s="88">
        <v>309</v>
      </c>
      <c r="D41" s="89">
        <v>359</v>
      </c>
      <c r="E41" s="89">
        <v>0</v>
      </c>
      <c r="F41" s="89">
        <v>4</v>
      </c>
      <c r="G41" s="89">
        <v>5</v>
      </c>
      <c r="H41" s="89">
        <v>3</v>
      </c>
      <c r="I41" s="89">
        <v>1</v>
      </c>
      <c r="J41" s="89">
        <v>4</v>
      </c>
      <c r="K41" s="55">
        <f aca="true" t="shared" si="17" ref="K41:K48">(D41/C41)*100</f>
        <v>116.18122977346279</v>
      </c>
      <c r="L41" s="56">
        <f aca="true" t="shared" si="18" ref="L41:L48">(E41/C41)*100</f>
        <v>0</v>
      </c>
      <c r="M41" s="56">
        <f aca="true" t="shared" si="19" ref="M41:M48">(F41/C41)*100</f>
        <v>1.2944983818770228</v>
      </c>
      <c r="N41" s="56">
        <f aca="true" t="shared" si="20" ref="N41:N48">(G41/C41)*100</f>
        <v>1.6181229773462782</v>
      </c>
      <c r="O41" s="56">
        <f aca="true" t="shared" si="21" ref="O41:O48">(H41/C41)*100</f>
        <v>0.9708737864077669</v>
      </c>
      <c r="P41" s="56">
        <f>(I41/C41)*100</f>
        <v>0.3236245954692557</v>
      </c>
      <c r="Q41" s="56">
        <f t="shared" si="6"/>
        <v>1.2944983818770228</v>
      </c>
    </row>
    <row r="42" spans="2:17" ht="12">
      <c r="B42" s="15" t="s">
        <v>36</v>
      </c>
      <c r="C42" s="94">
        <v>3</v>
      </c>
      <c r="D42" s="95">
        <v>3</v>
      </c>
      <c r="E42" s="95">
        <v>2</v>
      </c>
      <c r="F42" s="95">
        <v>3</v>
      </c>
      <c r="G42" s="95">
        <v>0</v>
      </c>
      <c r="H42" s="95">
        <v>1</v>
      </c>
      <c r="I42" s="95">
        <v>0</v>
      </c>
      <c r="J42" s="95">
        <v>0</v>
      </c>
      <c r="K42" s="62">
        <f t="shared" si="17"/>
        <v>100</v>
      </c>
      <c r="L42" s="63">
        <f t="shared" si="18"/>
        <v>66.66666666666666</v>
      </c>
      <c r="M42" s="63">
        <f t="shared" si="19"/>
        <v>100</v>
      </c>
      <c r="N42" s="63">
        <f t="shared" si="20"/>
        <v>0</v>
      </c>
      <c r="O42" s="63">
        <f t="shared" si="21"/>
        <v>33.33333333333333</v>
      </c>
      <c r="P42" s="63">
        <f>(I42/C42)*100</f>
        <v>0</v>
      </c>
      <c r="Q42" s="63">
        <f>(J42/D42)*100</f>
        <v>0</v>
      </c>
    </row>
    <row r="43" spans="2:17" ht="12">
      <c r="B43" s="11" t="s">
        <v>37</v>
      </c>
      <c r="C43" s="82">
        <v>14</v>
      </c>
      <c r="D43" s="83">
        <v>16</v>
      </c>
      <c r="E43" s="83">
        <v>17</v>
      </c>
      <c r="F43" s="83">
        <v>14</v>
      </c>
      <c r="G43" s="83">
        <v>19</v>
      </c>
      <c r="H43" s="83">
        <v>18</v>
      </c>
      <c r="I43" s="83">
        <v>8</v>
      </c>
      <c r="J43" s="83" t="s">
        <v>50</v>
      </c>
      <c r="K43" s="50">
        <f t="shared" si="17"/>
        <v>114.28571428571428</v>
      </c>
      <c r="L43" s="51">
        <f t="shared" si="18"/>
        <v>121.42857142857142</v>
      </c>
      <c r="M43" s="51">
        <f t="shared" si="19"/>
        <v>100</v>
      </c>
      <c r="N43" s="51">
        <f t="shared" si="20"/>
        <v>135.71428571428572</v>
      </c>
      <c r="O43" s="51">
        <f t="shared" si="21"/>
        <v>128.57142857142858</v>
      </c>
      <c r="P43" s="51">
        <f>(I43/C43)*100</f>
        <v>57.14285714285714</v>
      </c>
      <c r="Q43" s="51" t="s">
        <v>50</v>
      </c>
    </row>
    <row r="44" spans="2:17" ht="12">
      <c r="B44" s="11" t="s">
        <v>38</v>
      </c>
      <c r="C44" s="82">
        <v>10</v>
      </c>
      <c r="D44" s="83">
        <v>5</v>
      </c>
      <c r="E44" s="83">
        <v>9</v>
      </c>
      <c r="F44" s="83">
        <v>2</v>
      </c>
      <c r="G44" s="83">
        <v>2</v>
      </c>
      <c r="H44" s="83">
        <v>5</v>
      </c>
      <c r="I44" s="83">
        <v>2</v>
      </c>
      <c r="J44" s="83">
        <v>8</v>
      </c>
      <c r="K44" s="50">
        <f>(D44/C44)*100</f>
        <v>50</v>
      </c>
      <c r="L44" s="51">
        <f>(E44/C44)*100</f>
        <v>90</v>
      </c>
      <c r="M44" s="51">
        <f>(F44/C44)*100</f>
        <v>20</v>
      </c>
      <c r="N44" s="51">
        <f>(G44/C44)*100</f>
        <v>20</v>
      </c>
      <c r="O44" s="51">
        <f>(H44/C44)*100</f>
        <v>50</v>
      </c>
      <c r="P44" s="51">
        <f aca="true" t="shared" si="22" ref="P44">(I44/C44)*100</f>
        <v>20</v>
      </c>
      <c r="Q44" s="51">
        <f t="shared" si="6"/>
        <v>80</v>
      </c>
    </row>
    <row r="45" spans="2:17" ht="12">
      <c r="B45" s="11" t="s">
        <v>40</v>
      </c>
      <c r="C45" s="82">
        <v>16</v>
      </c>
      <c r="D45" s="83">
        <v>24</v>
      </c>
      <c r="E45" s="83">
        <v>20</v>
      </c>
      <c r="F45" s="83">
        <v>9</v>
      </c>
      <c r="G45" s="83">
        <v>11</v>
      </c>
      <c r="H45" s="83">
        <v>9</v>
      </c>
      <c r="I45" s="83">
        <v>11</v>
      </c>
      <c r="J45" s="83">
        <v>14</v>
      </c>
      <c r="K45" s="50">
        <v>150</v>
      </c>
      <c r="L45" s="51">
        <v>125</v>
      </c>
      <c r="M45" s="51">
        <v>56.25</v>
      </c>
      <c r="N45" s="51">
        <v>68.75</v>
      </c>
      <c r="O45" s="51">
        <v>56.25</v>
      </c>
      <c r="P45" s="51">
        <v>68.75</v>
      </c>
      <c r="Q45" s="51">
        <f t="shared" si="6"/>
        <v>87.5</v>
      </c>
    </row>
    <row r="46" spans="2:17" ht="12">
      <c r="B46" s="16" t="s">
        <v>39</v>
      </c>
      <c r="C46" s="88" t="s">
        <v>50</v>
      </c>
      <c r="D46" s="89">
        <v>12700</v>
      </c>
      <c r="E46" s="89">
        <v>13586</v>
      </c>
      <c r="F46" s="89">
        <v>13584</v>
      </c>
      <c r="G46" s="89">
        <v>13431</v>
      </c>
      <c r="H46" s="89" t="s">
        <v>50</v>
      </c>
      <c r="I46" s="89" t="s">
        <v>50</v>
      </c>
      <c r="J46" s="89" t="s">
        <v>50</v>
      </c>
      <c r="K46" s="55" t="s">
        <v>50</v>
      </c>
      <c r="L46" s="56" t="s">
        <v>50</v>
      </c>
      <c r="M46" s="56" t="s">
        <v>50</v>
      </c>
      <c r="N46" s="56" t="s">
        <v>50</v>
      </c>
      <c r="O46" s="56" t="s">
        <v>50</v>
      </c>
      <c r="P46" s="56" t="s">
        <v>50</v>
      </c>
      <c r="Q46" s="56" t="s">
        <v>50</v>
      </c>
    </row>
    <row r="47" spans="2:17" ht="12">
      <c r="B47" s="15" t="s">
        <v>41</v>
      </c>
      <c r="C47" s="94">
        <v>8</v>
      </c>
      <c r="D47" s="95">
        <v>6</v>
      </c>
      <c r="E47" s="95">
        <v>1</v>
      </c>
      <c r="F47" s="95">
        <v>1</v>
      </c>
      <c r="G47" s="95">
        <v>2</v>
      </c>
      <c r="H47" s="95">
        <v>5</v>
      </c>
      <c r="I47" s="95">
        <v>3</v>
      </c>
      <c r="J47" s="95">
        <v>0</v>
      </c>
      <c r="K47" s="62">
        <f t="shared" si="17"/>
        <v>75</v>
      </c>
      <c r="L47" s="63">
        <f t="shared" si="18"/>
        <v>12.5</v>
      </c>
      <c r="M47" s="63">
        <f t="shared" si="19"/>
        <v>12.5</v>
      </c>
      <c r="N47" s="63">
        <f t="shared" si="20"/>
        <v>25</v>
      </c>
      <c r="O47" s="63">
        <f t="shared" si="21"/>
        <v>62.5</v>
      </c>
      <c r="P47" s="63">
        <f>(I47/C47)*100</f>
        <v>37.5</v>
      </c>
      <c r="Q47" s="63" t="s">
        <v>50</v>
      </c>
    </row>
    <row r="48" spans="2:17" ht="12">
      <c r="B48" s="16" t="s">
        <v>42</v>
      </c>
      <c r="C48" s="88">
        <v>46</v>
      </c>
      <c r="D48" s="89">
        <v>50</v>
      </c>
      <c r="E48" s="89">
        <v>43</v>
      </c>
      <c r="F48" s="89">
        <v>31</v>
      </c>
      <c r="G48" s="89">
        <v>33</v>
      </c>
      <c r="H48" s="89">
        <v>34</v>
      </c>
      <c r="I48" s="89">
        <v>22</v>
      </c>
      <c r="J48" s="89">
        <v>25</v>
      </c>
      <c r="K48" s="55">
        <f t="shared" si="17"/>
        <v>108.69565217391303</v>
      </c>
      <c r="L48" s="56">
        <f t="shared" si="18"/>
        <v>93.47826086956522</v>
      </c>
      <c r="M48" s="56">
        <f t="shared" si="19"/>
        <v>67.3913043478261</v>
      </c>
      <c r="N48" s="56">
        <f t="shared" si="20"/>
        <v>71.73913043478261</v>
      </c>
      <c r="O48" s="56">
        <f t="shared" si="21"/>
        <v>73.91304347826086</v>
      </c>
      <c r="P48" s="56">
        <f>(I48/C48)*100</f>
        <v>47.82608695652174</v>
      </c>
      <c r="Q48" s="56">
        <f>(J48/C48)*100</f>
        <v>54.347826086956516</v>
      </c>
    </row>
    <row r="49" spans="16:17" ht="15">
      <c r="P49" s="4"/>
      <c r="Q49" s="4"/>
    </row>
    <row r="50" spans="2:17" ht="15">
      <c r="B50" s="20" t="s">
        <v>100</v>
      </c>
      <c r="P50" s="4"/>
      <c r="Q50" s="4"/>
    </row>
    <row r="51" ht="15">
      <c r="B51" s="17" t="s">
        <v>103</v>
      </c>
    </row>
    <row r="52" spans="2:17" ht="15">
      <c r="B52" s="17" t="s">
        <v>79</v>
      </c>
      <c r="P52" s="4"/>
      <c r="Q52" s="4"/>
    </row>
    <row r="53" spans="2:17" ht="15">
      <c r="B53" s="18" t="s">
        <v>44</v>
      </c>
      <c r="P53" s="4"/>
      <c r="Q53" s="4"/>
    </row>
  </sheetData>
  <mergeCells count="3">
    <mergeCell ref="B4:B5"/>
    <mergeCell ref="K4:Q4"/>
    <mergeCell ref="C4:J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2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21.7109375" style="1" customWidth="1"/>
    <col min="3" max="9" width="10.7109375" style="1" bestFit="1" customWidth="1"/>
    <col min="10" max="10" width="10.7109375" style="1" customWidth="1"/>
    <col min="11" max="17" width="8.7109375" style="1" customWidth="1"/>
    <col min="18" max="16384" width="9.140625" style="1" customWidth="1"/>
  </cols>
  <sheetData>
    <row r="2" spans="2:17" ht="13.8">
      <c r="B2" s="3" t="s">
        <v>56</v>
      </c>
      <c r="P2" s="4"/>
      <c r="Q2" s="4"/>
    </row>
    <row r="3" spans="2:17" ht="12">
      <c r="B3" s="5"/>
      <c r="P3" s="4"/>
      <c r="Q3" s="4"/>
    </row>
    <row r="4" spans="2:17" ht="15" customHeight="1">
      <c r="B4" s="98"/>
      <c r="C4" s="105" t="s">
        <v>0</v>
      </c>
      <c r="D4" s="106"/>
      <c r="E4" s="106"/>
      <c r="F4" s="106"/>
      <c r="G4" s="106"/>
      <c r="H4" s="106"/>
      <c r="I4" s="106"/>
      <c r="J4" s="107"/>
      <c r="K4" s="103" t="s">
        <v>1</v>
      </c>
      <c r="L4" s="104"/>
      <c r="M4" s="104"/>
      <c r="N4" s="104"/>
      <c r="O4" s="104"/>
      <c r="P4" s="104"/>
      <c r="Q4" s="104"/>
    </row>
    <row r="5" spans="2:17" ht="12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26">
        <v>2015</v>
      </c>
    </row>
    <row r="6" spans="2:17" ht="12">
      <c r="B6" s="9" t="s">
        <v>77</v>
      </c>
      <c r="C6" s="77">
        <f>SUM(C7:C19,C21:C35,C37)</f>
        <v>9053651</v>
      </c>
      <c r="D6" s="77">
        <f>SUM(D7:D19,D21:D35,D37)</f>
        <v>8630460</v>
      </c>
      <c r="E6" s="77">
        <f aca="true" t="shared" si="0" ref="E6:J6">SUM(E7:E19,E21:E35,E37)</f>
        <v>7755972</v>
      </c>
      <c r="F6" s="77">
        <f t="shared" si="0"/>
        <v>7972783</v>
      </c>
      <c r="G6" s="77">
        <f t="shared" si="0"/>
        <v>7856003</v>
      </c>
      <c r="H6" s="77">
        <f t="shared" si="0"/>
        <v>7847273</v>
      </c>
      <c r="I6" s="77">
        <f t="shared" si="0"/>
        <v>7762188</v>
      </c>
      <c r="J6" s="77">
        <f t="shared" si="0"/>
        <v>7542702</v>
      </c>
      <c r="K6" s="66">
        <f>(D6/$C6)*100</f>
        <v>95.32574206803422</v>
      </c>
      <c r="L6" s="47">
        <f aca="true" t="shared" si="1" ref="L6:P6">(E6/$C6)*100</f>
        <v>85.66678790688972</v>
      </c>
      <c r="M6" s="47">
        <f t="shared" si="1"/>
        <v>88.06152346716259</v>
      </c>
      <c r="N6" s="47">
        <f t="shared" si="1"/>
        <v>86.7716570917081</v>
      </c>
      <c r="O6" s="47">
        <f t="shared" si="1"/>
        <v>86.67523190368172</v>
      </c>
      <c r="P6" s="47">
        <f t="shared" si="1"/>
        <v>85.73544529162875</v>
      </c>
      <c r="Q6" s="67">
        <f>(J6/$C6)*100</f>
        <v>83.31116363995034</v>
      </c>
    </row>
    <row r="7" spans="2:17" ht="12">
      <c r="B7" s="10" t="s">
        <v>2</v>
      </c>
      <c r="C7" s="79">
        <v>245682</v>
      </c>
      <c r="D7" s="80">
        <v>249627</v>
      </c>
      <c r="E7" s="80">
        <v>228355</v>
      </c>
      <c r="F7" s="80">
        <v>242399</v>
      </c>
      <c r="G7" s="80">
        <v>237921</v>
      </c>
      <c r="H7" s="80">
        <v>224109</v>
      </c>
      <c r="I7" s="80">
        <v>208443</v>
      </c>
      <c r="J7" s="80">
        <v>186586</v>
      </c>
      <c r="K7" s="49">
        <f aca="true" t="shared" si="2" ref="K7:K33">(D7/C7)*100</f>
        <v>101.60573424182479</v>
      </c>
      <c r="L7" s="58">
        <f aca="true" t="shared" si="3" ref="L7:L24">(E7/C7)*100</f>
        <v>92.94738727297889</v>
      </c>
      <c r="M7" s="58">
        <f aca="true" t="shared" si="4" ref="M7:M24">(F7/C7)*100</f>
        <v>98.66371976782996</v>
      </c>
      <c r="N7" s="58">
        <f aca="true" t="shared" si="5" ref="N7:N24">(G7/C7)*100</f>
        <v>96.84103841551274</v>
      </c>
      <c r="O7" s="58">
        <f aca="true" t="shared" si="6" ref="O7:O24">(H7/C7)*100</f>
        <v>91.21913693310866</v>
      </c>
      <c r="P7" s="58">
        <f>(I7/C7)*100</f>
        <v>84.84260141158082</v>
      </c>
      <c r="Q7" s="58">
        <f>(J7/C7)*100</f>
        <v>75.94614176048712</v>
      </c>
    </row>
    <row r="8" spans="2:17" ht="12">
      <c r="B8" s="11" t="s">
        <v>3</v>
      </c>
      <c r="C8" s="82">
        <v>42553</v>
      </c>
      <c r="D8" s="83">
        <v>44278</v>
      </c>
      <c r="E8" s="83">
        <v>50479</v>
      </c>
      <c r="F8" s="83">
        <v>47323</v>
      </c>
      <c r="G8" s="83">
        <v>44462</v>
      </c>
      <c r="H8" s="83">
        <v>45256</v>
      </c>
      <c r="I8" s="83">
        <v>41246</v>
      </c>
      <c r="J8" s="83">
        <v>38315</v>
      </c>
      <c r="K8" s="50">
        <f t="shared" si="2"/>
        <v>104.05376824195709</v>
      </c>
      <c r="L8" s="51">
        <f t="shared" si="3"/>
        <v>118.6261838178272</v>
      </c>
      <c r="M8" s="51">
        <f t="shared" si="4"/>
        <v>111.209550442977</v>
      </c>
      <c r="N8" s="51">
        <f t="shared" si="5"/>
        <v>104.48617018776585</v>
      </c>
      <c r="O8" s="51">
        <f t="shared" si="6"/>
        <v>106.35207858435362</v>
      </c>
      <c r="P8" s="51">
        <f>(I8/C8)*100</f>
        <v>96.9285361784128</v>
      </c>
      <c r="Q8" s="51">
        <f aca="true" t="shared" si="7" ref="Q8:Q48">(J8/C8)*100</f>
        <v>90.04065518294833</v>
      </c>
    </row>
    <row r="9" spans="2:17" ht="12">
      <c r="B9" s="11" t="s">
        <v>4</v>
      </c>
      <c r="C9" s="82">
        <v>166085</v>
      </c>
      <c r="D9" s="83">
        <v>153139</v>
      </c>
      <c r="E9" s="83">
        <v>126311</v>
      </c>
      <c r="F9" s="83">
        <v>124274</v>
      </c>
      <c r="G9" s="83">
        <v>119367</v>
      </c>
      <c r="H9" s="83">
        <v>125573</v>
      </c>
      <c r="I9" s="83">
        <v>103708</v>
      </c>
      <c r="J9" s="83">
        <v>139092</v>
      </c>
      <c r="K9" s="50">
        <f t="shared" si="2"/>
        <v>92.20519613450944</v>
      </c>
      <c r="L9" s="51">
        <f t="shared" si="3"/>
        <v>76.05202155522774</v>
      </c>
      <c r="M9" s="51">
        <f t="shared" si="4"/>
        <v>74.82554113857363</v>
      </c>
      <c r="N9" s="51">
        <f t="shared" si="5"/>
        <v>71.87102989433122</v>
      </c>
      <c r="O9" s="51">
        <f t="shared" si="6"/>
        <v>75.60767077099075</v>
      </c>
      <c r="P9" s="51">
        <f aca="true" t="shared" si="8" ref="P9:P36">(I9/C9)*100</f>
        <v>62.44272511063612</v>
      </c>
      <c r="Q9" s="51">
        <f t="shared" si="7"/>
        <v>83.74747870066533</v>
      </c>
    </row>
    <row r="10" spans="2:17" ht="12">
      <c r="B10" s="11" t="s">
        <v>5</v>
      </c>
      <c r="C10" s="82">
        <v>246663</v>
      </c>
      <c r="D10" s="83">
        <v>247388</v>
      </c>
      <c r="E10" s="83">
        <v>241703</v>
      </c>
      <c r="F10" s="83">
        <v>244099</v>
      </c>
      <c r="G10" s="83">
        <v>238367</v>
      </c>
      <c r="H10" s="83">
        <v>229050</v>
      </c>
      <c r="I10" s="83">
        <v>214359</v>
      </c>
      <c r="J10" s="83">
        <v>194475</v>
      </c>
      <c r="K10" s="50">
        <f t="shared" si="2"/>
        <v>100.29392328804887</v>
      </c>
      <c r="L10" s="51">
        <f t="shared" si="3"/>
        <v>97.9891592983139</v>
      </c>
      <c r="M10" s="51">
        <f t="shared" si="4"/>
        <v>98.96052508888646</v>
      </c>
      <c r="N10" s="51">
        <f t="shared" si="5"/>
        <v>96.63670676185727</v>
      </c>
      <c r="O10" s="51">
        <f t="shared" si="6"/>
        <v>92.85948845185537</v>
      </c>
      <c r="P10" s="51">
        <f t="shared" si="8"/>
        <v>86.90358910740565</v>
      </c>
      <c r="Q10" s="69">
        <f t="shared" si="7"/>
        <v>78.84238819766239</v>
      </c>
    </row>
    <row r="11" spans="2:17" ht="12">
      <c r="B11" s="11" t="s">
        <v>6</v>
      </c>
      <c r="C11" s="82">
        <v>2052913</v>
      </c>
      <c r="D11" s="83">
        <v>1308687</v>
      </c>
      <c r="E11" s="83">
        <v>1219983</v>
      </c>
      <c r="F11" s="83">
        <v>1276065</v>
      </c>
      <c r="G11" s="83">
        <v>1267576</v>
      </c>
      <c r="H11" s="83">
        <v>1285767</v>
      </c>
      <c r="I11" s="83">
        <v>1309678</v>
      </c>
      <c r="J11" s="83">
        <v>1337196</v>
      </c>
      <c r="K11" s="50">
        <f t="shared" si="2"/>
        <v>63.74780616616486</v>
      </c>
      <c r="L11" s="51">
        <f t="shared" si="3"/>
        <v>59.426921647434646</v>
      </c>
      <c r="M11" s="51">
        <f t="shared" si="4"/>
        <v>62.15874710715944</v>
      </c>
      <c r="N11" s="51">
        <f t="shared" si="5"/>
        <v>61.7452371337704</v>
      </c>
      <c r="O11" s="51">
        <f t="shared" si="6"/>
        <v>62.63134385139555</v>
      </c>
      <c r="P11" s="51">
        <f t="shared" si="8"/>
        <v>63.79607903501026</v>
      </c>
      <c r="Q11" s="51">
        <f t="shared" si="7"/>
        <v>65.1365157705173</v>
      </c>
    </row>
    <row r="12" spans="2:17" ht="12">
      <c r="B12" s="11" t="s">
        <v>7</v>
      </c>
      <c r="C12" s="82">
        <v>23506</v>
      </c>
      <c r="D12" s="83">
        <v>24835</v>
      </c>
      <c r="E12" s="83">
        <v>25253</v>
      </c>
      <c r="F12" s="83">
        <v>20175</v>
      </c>
      <c r="G12" s="83">
        <v>18628</v>
      </c>
      <c r="H12" s="83">
        <v>16465</v>
      </c>
      <c r="I12" s="83">
        <v>15738</v>
      </c>
      <c r="J12" s="83">
        <v>11354</v>
      </c>
      <c r="K12" s="50">
        <f t="shared" si="2"/>
        <v>105.65387560622818</v>
      </c>
      <c r="L12" s="51">
        <f t="shared" si="3"/>
        <v>107.43214498425935</v>
      </c>
      <c r="M12" s="51">
        <f t="shared" si="4"/>
        <v>85.82915000425423</v>
      </c>
      <c r="N12" s="51">
        <f t="shared" si="5"/>
        <v>79.2478516123543</v>
      </c>
      <c r="O12" s="51">
        <f t="shared" si="6"/>
        <v>70.04594571598741</v>
      </c>
      <c r="P12" s="51">
        <f t="shared" si="8"/>
        <v>66.953118352761</v>
      </c>
      <c r="Q12" s="51">
        <f t="shared" si="7"/>
        <v>48.30256104824301</v>
      </c>
    </row>
    <row r="13" spans="2:17" ht="12">
      <c r="B13" s="11" t="s">
        <v>8</v>
      </c>
      <c r="C13" s="82">
        <v>76861</v>
      </c>
      <c r="D13" s="83">
        <v>77031</v>
      </c>
      <c r="E13" s="83">
        <v>65416</v>
      </c>
      <c r="F13" s="83">
        <v>66581</v>
      </c>
      <c r="G13" s="83">
        <v>67954</v>
      </c>
      <c r="H13" s="83">
        <v>71369</v>
      </c>
      <c r="I13" s="83">
        <v>69934</v>
      </c>
      <c r="J13" s="83">
        <v>69462</v>
      </c>
      <c r="K13" s="50">
        <f t="shared" si="2"/>
        <v>100.22117849104227</v>
      </c>
      <c r="L13" s="51">
        <f t="shared" si="3"/>
        <v>85.10948335306593</v>
      </c>
      <c r="M13" s="51">
        <f t="shared" si="4"/>
        <v>86.62520654167913</v>
      </c>
      <c r="N13" s="51">
        <f t="shared" si="5"/>
        <v>88.41154811933231</v>
      </c>
      <c r="O13" s="51">
        <f t="shared" si="6"/>
        <v>92.85463368938733</v>
      </c>
      <c r="P13" s="51">
        <f t="shared" si="8"/>
        <v>90.98762701500111</v>
      </c>
      <c r="Q13" s="51">
        <f t="shared" si="7"/>
        <v>90.37353143987198</v>
      </c>
    </row>
    <row r="14" spans="2:17" ht="12">
      <c r="B14" s="11" t="s">
        <v>9</v>
      </c>
      <c r="C14" s="82">
        <v>114900</v>
      </c>
      <c r="D14" s="83">
        <v>126080</v>
      </c>
      <c r="E14" s="83">
        <v>118518</v>
      </c>
      <c r="F14" s="83">
        <v>129148</v>
      </c>
      <c r="G14" s="83">
        <v>119078</v>
      </c>
      <c r="H14" s="83">
        <v>103399</v>
      </c>
      <c r="I14" s="83">
        <v>93677</v>
      </c>
      <c r="J14" s="83">
        <v>100298</v>
      </c>
      <c r="K14" s="50">
        <f t="shared" si="2"/>
        <v>109.73020017406441</v>
      </c>
      <c r="L14" s="51">
        <f t="shared" si="3"/>
        <v>103.14882506527414</v>
      </c>
      <c r="M14" s="51">
        <f t="shared" si="4"/>
        <v>112.40034812880766</v>
      </c>
      <c r="N14" s="51">
        <f t="shared" si="5"/>
        <v>103.63620539599651</v>
      </c>
      <c r="O14" s="51">
        <f t="shared" si="6"/>
        <v>89.99042645778938</v>
      </c>
      <c r="P14" s="51">
        <f t="shared" si="8"/>
        <v>81.52915578764143</v>
      </c>
      <c r="Q14" s="51">
        <f t="shared" si="7"/>
        <v>87.29155787641427</v>
      </c>
    </row>
    <row r="15" spans="2:17" ht="12">
      <c r="B15" s="11" t="s">
        <v>10</v>
      </c>
      <c r="C15" s="82">
        <v>237525</v>
      </c>
      <c r="D15" s="83">
        <v>217648</v>
      </c>
      <c r="E15" s="83">
        <v>144618</v>
      </c>
      <c r="F15" s="83">
        <v>155122</v>
      </c>
      <c r="G15" s="83">
        <v>165297</v>
      </c>
      <c r="H15" s="83">
        <v>163464</v>
      </c>
      <c r="I15" s="83">
        <v>155253</v>
      </c>
      <c r="J15" s="83">
        <v>205751</v>
      </c>
      <c r="K15" s="50">
        <f t="shared" si="2"/>
        <v>91.63161772445005</v>
      </c>
      <c r="L15" s="51">
        <f t="shared" si="3"/>
        <v>60.88538048626461</v>
      </c>
      <c r="M15" s="51">
        <f t="shared" si="4"/>
        <v>65.30765182612357</v>
      </c>
      <c r="N15" s="51">
        <f t="shared" si="5"/>
        <v>69.59141143037574</v>
      </c>
      <c r="O15" s="51">
        <f t="shared" si="6"/>
        <v>68.81970318913798</v>
      </c>
      <c r="P15" s="51">
        <f t="shared" si="8"/>
        <v>65.36280391537733</v>
      </c>
      <c r="Q15" s="51">
        <f t="shared" si="7"/>
        <v>86.62288180191558</v>
      </c>
    </row>
    <row r="16" spans="2:17" ht="12">
      <c r="B16" s="11" t="s">
        <v>11</v>
      </c>
      <c r="C16" s="82">
        <v>962583</v>
      </c>
      <c r="D16" s="83">
        <v>1383325</v>
      </c>
      <c r="E16" s="83">
        <v>1172553</v>
      </c>
      <c r="F16" s="83">
        <v>1163793</v>
      </c>
      <c r="G16" s="83">
        <v>1173885</v>
      </c>
      <c r="H16" s="83">
        <v>1225816</v>
      </c>
      <c r="I16" s="83">
        <v>1255668</v>
      </c>
      <c r="J16" s="83">
        <v>1227974</v>
      </c>
      <c r="K16" s="50">
        <f t="shared" si="2"/>
        <v>143.7096852946707</v>
      </c>
      <c r="L16" s="51">
        <f t="shared" si="3"/>
        <v>121.8131839020635</v>
      </c>
      <c r="M16" s="51">
        <f t="shared" si="4"/>
        <v>120.90313250909273</v>
      </c>
      <c r="N16" s="51">
        <f t="shared" si="5"/>
        <v>121.95156157962481</v>
      </c>
      <c r="O16" s="51">
        <f t="shared" si="6"/>
        <v>127.34652492304559</v>
      </c>
      <c r="P16" s="51">
        <f t="shared" si="8"/>
        <v>130.44776398502776</v>
      </c>
      <c r="Q16" s="51">
        <f t="shared" si="7"/>
        <v>127.57071338263816</v>
      </c>
    </row>
    <row r="17" spans="2:17" ht="12">
      <c r="B17" s="11" t="s">
        <v>12</v>
      </c>
      <c r="C17" s="82">
        <v>15300</v>
      </c>
      <c r="D17" s="83">
        <v>14095</v>
      </c>
      <c r="E17" s="83">
        <v>13575</v>
      </c>
      <c r="F17" s="83">
        <v>15929</v>
      </c>
      <c r="G17" s="83">
        <v>17248</v>
      </c>
      <c r="H17" s="83">
        <v>14051</v>
      </c>
      <c r="I17" s="83">
        <v>12043</v>
      </c>
      <c r="J17" s="83">
        <v>13547</v>
      </c>
      <c r="K17" s="50">
        <f t="shared" si="2"/>
        <v>92.12418300653594</v>
      </c>
      <c r="L17" s="51">
        <f t="shared" si="3"/>
        <v>88.72549019607843</v>
      </c>
      <c r="M17" s="51">
        <f t="shared" si="4"/>
        <v>104.11111111111111</v>
      </c>
      <c r="N17" s="51">
        <f t="shared" si="5"/>
        <v>112.73202614379085</v>
      </c>
      <c r="O17" s="51">
        <f t="shared" si="6"/>
        <v>91.83660130718955</v>
      </c>
      <c r="P17" s="51">
        <f t="shared" si="8"/>
        <v>78.7124183006536</v>
      </c>
      <c r="Q17" s="51">
        <f t="shared" si="7"/>
        <v>88.54248366013073</v>
      </c>
    </row>
    <row r="18" spans="2:17" ht="12">
      <c r="B18" s="11" t="s">
        <v>13</v>
      </c>
      <c r="C18" s="82">
        <v>1223105</v>
      </c>
      <c r="D18" s="83">
        <v>1152323</v>
      </c>
      <c r="E18" s="83">
        <v>944025</v>
      </c>
      <c r="F18" s="83">
        <v>1038883</v>
      </c>
      <c r="G18" s="83">
        <v>1066669</v>
      </c>
      <c r="H18" s="83">
        <v>1099853</v>
      </c>
      <c r="I18" s="83">
        <v>1121757</v>
      </c>
      <c r="J18" s="83">
        <v>1045374</v>
      </c>
      <c r="K18" s="50">
        <f t="shared" si="2"/>
        <v>94.2129253007714</v>
      </c>
      <c r="L18" s="51">
        <f t="shared" si="3"/>
        <v>77.18266215901333</v>
      </c>
      <c r="M18" s="51">
        <f t="shared" si="4"/>
        <v>84.93816965836947</v>
      </c>
      <c r="N18" s="51">
        <f t="shared" si="5"/>
        <v>87.20992882867783</v>
      </c>
      <c r="O18" s="51">
        <f t="shared" si="6"/>
        <v>89.92302377964279</v>
      </c>
      <c r="P18" s="51">
        <f t="shared" si="8"/>
        <v>91.71387575065101</v>
      </c>
      <c r="Q18" s="51">
        <f t="shared" si="7"/>
        <v>85.46886816749175</v>
      </c>
    </row>
    <row r="19" spans="2:17" ht="12">
      <c r="B19" s="11" t="s">
        <v>14</v>
      </c>
      <c r="C19" s="82">
        <v>3191</v>
      </c>
      <c r="D19" s="83">
        <v>2912</v>
      </c>
      <c r="E19" s="83">
        <v>1670</v>
      </c>
      <c r="F19" s="83">
        <v>1687</v>
      </c>
      <c r="G19" s="83">
        <v>1550</v>
      </c>
      <c r="H19" s="83">
        <v>1245</v>
      </c>
      <c r="I19" s="83">
        <v>966</v>
      </c>
      <c r="J19" s="83">
        <v>918</v>
      </c>
      <c r="K19" s="50">
        <f t="shared" si="2"/>
        <v>91.25665935443435</v>
      </c>
      <c r="L19" s="51">
        <f t="shared" si="3"/>
        <v>52.33469131933563</v>
      </c>
      <c r="M19" s="51">
        <f t="shared" si="4"/>
        <v>52.86743967408336</v>
      </c>
      <c r="N19" s="51">
        <f t="shared" si="5"/>
        <v>48.574114697586964</v>
      </c>
      <c r="O19" s="51">
        <f t="shared" si="6"/>
        <v>39.01598245064243</v>
      </c>
      <c r="P19" s="51">
        <f t="shared" si="8"/>
        <v>30.272641805076777</v>
      </c>
      <c r="Q19" s="51">
        <f t="shared" si="7"/>
        <v>28.76841115637731</v>
      </c>
    </row>
    <row r="20" spans="2:17" ht="12">
      <c r="B20" s="11" t="s">
        <v>15</v>
      </c>
      <c r="C20" s="82">
        <v>25844</v>
      </c>
      <c r="D20" s="83">
        <v>29163</v>
      </c>
      <c r="E20" s="83">
        <v>25659</v>
      </c>
      <c r="F20" s="83" t="s">
        <v>50</v>
      </c>
      <c r="G20" s="83">
        <v>21341</v>
      </c>
      <c r="H20" s="83">
        <v>20623</v>
      </c>
      <c r="I20" s="83">
        <v>20578</v>
      </c>
      <c r="J20" s="83">
        <v>19387</v>
      </c>
      <c r="K20" s="50">
        <f t="shared" si="2"/>
        <v>112.84243925088995</v>
      </c>
      <c r="L20" s="51">
        <f t="shared" si="3"/>
        <v>99.28416653768767</v>
      </c>
      <c r="M20" s="51" t="s">
        <v>50</v>
      </c>
      <c r="N20" s="51">
        <f t="shared" si="5"/>
        <v>82.5762265903111</v>
      </c>
      <c r="O20" s="51">
        <f t="shared" si="6"/>
        <v>79.79801888252592</v>
      </c>
      <c r="P20" s="51">
        <f t="shared" si="8"/>
        <v>79.62389722953104</v>
      </c>
      <c r="Q20" s="51">
        <f t="shared" si="7"/>
        <v>75.01547748026621</v>
      </c>
    </row>
    <row r="21" spans="2:17" ht="12">
      <c r="B21" s="11" t="s">
        <v>16</v>
      </c>
      <c r="C21" s="82">
        <v>29610</v>
      </c>
      <c r="D21" s="83">
        <v>30379</v>
      </c>
      <c r="E21" s="83">
        <v>26530</v>
      </c>
      <c r="F21" s="83">
        <v>27299</v>
      </c>
      <c r="G21" s="83">
        <v>23478</v>
      </c>
      <c r="H21" s="83">
        <v>22856</v>
      </c>
      <c r="I21" s="83">
        <v>21546</v>
      </c>
      <c r="J21" s="83">
        <v>20121</v>
      </c>
      <c r="K21" s="50">
        <f t="shared" si="2"/>
        <v>102.59709557581897</v>
      </c>
      <c r="L21" s="51">
        <f t="shared" si="3"/>
        <v>89.59810874704492</v>
      </c>
      <c r="M21" s="51">
        <f t="shared" si="4"/>
        <v>92.1952043228639</v>
      </c>
      <c r="N21" s="51">
        <f t="shared" si="5"/>
        <v>79.29078014184398</v>
      </c>
      <c r="O21" s="51">
        <f t="shared" si="6"/>
        <v>77.19013846673421</v>
      </c>
      <c r="P21" s="51">
        <f t="shared" si="8"/>
        <v>72.76595744680851</v>
      </c>
      <c r="Q21" s="69">
        <f t="shared" si="7"/>
        <v>67.9533941236069</v>
      </c>
    </row>
    <row r="22" spans="2:17" ht="12">
      <c r="B22" s="11" t="s">
        <v>17</v>
      </c>
      <c r="C22" s="82">
        <v>7021</v>
      </c>
      <c r="D22" s="83">
        <v>7079</v>
      </c>
      <c r="E22" s="83">
        <v>7218</v>
      </c>
      <c r="F22" s="83">
        <v>8775</v>
      </c>
      <c r="G22" s="83">
        <v>9243</v>
      </c>
      <c r="H22" s="83">
        <v>10334</v>
      </c>
      <c r="I22" s="83">
        <v>10259</v>
      </c>
      <c r="J22" s="83">
        <v>9293</v>
      </c>
      <c r="K22" s="50">
        <f t="shared" si="2"/>
        <v>100.82609314912405</v>
      </c>
      <c r="L22" s="51">
        <f t="shared" si="3"/>
        <v>102.80586810995584</v>
      </c>
      <c r="M22" s="51">
        <f t="shared" si="4"/>
        <v>124.98219626833784</v>
      </c>
      <c r="N22" s="51">
        <f t="shared" si="5"/>
        <v>131.64791340264918</v>
      </c>
      <c r="O22" s="51">
        <f>(H22/C22)*100</f>
        <v>147.18701039737928</v>
      </c>
      <c r="P22" s="51">
        <f t="shared" si="8"/>
        <v>146.11878649764992</v>
      </c>
      <c r="Q22" s="51">
        <f t="shared" si="7"/>
        <v>132.36006266913546</v>
      </c>
    </row>
    <row r="23" spans="2:17" ht="12">
      <c r="B23" s="11" t="s">
        <v>18</v>
      </c>
      <c r="C23" s="82">
        <v>127125</v>
      </c>
      <c r="D23" s="83">
        <v>125247</v>
      </c>
      <c r="E23" s="83">
        <v>161051</v>
      </c>
      <c r="F23" s="83">
        <v>157234</v>
      </c>
      <c r="G23" s="83">
        <v>159047</v>
      </c>
      <c r="H23" s="83">
        <v>148788</v>
      </c>
      <c r="I23" s="83">
        <v>132018</v>
      </c>
      <c r="J23" s="83">
        <v>101677</v>
      </c>
      <c r="K23" s="50">
        <f t="shared" si="2"/>
        <v>98.5227138643068</v>
      </c>
      <c r="L23" s="51">
        <f t="shared" si="3"/>
        <v>126.68711897738447</v>
      </c>
      <c r="M23" s="51">
        <f t="shared" si="4"/>
        <v>123.68456243854473</v>
      </c>
      <c r="N23" s="51">
        <f t="shared" si="5"/>
        <v>125.11071779744347</v>
      </c>
      <c r="O23" s="51">
        <f t="shared" si="6"/>
        <v>117.04070796460178</v>
      </c>
      <c r="P23" s="51">
        <f t="shared" si="8"/>
        <v>103.84896755162242</v>
      </c>
      <c r="Q23" s="51">
        <f t="shared" si="7"/>
        <v>79.9819075712881</v>
      </c>
    </row>
    <row r="24" spans="2:17" ht="12">
      <c r="B24" s="11" t="s">
        <v>19</v>
      </c>
      <c r="C24" s="82">
        <v>8525</v>
      </c>
      <c r="D24" s="83">
        <v>7244</v>
      </c>
      <c r="E24" s="83">
        <v>7769</v>
      </c>
      <c r="F24" s="83">
        <v>8520</v>
      </c>
      <c r="G24" s="83">
        <v>8690</v>
      </c>
      <c r="H24" s="83">
        <v>8469</v>
      </c>
      <c r="I24" s="83">
        <v>8198</v>
      </c>
      <c r="J24" s="83">
        <v>8653</v>
      </c>
      <c r="K24" s="50">
        <f t="shared" si="2"/>
        <v>84.97360703812316</v>
      </c>
      <c r="L24" s="51">
        <f t="shared" si="3"/>
        <v>91.13196480938417</v>
      </c>
      <c r="M24" s="51">
        <f t="shared" si="4"/>
        <v>99.94134897360703</v>
      </c>
      <c r="N24" s="51">
        <f t="shared" si="5"/>
        <v>101.93548387096773</v>
      </c>
      <c r="O24" s="51">
        <f t="shared" si="6"/>
        <v>99.34310850439883</v>
      </c>
      <c r="P24" s="51">
        <f t="shared" si="8"/>
        <v>96.1642228739003</v>
      </c>
      <c r="Q24" s="51">
        <f t="shared" si="7"/>
        <v>101.50146627565984</v>
      </c>
    </row>
    <row r="25" spans="2:17" ht="12">
      <c r="B25" s="11" t="s">
        <v>45</v>
      </c>
      <c r="C25" s="82">
        <v>704160</v>
      </c>
      <c r="D25" s="83">
        <v>703315</v>
      </c>
      <c r="E25" s="83">
        <v>662105</v>
      </c>
      <c r="F25" s="83">
        <v>669680</v>
      </c>
      <c r="G25" s="83">
        <v>652250</v>
      </c>
      <c r="H25" s="83">
        <v>644725</v>
      </c>
      <c r="I25" s="83">
        <v>587210</v>
      </c>
      <c r="J25" s="83">
        <v>544100</v>
      </c>
      <c r="K25" s="50">
        <f t="shared" si="2"/>
        <v>99.87999886389457</v>
      </c>
      <c r="L25" s="51">
        <f>(E25/C25)*100</f>
        <v>94.02763576459895</v>
      </c>
      <c r="M25" s="51">
        <f>(F25/C25)*100</f>
        <v>95.10338559418314</v>
      </c>
      <c r="N25" s="51">
        <f>(G25/C25)*100</f>
        <v>92.62809588729834</v>
      </c>
      <c r="O25" s="51">
        <f>(H25/C25)*100</f>
        <v>91.5594467166553</v>
      </c>
      <c r="P25" s="51">
        <f t="shared" si="8"/>
        <v>83.39155873665077</v>
      </c>
      <c r="Q25" s="51">
        <f t="shared" si="7"/>
        <v>77.26937059759146</v>
      </c>
    </row>
    <row r="26" spans="2:17" ht="12">
      <c r="B26" s="11" t="s">
        <v>20</v>
      </c>
      <c r="C26" s="82">
        <v>174008</v>
      </c>
      <c r="D26" s="83">
        <v>170683</v>
      </c>
      <c r="E26" s="83">
        <v>150728</v>
      </c>
      <c r="F26" s="83">
        <v>144326</v>
      </c>
      <c r="G26" s="83">
        <v>146520</v>
      </c>
      <c r="H26" s="83">
        <v>148861</v>
      </c>
      <c r="I26" s="83">
        <v>144073</v>
      </c>
      <c r="J26" s="83">
        <v>136098</v>
      </c>
      <c r="K26" s="50">
        <f t="shared" si="2"/>
        <v>98.0891683141005</v>
      </c>
      <c r="L26" s="51">
        <f aca="true" t="shared" si="9" ref="L26:L33">(E26/C26)*100</f>
        <v>86.6213047675969</v>
      </c>
      <c r="M26" s="51">
        <f aca="true" t="shared" si="10" ref="M26:M33">(F26/C26)*100</f>
        <v>82.94216357868603</v>
      </c>
      <c r="N26" s="51">
        <f aca="true" t="shared" si="11" ref="N26:N33">(G26/C26)*100</f>
        <v>84.20302514826905</v>
      </c>
      <c r="O26" s="51">
        <f aca="true" t="shared" si="12" ref="O26:O33">(H26/C26)*100</f>
        <v>85.54836559238656</v>
      </c>
      <c r="P26" s="51">
        <f t="shared" si="8"/>
        <v>82.79676796469127</v>
      </c>
      <c r="Q26" s="51">
        <f t="shared" si="7"/>
        <v>78.2136453496391</v>
      </c>
    </row>
    <row r="27" spans="2:17" ht="12">
      <c r="B27" s="11" t="s">
        <v>21</v>
      </c>
      <c r="C27" s="82">
        <v>214414</v>
      </c>
      <c r="D27" s="83">
        <v>208194</v>
      </c>
      <c r="E27" s="83">
        <v>203916</v>
      </c>
      <c r="F27" s="83">
        <v>230247</v>
      </c>
      <c r="G27" s="83">
        <v>230751</v>
      </c>
      <c r="H27" s="83">
        <v>200030</v>
      </c>
      <c r="I27" s="83">
        <v>160777</v>
      </c>
      <c r="J27" s="83">
        <v>138166</v>
      </c>
      <c r="K27" s="50">
        <f t="shared" si="2"/>
        <v>97.09907002341265</v>
      </c>
      <c r="L27" s="51">
        <f t="shared" si="9"/>
        <v>95.10386448646078</v>
      </c>
      <c r="M27" s="51">
        <f t="shared" si="10"/>
        <v>107.38431259152854</v>
      </c>
      <c r="N27" s="51">
        <f t="shared" si="11"/>
        <v>107.6193718693742</v>
      </c>
      <c r="O27" s="51">
        <f t="shared" si="12"/>
        <v>93.29148283227774</v>
      </c>
      <c r="P27" s="51">
        <f t="shared" si="8"/>
        <v>74.98437602022257</v>
      </c>
      <c r="Q27" s="51">
        <f t="shared" si="7"/>
        <v>64.43888925163469</v>
      </c>
    </row>
    <row r="28" spans="2:17" ht="12">
      <c r="B28" s="11" t="s">
        <v>22</v>
      </c>
      <c r="C28" s="82">
        <v>126956</v>
      </c>
      <c r="D28" s="83">
        <v>121199</v>
      </c>
      <c r="E28" s="83">
        <v>95064</v>
      </c>
      <c r="F28" s="83">
        <v>98398</v>
      </c>
      <c r="G28" s="83">
        <v>102271</v>
      </c>
      <c r="H28" s="83">
        <v>94902</v>
      </c>
      <c r="I28" s="83">
        <v>91041</v>
      </c>
      <c r="J28" s="83">
        <v>86417</v>
      </c>
      <c r="K28" s="50">
        <f t="shared" si="2"/>
        <v>95.46535807681401</v>
      </c>
      <c r="L28" s="51">
        <f t="shared" si="9"/>
        <v>74.87948580610605</v>
      </c>
      <c r="M28" s="51">
        <f t="shared" si="10"/>
        <v>77.50559248873626</v>
      </c>
      <c r="N28" s="51">
        <f t="shared" si="11"/>
        <v>80.5562557106399</v>
      </c>
      <c r="O28" s="51">
        <f t="shared" si="12"/>
        <v>74.75188254198305</v>
      </c>
      <c r="P28" s="51">
        <f t="shared" si="8"/>
        <v>71.71067141371815</v>
      </c>
      <c r="Q28" s="51">
        <f t="shared" si="7"/>
        <v>68.06846466492328</v>
      </c>
    </row>
    <row r="29" spans="2:17" ht="12">
      <c r="B29" s="11" t="s">
        <v>23</v>
      </c>
      <c r="C29" s="82">
        <v>41874</v>
      </c>
      <c r="D29" s="83">
        <v>49398</v>
      </c>
      <c r="E29" s="83">
        <v>48828</v>
      </c>
      <c r="F29" s="83">
        <v>47322</v>
      </c>
      <c r="G29" s="83">
        <v>56732</v>
      </c>
      <c r="H29" s="83">
        <v>57557</v>
      </c>
      <c r="I29" s="83">
        <v>164396</v>
      </c>
      <c r="J29" s="83">
        <v>108439</v>
      </c>
      <c r="K29" s="50">
        <f t="shared" si="2"/>
        <v>117.96819028514113</v>
      </c>
      <c r="L29" s="51">
        <f t="shared" si="9"/>
        <v>116.60696374838801</v>
      </c>
      <c r="M29" s="51">
        <f t="shared" si="10"/>
        <v>113.01045995128243</v>
      </c>
      <c r="N29" s="51">
        <f t="shared" si="11"/>
        <v>135.48263839136456</v>
      </c>
      <c r="O29" s="51">
        <f t="shared" si="12"/>
        <v>137.45283469455987</v>
      </c>
      <c r="P29" s="51">
        <f t="shared" si="8"/>
        <v>392.596838133448</v>
      </c>
      <c r="Q29" s="51">
        <f t="shared" si="7"/>
        <v>258.9649902087214</v>
      </c>
    </row>
    <row r="30" spans="2:17" ht="12">
      <c r="B30" s="11" t="s">
        <v>24</v>
      </c>
      <c r="C30" s="82">
        <v>28765</v>
      </c>
      <c r="D30" s="83">
        <v>28566</v>
      </c>
      <c r="E30" s="83">
        <v>28911</v>
      </c>
      <c r="F30" s="83">
        <v>30677</v>
      </c>
      <c r="G30" s="83">
        <v>33905</v>
      </c>
      <c r="H30" s="83">
        <v>34942</v>
      </c>
      <c r="I30" s="83">
        <v>30103</v>
      </c>
      <c r="J30" s="83">
        <v>22798</v>
      </c>
      <c r="K30" s="50">
        <f t="shared" si="2"/>
        <v>99.30818703285243</v>
      </c>
      <c r="L30" s="51">
        <f t="shared" si="9"/>
        <v>100.50756127237963</v>
      </c>
      <c r="M30" s="51">
        <f t="shared" si="10"/>
        <v>106.64696679993047</v>
      </c>
      <c r="N30" s="51">
        <f t="shared" si="11"/>
        <v>117.86893794541977</v>
      </c>
      <c r="O30" s="51">
        <f t="shared" si="12"/>
        <v>121.47401355814358</v>
      </c>
      <c r="P30" s="51">
        <f t="shared" si="8"/>
        <v>104.6514861811229</v>
      </c>
      <c r="Q30" s="51">
        <f t="shared" si="7"/>
        <v>79.25604032678602</v>
      </c>
    </row>
    <row r="31" spans="2:17" ht="12">
      <c r="B31" s="11" t="s">
        <v>25</v>
      </c>
      <c r="C31" s="82">
        <v>33743</v>
      </c>
      <c r="D31" s="83">
        <v>31549</v>
      </c>
      <c r="E31" s="83">
        <v>41814</v>
      </c>
      <c r="F31" s="83">
        <v>37613</v>
      </c>
      <c r="G31" s="83">
        <v>34730</v>
      </c>
      <c r="H31" s="83">
        <v>33872</v>
      </c>
      <c r="I31" s="83">
        <v>29816</v>
      </c>
      <c r="J31" s="83">
        <v>24091</v>
      </c>
      <c r="K31" s="50">
        <f t="shared" si="2"/>
        <v>93.49791067777021</v>
      </c>
      <c r="L31" s="51">
        <f t="shared" si="9"/>
        <v>123.91903505912339</v>
      </c>
      <c r="M31" s="51">
        <f t="shared" si="10"/>
        <v>111.46904543164509</v>
      </c>
      <c r="N31" s="51">
        <f t="shared" si="11"/>
        <v>102.92505112171413</v>
      </c>
      <c r="O31" s="51">
        <f t="shared" si="12"/>
        <v>100.38230151438816</v>
      </c>
      <c r="P31" s="51">
        <f t="shared" si="8"/>
        <v>88.36203064339271</v>
      </c>
      <c r="Q31" s="59">
        <f t="shared" si="7"/>
        <v>71.39554870639836</v>
      </c>
    </row>
    <row r="32" spans="2:17" ht="12">
      <c r="B32" s="11" t="s">
        <v>26</v>
      </c>
      <c r="C32" s="82">
        <v>92999</v>
      </c>
      <c r="D32" s="83">
        <v>99778</v>
      </c>
      <c r="E32" s="83">
        <v>99434</v>
      </c>
      <c r="F32" s="83">
        <v>100501</v>
      </c>
      <c r="G32" s="83">
        <v>95737</v>
      </c>
      <c r="H32" s="83">
        <v>101665</v>
      </c>
      <c r="I32" s="83">
        <v>102166</v>
      </c>
      <c r="J32" s="83">
        <v>97464</v>
      </c>
      <c r="K32" s="50">
        <f t="shared" si="2"/>
        <v>107.28932569167411</v>
      </c>
      <c r="L32" s="51">
        <f t="shared" si="9"/>
        <v>106.91942924117464</v>
      </c>
      <c r="M32" s="51">
        <f t="shared" si="10"/>
        <v>108.0667534059506</v>
      </c>
      <c r="N32" s="51">
        <f t="shared" si="11"/>
        <v>102.94411767868472</v>
      </c>
      <c r="O32" s="51">
        <f t="shared" si="12"/>
        <v>109.31837976752439</v>
      </c>
      <c r="P32" s="51">
        <f t="shared" si="8"/>
        <v>109.8570952375832</v>
      </c>
      <c r="Q32" s="51">
        <f t="shared" si="7"/>
        <v>104.80112689383756</v>
      </c>
    </row>
    <row r="33" spans="2:17" ht="12">
      <c r="B33" s="11" t="s">
        <v>27</v>
      </c>
      <c r="C33" s="82">
        <v>436446</v>
      </c>
      <c r="D33" s="83">
        <v>425878</v>
      </c>
      <c r="E33" s="83">
        <v>367965</v>
      </c>
      <c r="F33" s="83">
        <v>380558</v>
      </c>
      <c r="G33" s="83">
        <v>379494</v>
      </c>
      <c r="H33" s="83">
        <v>383038</v>
      </c>
      <c r="I33" s="83">
        <v>385394</v>
      </c>
      <c r="J33" s="83">
        <v>373130</v>
      </c>
      <c r="K33" s="50">
        <f t="shared" si="2"/>
        <v>97.57862370144302</v>
      </c>
      <c r="L33" s="51">
        <f t="shared" si="9"/>
        <v>84.3093991009197</v>
      </c>
      <c r="M33" s="51">
        <f t="shared" si="10"/>
        <v>87.19475032420964</v>
      </c>
      <c r="N33" s="51">
        <f t="shared" si="11"/>
        <v>86.95096300573267</v>
      </c>
      <c r="O33" s="51">
        <f t="shared" si="12"/>
        <v>87.76297640487026</v>
      </c>
      <c r="P33" s="51">
        <f t="shared" si="8"/>
        <v>88.30279118149782</v>
      </c>
      <c r="Q33" s="59">
        <f t="shared" si="7"/>
        <v>85.49282156326326</v>
      </c>
    </row>
    <row r="34" spans="2:17" ht="12">
      <c r="B34" s="12" t="s">
        <v>28</v>
      </c>
      <c r="C34" s="85"/>
      <c r="D34" s="86"/>
      <c r="E34" s="86"/>
      <c r="F34" s="86"/>
      <c r="G34" s="86"/>
      <c r="H34" s="86"/>
      <c r="I34" s="86"/>
      <c r="J34" s="86"/>
      <c r="K34" s="53"/>
      <c r="L34" s="54"/>
      <c r="M34" s="54"/>
      <c r="N34" s="54"/>
      <c r="O34" s="54"/>
      <c r="P34" s="54"/>
      <c r="Q34" s="59"/>
    </row>
    <row r="35" spans="2:17" ht="12">
      <c r="B35" s="13" t="s">
        <v>29</v>
      </c>
      <c r="C35" s="82">
        <v>1592758</v>
      </c>
      <c r="D35" s="83">
        <v>1591975</v>
      </c>
      <c r="E35" s="83">
        <v>1478601</v>
      </c>
      <c r="F35" s="83">
        <v>1481675</v>
      </c>
      <c r="G35" s="83">
        <v>1361329</v>
      </c>
      <c r="H35" s="83">
        <v>1326649</v>
      </c>
      <c r="I35" s="83">
        <v>1267915</v>
      </c>
      <c r="J35" s="83">
        <v>1277897</v>
      </c>
      <c r="K35" s="50">
        <f>(D35/C35)*100</f>
        <v>99.95083998950248</v>
      </c>
      <c r="L35" s="51">
        <f>(E35/C35)*100</f>
        <v>92.83274671984067</v>
      </c>
      <c r="M35" s="51">
        <f>(F35/C35)*100</f>
        <v>93.02574527957165</v>
      </c>
      <c r="N35" s="51">
        <f>(G35/C35)*100</f>
        <v>85.46992072869827</v>
      </c>
      <c r="O35" s="51">
        <f aca="true" t="shared" si="13" ref="O35:O37">(H35/C35)*100</f>
        <v>83.29256547447886</v>
      </c>
      <c r="P35" s="51">
        <f t="shared" si="8"/>
        <v>79.60499962957336</v>
      </c>
      <c r="Q35" s="51">
        <f t="shared" si="7"/>
        <v>80.23171128319557</v>
      </c>
    </row>
    <row r="36" spans="2:17" ht="12">
      <c r="B36" s="13" t="s">
        <v>30</v>
      </c>
      <c r="C36" s="82">
        <v>117033</v>
      </c>
      <c r="D36" s="83">
        <v>115891</v>
      </c>
      <c r="E36" s="83">
        <v>107894</v>
      </c>
      <c r="F36" s="83">
        <v>108956</v>
      </c>
      <c r="G36" s="83">
        <v>94551</v>
      </c>
      <c r="H36" s="83">
        <v>95894</v>
      </c>
      <c r="I36" s="83">
        <v>89598</v>
      </c>
      <c r="J36" s="83" t="s">
        <v>50</v>
      </c>
      <c r="K36" s="50">
        <f>(D36/C36)*100</f>
        <v>99.02420684764127</v>
      </c>
      <c r="L36" s="51">
        <f>(E36/C36)*100</f>
        <v>92.1910914015705</v>
      </c>
      <c r="M36" s="51">
        <f>(F36/C36)*100</f>
        <v>93.09852776567294</v>
      </c>
      <c r="N36" s="51">
        <f>(G36/C36)*100</f>
        <v>80.79003358027224</v>
      </c>
      <c r="O36" s="51">
        <f t="shared" si="13"/>
        <v>81.93757316312494</v>
      </c>
      <c r="P36" s="51">
        <f t="shared" si="8"/>
        <v>76.55789392735383</v>
      </c>
      <c r="Q36" s="51" t="s">
        <v>50</v>
      </c>
    </row>
    <row r="37" spans="2:17" ht="12">
      <c r="B37" s="14" t="s">
        <v>31</v>
      </c>
      <c r="C37" s="88">
        <v>24380</v>
      </c>
      <c r="D37" s="89">
        <v>28608</v>
      </c>
      <c r="E37" s="89">
        <v>23579</v>
      </c>
      <c r="F37" s="89">
        <v>24480</v>
      </c>
      <c r="G37" s="89">
        <v>23824</v>
      </c>
      <c r="H37" s="89">
        <v>25168</v>
      </c>
      <c r="I37" s="89">
        <v>24806</v>
      </c>
      <c r="J37" s="89">
        <v>24016</v>
      </c>
      <c r="K37" s="55">
        <f>(D37/C37)*100</f>
        <v>117.34208367514356</v>
      </c>
      <c r="L37" s="56">
        <f>(E37/C37)*100</f>
        <v>96.71452009844134</v>
      </c>
      <c r="M37" s="56">
        <f>(F37/C37)*100</f>
        <v>100.41017227235439</v>
      </c>
      <c r="N37" s="56">
        <f>(G37/C37)*100</f>
        <v>97.71944216570961</v>
      </c>
      <c r="O37" s="56">
        <f t="shared" si="13"/>
        <v>103.23215750615257</v>
      </c>
      <c r="P37" s="56">
        <f aca="true" t="shared" si="14" ref="P37:P43">(I37/C37)*100</f>
        <v>101.74733388022969</v>
      </c>
      <c r="Q37" s="70">
        <f t="shared" si="7"/>
        <v>98.50697292863002</v>
      </c>
    </row>
    <row r="38" spans="2:17" ht="12">
      <c r="B38" s="15" t="s">
        <v>32</v>
      </c>
      <c r="C38" s="91">
        <v>4718</v>
      </c>
      <c r="D38" s="92">
        <v>5589</v>
      </c>
      <c r="E38" s="92">
        <v>4920</v>
      </c>
      <c r="F38" s="92">
        <v>4203</v>
      </c>
      <c r="G38" s="92">
        <v>4147</v>
      </c>
      <c r="H38" s="92">
        <v>4102</v>
      </c>
      <c r="I38" s="92">
        <v>3670</v>
      </c>
      <c r="J38" s="92">
        <v>4032</v>
      </c>
      <c r="K38" s="71">
        <f>(D38/C38)*100</f>
        <v>118.46121237812632</v>
      </c>
      <c r="L38" s="59">
        <f>(E38/C38)*100</f>
        <v>104.28147520135651</v>
      </c>
      <c r="M38" s="59">
        <f>(F38/C38)*100</f>
        <v>89.08435777871979</v>
      </c>
      <c r="N38" s="59">
        <f>(G38/C38)*100</f>
        <v>87.89741415854175</v>
      </c>
      <c r="O38" s="59">
        <f>(H38/C38)*100</f>
        <v>86.94362017804154</v>
      </c>
      <c r="P38" s="51">
        <f t="shared" si="14"/>
        <v>77.78719796523951</v>
      </c>
      <c r="Q38" s="59">
        <f t="shared" si="7"/>
        <v>85.45994065281899</v>
      </c>
    </row>
    <row r="39" spans="2:17" ht="12">
      <c r="B39" s="11" t="s">
        <v>33</v>
      </c>
      <c r="C39" s="82">
        <v>178</v>
      </c>
      <c r="D39" s="83">
        <v>201</v>
      </c>
      <c r="E39" s="83">
        <v>174</v>
      </c>
      <c r="F39" s="83">
        <v>184</v>
      </c>
      <c r="G39" s="83">
        <v>197</v>
      </c>
      <c r="H39" s="83">
        <v>233</v>
      </c>
      <c r="I39" s="83">
        <v>214</v>
      </c>
      <c r="J39" s="83">
        <v>193</v>
      </c>
      <c r="K39" s="50">
        <f>(D39/C39)*100</f>
        <v>112.92134831460675</v>
      </c>
      <c r="L39" s="51">
        <f>(E39/C39)*100</f>
        <v>97.75280898876404</v>
      </c>
      <c r="M39" s="51">
        <f>(F39/C39)*100</f>
        <v>103.37078651685394</v>
      </c>
      <c r="N39" s="51">
        <f>(G39/C39)*100</f>
        <v>110.67415730337078</v>
      </c>
      <c r="O39" s="51">
        <f>(H39/C39)*100</f>
        <v>130.8988764044944</v>
      </c>
      <c r="P39" s="51">
        <f t="shared" si="14"/>
        <v>120.2247191011236</v>
      </c>
      <c r="Q39" s="51">
        <f t="shared" si="7"/>
        <v>108.42696629213484</v>
      </c>
    </row>
    <row r="40" spans="2:17" ht="12">
      <c r="B40" s="11" t="s">
        <v>34</v>
      </c>
      <c r="C40" s="82">
        <v>138083</v>
      </c>
      <c r="D40" s="83">
        <v>145434</v>
      </c>
      <c r="E40" s="83">
        <v>137543</v>
      </c>
      <c r="F40" s="83">
        <v>135255</v>
      </c>
      <c r="G40" s="83">
        <v>141445</v>
      </c>
      <c r="H40" s="83">
        <v>133302</v>
      </c>
      <c r="I40" s="83">
        <v>119515</v>
      </c>
      <c r="J40" s="83" t="s">
        <v>50</v>
      </c>
      <c r="K40" s="50">
        <f aca="true" t="shared" si="15" ref="K40:K48">(D40/C40)*100</f>
        <v>105.3236097129987</v>
      </c>
      <c r="L40" s="51">
        <f aca="true" t="shared" si="16" ref="L40:L48">(E40/C40)*100</f>
        <v>99.60893086042452</v>
      </c>
      <c r="M40" s="51">
        <f aca="true" t="shared" si="17" ref="M40:M48">(F40/C40)*100</f>
        <v>97.95195643200104</v>
      </c>
      <c r="N40" s="51">
        <f aca="true" t="shared" si="18" ref="N40:N48">(G40/C40)*100</f>
        <v>102.43476749491248</v>
      </c>
      <c r="O40" s="51">
        <f aca="true" t="shared" si="19" ref="O40:O48">(H40/C40)*100</f>
        <v>96.53758971053642</v>
      </c>
      <c r="P40" s="51">
        <f t="shared" si="14"/>
        <v>86.55301521548634</v>
      </c>
      <c r="Q40" s="59" t="s">
        <v>50</v>
      </c>
    </row>
    <row r="41" spans="2:17" ht="12">
      <c r="B41" s="16" t="s">
        <v>35</v>
      </c>
      <c r="C41" s="88">
        <v>120817</v>
      </c>
      <c r="D41" s="89">
        <v>134291</v>
      </c>
      <c r="E41" s="89">
        <v>161278</v>
      </c>
      <c r="F41" s="89">
        <v>189520</v>
      </c>
      <c r="G41" s="89">
        <v>200647</v>
      </c>
      <c r="H41" s="89">
        <v>184352</v>
      </c>
      <c r="I41" s="89">
        <v>162168</v>
      </c>
      <c r="J41" s="89">
        <v>146026</v>
      </c>
      <c r="K41" s="55">
        <f t="shared" si="15"/>
        <v>111.15240404909905</v>
      </c>
      <c r="L41" s="56">
        <f t="shared" si="16"/>
        <v>133.4894923727621</v>
      </c>
      <c r="M41" s="56">
        <f t="shared" si="17"/>
        <v>156.8653417979258</v>
      </c>
      <c r="N41" s="56">
        <f t="shared" si="18"/>
        <v>166.07513843250536</v>
      </c>
      <c r="O41" s="56">
        <f t="shared" si="19"/>
        <v>152.58779807477424</v>
      </c>
      <c r="P41" s="56">
        <f t="shared" si="14"/>
        <v>134.22614367183425</v>
      </c>
      <c r="Q41" s="56">
        <f t="shared" si="7"/>
        <v>120.86544112169646</v>
      </c>
    </row>
    <row r="42" spans="2:17" ht="12">
      <c r="B42" s="15" t="s">
        <v>36</v>
      </c>
      <c r="C42" s="94">
        <v>794</v>
      </c>
      <c r="D42" s="95">
        <v>656</v>
      </c>
      <c r="E42" s="95">
        <v>530</v>
      </c>
      <c r="F42" s="95">
        <v>673</v>
      </c>
      <c r="G42" s="95">
        <v>857</v>
      </c>
      <c r="H42" s="95">
        <v>739</v>
      </c>
      <c r="I42" s="95">
        <v>892</v>
      </c>
      <c r="J42" s="95">
        <v>827</v>
      </c>
      <c r="K42" s="62">
        <f t="shared" si="15"/>
        <v>82.61964735516372</v>
      </c>
      <c r="L42" s="63">
        <f t="shared" si="16"/>
        <v>66.75062972292191</v>
      </c>
      <c r="M42" s="63">
        <f t="shared" si="17"/>
        <v>84.76070528967254</v>
      </c>
      <c r="N42" s="63">
        <f t="shared" si="18"/>
        <v>107.9345088161209</v>
      </c>
      <c r="O42" s="63">
        <f t="shared" si="19"/>
        <v>93.07304785894208</v>
      </c>
      <c r="P42" s="63">
        <f t="shared" si="14"/>
        <v>112.34256926952142</v>
      </c>
      <c r="Q42" s="63">
        <f t="shared" si="7"/>
        <v>104.15617128463477</v>
      </c>
    </row>
    <row r="43" spans="2:17" ht="12">
      <c r="B43" s="11" t="s">
        <v>37</v>
      </c>
      <c r="C43" s="82">
        <v>6627</v>
      </c>
      <c r="D43" s="83">
        <v>5744</v>
      </c>
      <c r="E43" s="83">
        <v>5423</v>
      </c>
      <c r="F43" s="83">
        <v>5552</v>
      </c>
      <c r="G43" s="83">
        <v>6034</v>
      </c>
      <c r="H43" s="83">
        <v>6037</v>
      </c>
      <c r="I43" s="83">
        <v>5525</v>
      </c>
      <c r="J43" s="83" t="s">
        <v>50</v>
      </c>
      <c r="K43" s="50">
        <f t="shared" si="15"/>
        <v>86.67572053719633</v>
      </c>
      <c r="L43" s="51">
        <f t="shared" si="16"/>
        <v>81.83189980383281</v>
      </c>
      <c r="M43" s="51">
        <f t="shared" si="17"/>
        <v>83.77848196770786</v>
      </c>
      <c r="N43" s="51">
        <f t="shared" si="18"/>
        <v>91.05175795986118</v>
      </c>
      <c r="O43" s="51">
        <f t="shared" si="19"/>
        <v>91.09702731250943</v>
      </c>
      <c r="P43" s="51">
        <f t="shared" si="14"/>
        <v>83.37105779387355</v>
      </c>
      <c r="Q43" s="51" t="s">
        <v>50</v>
      </c>
    </row>
    <row r="44" spans="2:17" ht="12">
      <c r="B44" s="11" t="s">
        <v>38</v>
      </c>
      <c r="C44" s="82">
        <v>3596</v>
      </c>
      <c r="D44" s="83">
        <v>3577</v>
      </c>
      <c r="E44" s="83">
        <v>3978</v>
      </c>
      <c r="F44" s="83">
        <v>4621</v>
      </c>
      <c r="G44" s="83">
        <v>5344</v>
      </c>
      <c r="H44" s="83">
        <v>5255</v>
      </c>
      <c r="I44" s="83">
        <v>7961</v>
      </c>
      <c r="J44" s="83">
        <v>7187</v>
      </c>
      <c r="K44" s="50">
        <f>(D44/C44)*100</f>
        <v>99.47163515016685</v>
      </c>
      <c r="L44" s="51">
        <f>(E44/C44)*100</f>
        <v>110.62291434927698</v>
      </c>
      <c r="M44" s="51">
        <f>(F44/C44)*100</f>
        <v>128.503893214683</v>
      </c>
      <c r="N44" s="51">
        <f>(G44/C44)*100</f>
        <v>148.6095661846496</v>
      </c>
      <c r="O44" s="51">
        <f>(H44/C44)*100</f>
        <v>146.13459399332592</v>
      </c>
      <c r="P44" s="51">
        <f aca="true" t="shared" si="20" ref="P44">(I44/C44)*100</f>
        <v>221.38487208008897</v>
      </c>
      <c r="Q44" s="51">
        <f t="shared" si="7"/>
        <v>199.86095661846497</v>
      </c>
    </row>
    <row r="45" spans="2:17" ht="12">
      <c r="B45" s="11" t="s">
        <v>40</v>
      </c>
      <c r="C45" s="82">
        <v>19863</v>
      </c>
      <c r="D45" s="83">
        <v>17833</v>
      </c>
      <c r="E45" s="83">
        <v>15912</v>
      </c>
      <c r="F45" s="83">
        <v>17529</v>
      </c>
      <c r="G45" s="83">
        <v>17900</v>
      </c>
      <c r="H45" s="83">
        <v>31680</v>
      </c>
      <c r="I45" s="83">
        <v>26736</v>
      </c>
      <c r="J45" s="83">
        <v>22603</v>
      </c>
      <c r="K45" s="50">
        <v>92.12927756653993</v>
      </c>
      <c r="L45" s="51">
        <v>100.83650190114068</v>
      </c>
      <c r="M45" s="51">
        <v>111.08365019011406</v>
      </c>
      <c r="N45" s="51">
        <v>113.43472750316856</v>
      </c>
      <c r="O45" s="51">
        <v>200.76045627376425</v>
      </c>
      <c r="P45" s="51">
        <v>169.4296577946768</v>
      </c>
      <c r="Q45" s="51">
        <f t="shared" si="7"/>
        <v>113.79449227206364</v>
      </c>
    </row>
    <row r="46" spans="2:17" ht="12">
      <c r="B46" s="16" t="s">
        <v>39</v>
      </c>
      <c r="C46" s="88" t="s">
        <v>50</v>
      </c>
      <c r="D46" s="89">
        <v>174545</v>
      </c>
      <c r="E46" s="89">
        <v>207945</v>
      </c>
      <c r="F46" s="89">
        <v>209866</v>
      </c>
      <c r="G46" s="89">
        <v>239926</v>
      </c>
      <c r="H46" s="89" t="s">
        <v>50</v>
      </c>
      <c r="I46" s="89" t="s">
        <v>50</v>
      </c>
      <c r="J46" s="89" t="s">
        <v>50</v>
      </c>
      <c r="K46" s="55" t="s">
        <v>50</v>
      </c>
      <c r="L46" s="56" t="s">
        <v>50</v>
      </c>
      <c r="M46" s="56" t="s">
        <v>50</v>
      </c>
      <c r="N46" s="56" t="s">
        <v>50</v>
      </c>
      <c r="O46" s="56" t="s">
        <v>50</v>
      </c>
      <c r="P46" s="56" t="s">
        <v>50</v>
      </c>
      <c r="Q46" s="56" t="s">
        <v>50</v>
      </c>
    </row>
    <row r="47" spans="2:17" ht="12">
      <c r="B47" s="15" t="s">
        <v>41</v>
      </c>
      <c r="C47" s="94">
        <v>8180</v>
      </c>
      <c r="D47" s="95">
        <v>6740</v>
      </c>
      <c r="E47" s="95">
        <v>11362</v>
      </c>
      <c r="F47" s="95">
        <v>6737</v>
      </c>
      <c r="G47" s="95">
        <v>6675</v>
      </c>
      <c r="H47" s="95">
        <v>6477</v>
      </c>
      <c r="I47" s="95">
        <v>5931</v>
      </c>
      <c r="J47" s="95">
        <v>4874</v>
      </c>
      <c r="K47" s="62">
        <f t="shared" si="15"/>
        <v>82.3960880195599</v>
      </c>
      <c r="L47" s="63">
        <f t="shared" si="16"/>
        <v>138.8997555012225</v>
      </c>
      <c r="M47" s="63">
        <f t="shared" si="17"/>
        <v>82.35941320293398</v>
      </c>
      <c r="N47" s="63">
        <f t="shared" si="18"/>
        <v>81.60146699266504</v>
      </c>
      <c r="O47" s="63">
        <f t="shared" si="19"/>
        <v>79.18092909535453</v>
      </c>
      <c r="P47" s="63">
        <f>(I47/C47)*100</f>
        <v>72.50611246943765</v>
      </c>
      <c r="Q47" s="63">
        <f>(J47/C47)*100</f>
        <v>59.58435207823961</v>
      </c>
    </row>
    <row r="48" spans="2:17" ht="12">
      <c r="B48" s="16" t="s">
        <v>42</v>
      </c>
      <c r="C48" s="88">
        <v>15466</v>
      </c>
      <c r="D48" s="89">
        <v>13771</v>
      </c>
      <c r="E48" s="89">
        <v>15234</v>
      </c>
      <c r="F48" s="89">
        <v>17141</v>
      </c>
      <c r="G48" s="89">
        <v>16292</v>
      </c>
      <c r="H48" s="89">
        <v>16962</v>
      </c>
      <c r="I48" s="89">
        <v>15607</v>
      </c>
      <c r="J48" s="89">
        <v>12295</v>
      </c>
      <c r="K48" s="55">
        <f t="shared" si="15"/>
        <v>89.04047588258115</v>
      </c>
      <c r="L48" s="56">
        <f t="shared" si="16"/>
        <v>98.4999353420406</v>
      </c>
      <c r="M48" s="56">
        <f t="shared" si="17"/>
        <v>110.83020819862925</v>
      </c>
      <c r="N48" s="56">
        <f t="shared" si="18"/>
        <v>105.34074744601061</v>
      </c>
      <c r="O48" s="56">
        <f t="shared" si="19"/>
        <v>109.6728307254623</v>
      </c>
      <c r="P48" s="56">
        <f>(I48/C48)*100</f>
        <v>100.9116772274667</v>
      </c>
      <c r="Q48" s="56">
        <f t="shared" si="7"/>
        <v>79.49696107590844</v>
      </c>
    </row>
    <row r="49" spans="16:17" ht="12">
      <c r="P49" s="4"/>
      <c r="Q49" s="4"/>
    </row>
    <row r="50" spans="2:17" ht="15">
      <c r="B50" s="20" t="s">
        <v>99</v>
      </c>
      <c r="P50" s="4"/>
      <c r="Q50" s="4"/>
    </row>
    <row r="51" spans="2:17" ht="12">
      <c r="B51" s="17" t="s">
        <v>79</v>
      </c>
      <c r="P51" s="4"/>
      <c r="Q51" s="4"/>
    </row>
    <row r="52" spans="2:17" ht="12">
      <c r="B52" s="18" t="s">
        <v>44</v>
      </c>
      <c r="P52" s="4"/>
      <c r="Q52" s="4"/>
    </row>
  </sheetData>
  <mergeCells count="3">
    <mergeCell ref="B4:B5"/>
    <mergeCell ref="C4:J4"/>
    <mergeCell ref="K4:Q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2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21.7109375" style="1" customWidth="1"/>
    <col min="3" max="9" width="10.7109375" style="1" bestFit="1" customWidth="1"/>
    <col min="10" max="10" width="10.7109375" style="1" customWidth="1"/>
    <col min="11" max="17" width="8.7109375" style="1" customWidth="1"/>
    <col min="18" max="16384" width="9.140625" style="1" customWidth="1"/>
  </cols>
  <sheetData>
    <row r="2" spans="2:17" ht="13.8">
      <c r="B2" s="3" t="s">
        <v>57</v>
      </c>
      <c r="P2" s="4"/>
      <c r="Q2" s="4"/>
    </row>
    <row r="3" spans="2:17" ht="12">
      <c r="B3" s="5"/>
      <c r="P3" s="4"/>
      <c r="Q3" s="4"/>
    </row>
    <row r="4" spans="2:17" ht="15" customHeight="1">
      <c r="B4" s="98"/>
      <c r="C4" s="105" t="s">
        <v>0</v>
      </c>
      <c r="D4" s="106"/>
      <c r="E4" s="106"/>
      <c r="F4" s="106"/>
      <c r="G4" s="106"/>
      <c r="H4" s="106"/>
      <c r="I4" s="106"/>
      <c r="J4" s="107"/>
      <c r="K4" s="103" t="s">
        <v>1</v>
      </c>
      <c r="L4" s="104"/>
      <c r="M4" s="104"/>
      <c r="N4" s="104"/>
      <c r="O4" s="104"/>
      <c r="P4" s="104"/>
      <c r="Q4" s="104"/>
    </row>
    <row r="5" spans="2:17" ht="12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7">
        <v>2015</v>
      </c>
    </row>
    <row r="6" spans="2:17" ht="12">
      <c r="B6" s="9" t="s">
        <v>77</v>
      </c>
      <c r="C6" s="77">
        <f>SUM(C7:C11,C13:C17,C19,C22:C33,C35,C37)</f>
        <v>2617395</v>
      </c>
      <c r="D6" s="77">
        <f aca="true" t="shared" si="0" ref="D6:I6">SUM(D7:D11,D13:D17,D19,D22:D33,D35,D37)</f>
        <v>2635720</v>
      </c>
      <c r="E6" s="77">
        <f t="shared" si="0"/>
        <v>2645778</v>
      </c>
      <c r="F6" s="77">
        <f t="shared" si="0"/>
        <v>2651959</v>
      </c>
      <c r="G6" s="77">
        <f t="shared" si="0"/>
        <v>2583326</v>
      </c>
      <c r="H6" s="77">
        <f t="shared" si="0"/>
        <v>2553887</v>
      </c>
      <c r="I6" s="77">
        <f t="shared" si="0"/>
        <v>2512719</v>
      </c>
      <c r="J6" s="77">
        <f>SUM(J7:J11,J13:J17,J19,J22:J33,J35,J37)</f>
        <v>2387770</v>
      </c>
      <c r="K6" s="66">
        <f>(D6/$C6)*100</f>
        <v>100.700123596171</v>
      </c>
      <c r="L6" s="47">
        <f aca="true" t="shared" si="1" ref="L6:O6">(E6/$C6)*100</f>
        <v>101.08439880109803</v>
      </c>
      <c r="M6" s="47">
        <f t="shared" si="1"/>
        <v>101.32054963045319</v>
      </c>
      <c r="N6" s="47">
        <f t="shared" si="1"/>
        <v>98.69836230297682</v>
      </c>
      <c r="O6" s="47">
        <f t="shared" si="1"/>
        <v>97.57361804389478</v>
      </c>
      <c r="P6" s="47">
        <f>(I6/$C6)*100</f>
        <v>96.0007564773372</v>
      </c>
      <c r="Q6" s="47">
        <f>(J6/$C6)*100</f>
        <v>91.2269642144193</v>
      </c>
    </row>
    <row r="7" spans="2:17" ht="12">
      <c r="B7" s="10" t="s">
        <v>2</v>
      </c>
      <c r="C7" s="79">
        <v>93363</v>
      </c>
      <c r="D7" s="80">
        <v>97121</v>
      </c>
      <c r="E7" s="80">
        <v>91395</v>
      </c>
      <c r="F7" s="80">
        <v>97620</v>
      </c>
      <c r="G7" s="80">
        <v>102451</v>
      </c>
      <c r="H7" s="80">
        <v>99934</v>
      </c>
      <c r="I7" s="80">
        <v>96419</v>
      </c>
      <c r="J7" s="80">
        <v>87691</v>
      </c>
      <c r="K7" s="49">
        <f aca="true" t="shared" si="2" ref="K7:K33">(D7/C7)*100</f>
        <v>104.02514914902048</v>
      </c>
      <c r="L7" s="58">
        <f aca="true" t="shared" si="3" ref="L7:L24">(E7/C7)*100</f>
        <v>97.89209858295041</v>
      </c>
      <c r="M7" s="58">
        <f aca="true" t="shared" si="4" ref="M7:M24">(F7/C7)*100</f>
        <v>104.55962212011183</v>
      </c>
      <c r="N7" s="58">
        <f aca="true" t="shared" si="5" ref="N7:N24">(G7/C7)*100</f>
        <v>109.73404882019643</v>
      </c>
      <c r="O7" s="58">
        <f aca="true" t="shared" si="6" ref="O7:O24">(H7/C7)*100</f>
        <v>107.03812002613455</v>
      </c>
      <c r="P7" s="58">
        <f>(I7/C7)*100</f>
        <v>103.27324528988999</v>
      </c>
      <c r="Q7" s="58">
        <f>(J7/C7)*100</f>
        <v>93.92478819232458</v>
      </c>
    </row>
    <row r="8" spans="2:17" ht="12">
      <c r="B8" s="11" t="s">
        <v>3</v>
      </c>
      <c r="C8" s="82">
        <v>19980</v>
      </c>
      <c r="D8" s="83">
        <v>23682</v>
      </c>
      <c r="E8" s="83">
        <v>24005</v>
      </c>
      <c r="F8" s="83">
        <v>20272</v>
      </c>
      <c r="G8" s="83">
        <v>16781</v>
      </c>
      <c r="H8" s="83">
        <v>17163</v>
      </c>
      <c r="I8" s="83">
        <v>15327</v>
      </c>
      <c r="J8" s="83">
        <v>12035</v>
      </c>
      <c r="K8" s="50">
        <f t="shared" si="2"/>
        <v>118.52852852852853</v>
      </c>
      <c r="L8" s="51">
        <f t="shared" si="3"/>
        <v>120.14514514514514</v>
      </c>
      <c r="M8" s="51">
        <f t="shared" si="4"/>
        <v>101.46146146146147</v>
      </c>
      <c r="N8" s="51">
        <f t="shared" si="5"/>
        <v>83.988988988989</v>
      </c>
      <c r="O8" s="51">
        <f t="shared" si="6"/>
        <v>85.9009009009009</v>
      </c>
      <c r="P8" s="51">
        <f>(I8/C8)*100</f>
        <v>76.71171171171171</v>
      </c>
      <c r="Q8" s="51">
        <f aca="true" t="shared" si="7" ref="Q8:Q48">(J8/C8)*100</f>
        <v>60.23523523523524</v>
      </c>
    </row>
    <row r="9" spans="2:17" ht="12">
      <c r="B9" s="11" t="s">
        <v>4</v>
      </c>
      <c r="C9" s="82">
        <v>53381</v>
      </c>
      <c r="D9" s="83">
        <v>54848</v>
      </c>
      <c r="E9" s="83">
        <v>58758</v>
      </c>
      <c r="F9" s="83">
        <v>59672</v>
      </c>
      <c r="G9" s="83">
        <v>55554</v>
      </c>
      <c r="H9" s="83">
        <v>62384</v>
      </c>
      <c r="I9" s="83">
        <v>49304</v>
      </c>
      <c r="J9" s="83">
        <v>34476</v>
      </c>
      <c r="K9" s="50">
        <f t="shared" si="2"/>
        <v>102.74816882411343</v>
      </c>
      <c r="L9" s="51">
        <f t="shared" si="3"/>
        <v>110.07287237031902</v>
      </c>
      <c r="M9" s="51">
        <f t="shared" si="4"/>
        <v>111.78509207395891</v>
      </c>
      <c r="N9" s="51">
        <f t="shared" si="5"/>
        <v>104.07073677900375</v>
      </c>
      <c r="O9" s="51">
        <f t="shared" si="6"/>
        <v>116.86555141342426</v>
      </c>
      <c r="P9" s="51">
        <f aca="true" t="shared" si="8" ref="P9:P36">(I9/C9)*100</f>
        <v>92.3624510593657</v>
      </c>
      <c r="Q9" s="51">
        <f t="shared" si="7"/>
        <v>64.58477735523876</v>
      </c>
    </row>
    <row r="10" spans="2:17" ht="12">
      <c r="B10" s="11" t="s">
        <v>5</v>
      </c>
      <c r="C10" s="82">
        <v>93578</v>
      </c>
      <c r="D10" s="83">
        <v>106972</v>
      </c>
      <c r="E10" s="83">
        <v>96683</v>
      </c>
      <c r="F10" s="83">
        <v>91732</v>
      </c>
      <c r="G10" s="83">
        <v>80930</v>
      </c>
      <c r="H10" s="83">
        <v>78955</v>
      </c>
      <c r="I10" s="83">
        <v>69637</v>
      </c>
      <c r="J10" s="83">
        <v>63343</v>
      </c>
      <c r="K10" s="50">
        <f t="shared" si="2"/>
        <v>114.31319327192288</v>
      </c>
      <c r="L10" s="51">
        <f t="shared" si="3"/>
        <v>103.3180875846887</v>
      </c>
      <c r="M10" s="51">
        <f t="shared" si="4"/>
        <v>98.02731411229135</v>
      </c>
      <c r="N10" s="51">
        <f t="shared" si="5"/>
        <v>86.48400265019556</v>
      </c>
      <c r="O10" s="51">
        <f t="shared" si="6"/>
        <v>84.37346384834042</v>
      </c>
      <c r="P10" s="51">
        <f t="shared" si="8"/>
        <v>74.41599521254996</v>
      </c>
      <c r="Q10" s="69">
        <f t="shared" si="7"/>
        <v>67.69005535489111</v>
      </c>
    </row>
    <row r="11" spans="2:17" ht="12">
      <c r="B11" s="11" t="s">
        <v>6</v>
      </c>
      <c r="C11" s="82">
        <v>390367</v>
      </c>
      <c r="D11" s="83">
        <v>386647</v>
      </c>
      <c r="E11" s="83">
        <v>397341</v>
      </c>
      <c r="F11" s="83">
        <v>421243</v>
      </c>
      <c r="G11" s="83">
        <v>430211</v>
      </c>
      <c r="H11" s="83">
        <v>437520</v>
      </c>
      <c r="I11" s="83">
        <v>446073</v>
      </c>
      <c r="J11" s="83">
        <v>463929</v>
      </c>
      <c r="K11" s="50">
        <f t="shared" si="2"/>
        <v>99.04705059597762</v>
      </c>
      <c r="L11" s="51">
        <f t="shared" si="3"/>
        <v>101.7865239633473</v>
      </c>
      <c r="M11" s="51">
        <f t="shared" si="4"/>
        <v>107.90948005338565</v>
      </c>
      <c r="N11" s="51">
        <f t="shared" si="5"/>
        <v>110.20680539082453</v>
      </c>
      <c r="O11" s="51">
        <f t="shared" si="6"/>
        <v>112.07914603437278</v>
      </c>
      <c r="P11" s="51">
        <f t="shared" si="8"/>
        <v>114.27016115604034</v>
      </c>
      <c r="Q11" s="51">
        <f t="shared" si="7"/>
        <v>118.84431829534772</v>
      </c>
    </row>
    <row r="12" spans="2:17" ht="12">
      <c r="B12" s="11" t="s">
        <v>7</v>
      </c>
      <c r="C12" s="82" t="s">
        <v>50</v>
      </c>
      <c r="D12" s="83" t="s">
        <v>50</v>
      </c>
      <c r="E12" s="83" t="s">
        <v>50</v>
      </c>
      <c r="F12" s="83" t="s">
        <v>50</v>
      </c>
      <c r="G12" s="83" t="s">
        <v>50</v>
      </c>
      <c r="H12" s="83" t="s">
        <v>50</v>
      </c>
      <c r="I12" s="83" t="s">
        <v>50</v>
      </c>
      <c r="J12" s="83" t="s">
        <v>50</v>
      </c>
      <c r="K12" s="50" t="s">
        <v>50</v>
      </c>
      <c r="L12" s="51" t="s">
        <v>50</v>
      </c>
      <c r="M12" s="51" t="s">
        <v>50</v>
      </c>
      <c r="N12" s="51" t="s">
        <v>50</v>
      </c>
      <c r="O12" s="51" t="s">
        <v>50</v>
      </c>
      <c r="P12" s="51" t="s">
        <v>50</v>
      </c>
      <c r="Q12" s="51" t="s">
        <v>50</v>
      </c>
    </row>
    <row r="13" spans="2:17" ht="12">
      <c r="B13" s="11" t="s">
        <v>8</v>
      </c>
      <c r="C13" s="82">
        <v>24682</v>
      </c>
      <c r="D13" s="83">
        <v>26910</v>
      </c>
      <c r="E13" s="83">
        <v>25420</v>
      </c>
      <c r="F13" s="83">
        <v>27695</v>
      </c>
      <c r="G13" s="83">
        <v>28133</v>
      </c>
      <c r="H13" s="83">
        <v>26218</v>
      </c>
      <c r="I13" s="83">
        <v>27635</v>
      </c>
      <c r="J13" s="83">
        <v>26253</v>
      </c>
      <c r="K13" s="50">
        <f t="shared" si="2"/>
        <v>109.02682116522162</v>
      </c>
      <c r="L13" s="51">
        <f t="shared" si="3"/>
        <v>102.99003322259136</v>
      </c>
      <c r="M13" s="51">
        <f t="shared" si="4"/>
        <v>112.20727655781542</v>
      </c>
      <c r="N13" s="51">
        <f t="shared" si="5"/>
        <v>113.98184912081679</v>
      </c>
      <c r="O13" s="51">
        <f t="shared" si="6"/>
        <v>106.22315857710072</v>
      </c>
      <c r="P13" s="51">
        <f t="shared" si="8"/>
        <v>111.96418442589741</v>
      </c>
      <c r="Q13" s="51">
        <f t="shared" si="7"/>
        <v>106.36496232071954</v>
      </c>
    </row>
    <row r="14" spans="2:17" ht="12">
      <c r="B14" s="11" t="s">
        <v>9</v>
      </c>
      <c r="C14" s="82">
        <v>59027</v>
      </c>
      <c r="D14" s="83">
        <v>63928</v>
      </c>
      <c r="E14" s="83">
        <v>80854</v>
      </c>
      <c r="F14" s="83">
        <v>87142</v>
      </c>
      <c r="G14" s="83">
        <v>79557</v>
      </c>
      <c r="H14" s="83">
        <v>67645</v>
      </c>
      <c r="I14" s="83">
        <v>61366</v>
      </c>
      <c r="J14" s="83">
        <v>64789</v>
      </c>
      <c r="K14" s="50">
        <f t="shared" si="2"/>
        <v>108.30297999220694</v>
      </c>
      <c r="L14" s="51">
        <f t="shared" si="3"/>
        <v>136.97799312179174</v>
      </c>
      <c r="M14" s="51">
        <f t="shared" si="4"/>
        <v>147.63074525217272</v>
      </c>
      <c r="N14" s="51">
        <f t="shared" si="5"/>
        <v>134.78069358090366</v>
      </c>
      <c r="O14" s="51">
        <f t="shared" si="6"/>
        <v>114.60009826011826</v>
      </c>
      <c r="P14" s="51">
        <f t="shared" si="8"/>
        <v>103.96259338946582</v>
      </c>
      <c r="Q14" s="51">
        <f t="shared" si="7"/>
        <v>109.7616345062429</v>
      </c>
    </row>
    <row r="15" spans="2:17" ht="12">
      <c r="B15" s="11" t="s">
        <v>10</v>
      </c>
      <c r="C15" s="82">
        <v>174761</v>
      </c>
      <c r="D15" s="83">
        <v>191853</v>
      </c>
      <c r="E15" s="83">
        <v>200388</v>
      </c>
      <c r="F15" s="83">
        <v>169383</v>
      </c>
      <c r="G15" s="83">
        <v>162672</v>
      </c>
      <c r="H15" s="83">
        <v>167320</v>
      </c>
      <c r="I15" s="83">
        <v>222039</v>
      </c>
      <c r="J15" s="83">
        <v>197428</v>
      </c>
      <c r="K15" s="50">
        <f t="shared" si="2"/>
        <v>109.78021412099955</v>
      </c>
      <c r="L15" s="51">
        <f t="shared" si="3"/>
        <v>114.6640268709838</v>
      </c>
      <c r="M15" s="51">
        <f t="shared" si="4"/>
        <v>96.9226543679654</v>
      </c>
      <c r="N15" s="51">
        <f t="shared" si="5"/>
        <v>93.08255274346106</v>
      </c>
      <c r="O15" s="51">
        <f t="shared" si="6"/>
        <v>95.74218504128496</v>
      </c>
      <c r="P15" s="51">
        <f t="shared" si="8"/>
        <v>127.05294659563633</v>
      </c>
      <c r="Q15" s="51">
        <f t="shared" si="7"/>
        <v>112.97028513226634</v>
      </c>
    </row>
    <row r="16" spans="2:17" ht="12">
      <c r="B16" s="11" t="s">
        <v>11</v>
      </c>
      <c r="C16" s="82">
        <v>307744</v>
      </c>
      <c r="D16" s="83">
        <v>320418</v>
      </c>
      <c r="E16" s="83">
        <v>327330</v>
      </c>
      <c r="F16" s="83">
        <v>345500</v>
      </c>
      <c r="G16" s="83">
        <v>364462</v>
      </c>
      <c r="H16" s="83">
        <v>385511</v>
      </c>
      <c r="I16" s="83">
        <v>379153</v>
      </c>
      <c r="J16" s="83">
        <v>381586</v>
      </c>
      <c r="K16" s="50">
        <f t="shared" si="2"/>
        <v>104.11835811583654</v>
      </c>
      <c r="L16" s="51">
        <f t="shared" si="3"/>
        <v>106.36438078402828</v>
      </c>
      <c r="M16" s="51">
        <f t="shared" si="4"/>
        <v>112.26863886867007</v>
      </c>
      <c r="N16" s="51">
        <f t="shared" si="5"/>
        <v>118.43025371737548</v>
      </c>
      <c r="O16" s="51">
        <f t="shared" si="6"/>
        <v>125.27002963502132</v>
      </c>
      <c r="P16" s="51">
        <f t="shared" si="8"/>
        <v>123.20402672351045</v>
      </c>
      <c r="Q16" s="51">
        <f t="shared" si="7"/>
        <v>123.99461890402412</v>
      </c>
    </row>
    <row r="17" spans="2:17" ht="12">
      <c r="B17" s="11" t="s">
        <v>12</v>
      </c>
      <c r="C17" s="82">
        <v>17471</v>
      </c>
      <c r="D17" s="83">
        <v>17080</v>
      </c>
      <c r="E17" s="83">
        <v>18452</v>
      </c>
      <c r="F17" s="83">
        <v>19237</v>
      </c>
      <c r="G17" s="83">
        <v>19219</v>
      </c>
      <c r="H17" s="83">
        <v>18483</v>
      </c>
      <c r="I17" s="83">
        <v>15302</v>
      </c>
      <c r="J17" s="83">
        <v>14968</v>
      </c>
      <c r="K17" s="50">
        <f t="shared" si="2"/>
        <v>97.7620056092954</v>
      </c>
      <c r="L17" s="51">
        <f t="shared" si="3"/>
        <v>105.61501917463225</v>
      </c>
      <c r="M17" s="51">
        <f t="shared" si="4"/>
        <v>110.1081792685021</v>
      </c>
      <c r="N17" s="51">
        <f t="shared" si="5"/>
        <v>110.00515139373819</v>
      </c>
      <c r="O17" s="51">
        <f t="shared" si="6"/>
        <v>105.79245607005896</v>
      </c>
      <c r="P17" s="51">
        <f t="shared" si="8"/>
        <v>87.58514109095071</v>
      </c>
      <c r="Q17" s="51">
        <f t="shared" si="7"/>
        <v>85.67340163699846</v>
      </c>
    </row>
    <row r="18" spans="2:17" ht="12">
      <c r="B18" s="11" t="s">
        <v>13</v>
      </c>
      <c r="C18" s="82" t="s">
        <v>50</v>
      </c>
      <c r="D18" s="83" t="s">
        <v>50</v>
      </c>
      <c r="E18" s="83" t="s">
        <v>50</v>
      </c>
      <c r="F18" s="83" t="s">
        <v>50</v>
      </c>
      <c r="G18" s="83" t="s">
        <v>50</v>
      </c>
      <c r="H18" s="83" t="s">
        <v>50</v>
      </c>
      <c r="I18" s="83" t="s">
        <v>50</v>
      </c>
      <c r="J18" s="83" t="s">
        <v>50</v>
      </c>
      <c r="K18" s="50" t="s">
        <v>50</v>
      </c>
      <c r="L18" s="51" t="s">
        <v>50</v>
      </c>
      <c r="M18" s="51" t="s">
        <v>50</v>
      </c>
      <c r="N18" s="51" t="s">
        <v>50</v>
      </c>
      <c r="O18" s="51" t="s">
        <v>50</v>
      </c>
      <c r="P18" s="51" t="s">
        <v>50</v>
      </c>
      <c r="Q18" s="51" t="s">
        <v>50</v>
      </c>
    </row>
    <row r="19" spans="2:17" ht="12">
      <c r="B19" s="11" t="s">
        <v>14</v>
      </c>
      <c r="C19" s="82">
        <v>2587</v>
      </c>
      <c r="D19" s="83">
        <v>2504</v>
      </c>
      <c r="E19" s="83">
        <v>3232</v>
      </c>
      <c r="F19" s="83">
        <v>3379</v>
      </c>
      <c r="G19" s="83">
        <v>2953</v>
      </c>
      <c r="H19" s="83">
        <v>2676</v>
      </c>
      <c r="I19" s="83">
        <v>2333</v>
      </c>
      <c r="J19" s="83">
        <v>1948</v>
      </c>
      <c r="K19" s="50">
        <f t="shared" si="2"/>
        <v>96.79165056049477</v>
      </c>
      <c r="L19" s="51">
        <f t="shared" si="3"/>
        <v>124.93235407808272</v>
      </c>
      <c r="M19" s="51">
        <f t="shared" si="4"/>
        <v>130.61461151913414</v>
      </c>
      <c r="N19" s="51">
        <f t="shared" si="5"/>
        <v>114.14766138384229</v>
      </c>
      <c r="O19" s="51">
        <f t="shared" si="6"/>
        <v>103.44027831465017</v>
      </c>
      <c r="P19" s="51">
        <f t="shared" si="8"/>
        <v>90.18167761886356</v>
      </c>
      <c r="Q19" s="51">
        <f t="shared" si="7"/>
        <v>75.29957479706223</v>
      </c>
    </row>
    <row r="20" spans="2:17" ht="12">
      <c r="B20" s="11" t="s">
        <v>15</v>
      </c>
      <c r="C20" s="82">
        <v>2817</v>
      </c>
      <c r="D20" s="83">
        <v>2876</v>
      </c>
      <c r="E20" s="83">
        <v>1535</v>
      </c>
      <c r="F20" s="83" t="s">
        <v>50</v>
      </c>
      <c r="G20" s="83">
        <v>977</v>
      </c>
      <c r="H20" s="83">
        <v>955</v>
      </c>
      <c r="I20" s="83">
        <v>612</v>
      </c>
      <c r="J20" s="83">
        <v>501</v>
      </c>
      <c r="K20" s="50">
        <f t="shared" si="2"/>
        <v>102.09442669506568</v>
      </c>
      <c r="L20" s="51">
        <f t="shared" si="3"/>
        <v>54.49059282925097</v>
      </c>
      <c r="M20" s="51" t="s">
        <v>50</v>
      </c>
      <c r="N20" s="51">
        <f t="shared" si="5"/>
        <v>34.6822861199858</v>
      </c>
      <c r="O20" s="51">
        <f t="shared" si="6"/>
        <v>33.90131345402911</v>
      </c>
      <c r="P20" s="51">
        <f t="shared" si="8"/>
        <v>21.72523961661342</v>
      </c>
      <c r="Q20" s="51">
        <f t="shared" si="7"/>
        <v>17.784877529286476</v>
      </c>
    </row>
    <row r="21" spans="2:17" ht="12">
      <c r="B21" s="11" t="s">
        <v>16</v>
      </c>
      <c r="C21" s="82" t="s">
        <v>50</v>
      </c>
      <c r="D21" s="83" t="s">
        <v>50</v>
      </c>
      <c r="E21" s="83" t="s">
        <v>50</v>
      </c>
      <c r="F21" s="83" t="s">
        <v>50</v>
      </c>
      <c r="G21" s="83" t="s">
        <v>50</v>
      </c>
      <c r="H21" s="83" t="s">
        <v>50</v>
      </c>
      <c r="I21" s="83" t="s">
        <v>50</v>
      </c>
      <c r="J21" s="83" t="s">
        <v>50</v>
      </c>
      <c r="K21" s="50" t="s">
        <v>50</v>
      </c>
      <c r="L21" s="51" t="s">
        <v>50</v>
      </c>
      <c r="M21" s="51" t="s">
        <v>50</v>
      </c>
      <c r="N21" s="51" t="s">
        <v>50</v>
      </c>
      <c r="O21" s="51" t="s">
        <v>50</v>
      </c>
      <c r="P21" s="51" t="s">
        <v>50</v>
      </c>
      <c r="Q21" s="69" t="s">
        <v>50</v>
      </c>
    </row>
    <row r="22" spans="2:17" ht="12">
      <c r="B22" s="11" t="s">
        <v>17</v>
      </c>
      <c r="C22" s="82">
        <v>2789</v>
      </c>
      <c r="D22" s="83">
        <v>2951</v>
      </c>
      <c r="E22" s="83">
        <v>2413</v>
      </c>
      <c r="F22" s="83">
        <v>3579</v>
      </c>
      <c r="G22" s="83">
        <v>3163</v>
      </c>
      <c r="H22" s="83">
        <v>3399</v>
      </c>
      <c r="I22" s="83">
        <v>4368</v>
      </c>
      <c r="J22" s="83">
        <v>3608</v>
      </c>
      <c r="K22" s="50">
        <f t="shared" si="2"/>
        <v>105.80853352456077</v>
      </c>
      <c r="L22" s="51">
        <f t="shared" si="3"/>
        <v>86.51846539978487</v>
      </c>
      <c r="M22" s="51">
        <f t="shared" si="4"/>
        <v>128.32556471853712</v>
      </c>
      <c r="N22" s="51">
        <f t="shared" si="5"/>
        <v>113.40982430978845</v>
      </c>
      <c r="O22" s="51">
        <f>(H22/C22)*100</f>
        <v>121.87163858013625</v>
      </c>
      <c r="P22" s="51">
        <f t="shared" si="8"/>
        <v>156.61527429186089</v>
      </c>
      <c r="Q22" s="51">
        <f t="shared" si="7"/>
        <v>129.3653639297239</v>
      </c>
    </row>
    <row r="23" spans="2:17" ht="12">
      <c r="B23" s="11" t="s">
        <v>18</v>
      </c>
      <c r="C23" s="82">
        <v>43002</v>
      </c>
      <c r="D23" s="83">
        <v>37698</v>
      </c>
      <c r="E23" s="83">
        <v>44250</v>
      </c>
      <c r="F23" s="83">
        <v>45273</v>
      </c>
      <c r="G23" s="83">
        <v>46857</v>
      </c>
      <c r="H23" s="83">
        <v>37716</v>
      </c>
      <c r="I23" s="83">
        <v>29931</v>
      </c>
      <c r="J23" s="83">
        <v>28620</v>
      </c>
      <c r="K23" s="50">
        <f t="shared" si="2"/>
        <v>87.66568996790846</v>
      </c>
      <c r="L23" s="51">
        <f t="shared" si="3"/>
        <v>102.90219059578625</v>
      </c>
      <c r="M23" s="51">
        <f t="shared" si="4"/>
        <v>105.28114971396678</v>
      </c>
      <c r="N23" s="51">
        <f t="shared" si="5"/>
        <v>108.96469931631087</v>
      </c>
      <c r="O23" s="51">
        <f t="shared" si="6"/>
        <v>87.70754848611692</v>
      </c>
      <c r="P23" s="51">
        <f t="shared" si="8"/>
        <v>69.60373936095996</v>
      </c>
      <c r="Q23" s="51">
        <f t="shared" si="7"/>
        <v>66.55504395144412</v>
      </c>
    </row>
    <row r="24" spans="2:17" ht="12">
      <c r="B24" s="11" t="s">
        <v>19</v>
      </c>
      <c r="C24" s="82">
        <v>1450</v>
      </c>
      <c r="D24" s="83">
        <v>1352</v>
      </c>
      <c r="E24" s="83">
        <v>1660</v>
      </c>
      <c r="F24" s="83">
        <v>1684</v>
      </c>
      <c r="G24" s="83">
        <v>1682</v>
      </c>
      <c r="H24" s="83">
        <v>1438</v>
      </c>
      <c r="I24" s="83">
        <v>1624</v>
      </c>
      <c r="J24" s="83">
        <v>1361</v>
      </c>
      <c r="K24" s="50">
        <f t="shared" si="2"/>
        <v>93.24137931034483</v>
      </c>
      <c r="L24" s="51">
        <f t="shared" si="3"/>
        <v>114.48275862068967</v>
      </c>
      <c r="M24" s="51">
        <f t="shared" si="4"/>
        <v>116.13793103448276</v>
      </c>
      <c r="N24" s="51">
        <f t="shared" si="5"/>
        <v>115.99999999999999</v>
      </c>
      <c r="O24" s="51">
        <f t="shared" si="6"/>
        <v>99.17241379310346</v>
      </c>
      <c r="P24" s="51">
        <f t="shared" si="8"/>
        <v>112.00000000000001</v>
      </c>
      <c r="Q24" s="51">
        <f t="shared" si="7"/>
        <v>93.86206896551724</v>
      </c>
    </row>
    <row r="25" spans="2:17" ht="12">
      <c r="B25" s="11" t="s">
        <v>45</v>
      </c>
      <c r="C25" s="82">
        <v>287645</v>
      </c>
      <c r="D25" s="83">
        <v>283785</v>
      </c>
      <c r="E25" s="83">
        <v>292585</v>
      </c>
      <c r="F25" s="83">
        <v>304045</v>
      </c>
      <c r="G25" s="83">
        <v>300025</v>
      </c>
      <c r="H25" s="83">
        <v>291295</v>
      </c>
      <c r="I25" s="83">
        <v>254330</v>
      </c>
      <c r="J25" s="83">
        <v>228135</v>
      </c>
      <c r="K25" s="50">
        <f t="shared" si="2"/>
        <v>98.65806810478193</v>
      </c>
      <c r="L25" s="51">
        <f>(E25/C25)*100</f>
        <v>101.71739470527908</v>
      </c>
      <c r="M25" s="51">
        <f>(F25/C25)*100</f>
        <v>105.70147230092648</v>
      </c>
      <c r="N25" s="51">
        <f>(G25/C25)*100</f>
        <v>104.30391628569939</v>
      </c>
      <c r="O25" s="51">
        <f>(H25/C25)*100</f>
        <v>101.26892523770621</v>
      </c>
      <c r="P25" s="51">
        <f t="shared" si="8"/>
        <v>88.41801526186794</v>
      </c>
      <c r="Q25" s="51">
        <f t="shared" si="7"/>
        <v>79.31130386413808</v>
      </c>
    </row>
    <row r="26" spans="2:17" ht="12">
      <c r="B26" s="11" t="s">
        <v>20</v>
      </c>
      <c r="C26" s="82">
        <v>104296</v>
      </c>
      <c r="D26" s="83">
        <v>107407</v>
      </c>
      <c r="E26" s="83">
        <v>88508</v>
      </c>
      <c r="F26" s="83">
        <v>84277</v>
      </c>
      <c r="G26" s="83">
        <v>85238</v>
      </c>
      <c r="H26" s="83">
        <v>88703</v>
      </c>
      <c r="I26" s="83">
        <v>85487</v>
      </c>
      <c r="J26" s="83">
        <v>79152</v>
      </c>
      <c r="K26" s="50">
        <f t="shared" si="2"/>
        <v>102.98285648538774</v>
      </c>
      <c r="L26" s="51">
        <f aca="true" t="shared" si="9" ref="L26:L33">(E26/C26)*100</f>
        <v>84.86231494975837</v>
      </c>
      <c r="M26" s="51">
        <f aca="true" t="shared" si="10" ref="M26:M33">(F26/C26)*100</f>
        <v>80.80559177724936</v>
      </c>
      <c r="N26" s="51">
        <f aca="true" t="shared" si="11" ref="N26:N33">(G26/C26)*100</f>
        <v>81.7270077471811</v>
      </c>
      <c r="O26" s="51">
        <f aca="true" t="shared" si="12" ref="O26:O33">(H26/C26)*100</f>
        <v>85.04928281046253</v>
      </c>
      <c r="P26" s="51">
        <f t="shared" si="8"/>
        <v>81.96575132315716</v>
      </c>
      <c r="Q26" s="51">
        <f t="shared" si="7"/>
        <v>75.89169287412749</v>
      </c>
    </row>
    <row r="27" spans="2:17" ht="12">
      <c r="B27" s="11" t="s">
        <v>21</v>
      </c>
      <c r="C27" s="82">
        <v>124066</v>
      </c>
      <c r="D27" s="83">
        <v>135383</v>
      </c>
      <c r="E27" s="83">
        <v>140085</v>
      </c>
      <c r="F27" s="83">
        <v>135611</v>
      </c>
      <c r="G27" s="83">
        <v>127961</v>
      </c>
      <c r="H27" s="83">
        <v>118472</v>
      </c>
      <c r="I27" s="83">
        <v>106903</v>
      </c>
      <c r="J27" s="83">
        <v>94680</v>
      </c>
      <c r="K27" s="50">
        <f t="shared" si="2"/>
        <v>109.121757774088</v>
      </c>
      <c r="L27" s="51">
        <f t="shared" si="9"/>
        <v>112.91167604339624</v>
      </c>
      <c r="M27" s="51">
        <f t="shared" si="10"/>
        <v>109.30553092708719</v>
      </c>
      <c r="N27" s="51">
        <f t="shared" si="11"/>
        <v>103.13945803040316</v>
      </c>
      <c r="O27" s="51">
        <f t="shared" si="12"/>
        <v>95.49110957071237</v>
      </c>
      <c r="P27" s="51">
        <f t="shared" si="8"/>
        <v>86.1662341012042</v>
      </c>
      <c r="Q27" s="51">
        <f t="shared" si="7"/>
        <v>76.31421985072461</v>
      </c>
    </row>
    <row r="28" spans="2:17" ht="12">
      <c r="B28" s="11" t="s">
        <v>22</v>
      </c>
      <c r="C28" s="82">
        <v>53751</v>
      </c>
      <c r="D28" s="83">
        <v>49317</v>
      </c>
      <c r="E28" s="83">
        <v>50650</v>
      </c>
      <c r="F28" s="83">
        <v>52086</v>
      </c>
      <c r="G28" s="83">
        <v>43843</v>
      </c>
      <c r="H28" s="83">
        <v>38390</v>
      </c>
      <c r="I28" s="83">
        <v>34612</v>
      </c>
      <c r="J28" s="83">
        <v>29386</v>
      </c>
      <c r="K28" s="50">
        <f t="shared" si="2"/>
        <v>91.7508511469554</v>
      </c>
      <c r="L28" s="51">
        <f t="shared" si="9"/>
        <v>94.23080500827892</v>
      </c>
      <c r="M28" s="51">
        <f t="shared" si="10"/>
        <v>96.90238321147514</v>
      </c>
      <c r="N28" s="51">
        <f t="shared" si="11"/>
        <v>81.56685457014753</v>
      </c>
      <c r="O28" s="51">
        <f t="shared" si="12"/>
        <v>71.42192703391565</v>
      </c>
      <c r="P28" s="51">
        <f t="shared" si="8"/>
        <v>64.39322059124481</v>
      </c>
      <c r="Q28" s="51">
        <f t="shared" si="7"/>
        <v>54.67061077933434</v>
      </c>
    </row>
    <row r="29" spans="2:17" ht="12">
      <c r="B29" s="11" t="s">
        <v>23</v>
      </c>
      <c r="C29" s="82">
        <v>10285</v>
      </c>
      <c r="D29" s="83">
        <v>11574</v>
      </c>
      <c r="E29" s="83">
        <v>14197</v>
      </c>
      <c r="F29" s="83">
        <v>16311</v>
      </c>
      <c r="G29" s="83">
        <v>19526</v>
      </c>
      <c r="H29" s="83">
        <v>19573</v>
      </c>
      <c r="I29" s="83">
        <v>51116</v>
      </c>
      <c r="J29" s="83">
        <v>29562</v>
      </c>
      <c r="K29" s="50">
        <f t="shared" si="2"/>
        <v>112.53281477880408</v>
      </c>
      <c r="L29" s="51">
        <f t="shared" si="9"/>
        <v>138.0359747204667</v>
      </c>
      <c r="M29" s="51">
        <f t="shared" si="10"/>
        <v>158.59017987360232</v>
      </c>
      <c r="N29" s="51">
        <f t="shared" si="11"/>
        <v>189.8492950899368</v>
      </c>
      <c r="O29" s="51">
        <f t="shared" si="12"/>
        <v>190.30627126883812</v>
      </c>
      <c r="P29" s="51">
        <f t="shared" si="8"/>
        <v>496.9956246961595</v>
      </c>
      <c r="Q29" s="51">
        <f t="shared" si="7"/>
        <v>287.4282936315022</v>
      </c>
    </row>
    <row r="30" spans="2:17" ht="12">
      <c r="B30" s="11" t="s">
        <v>24</v>
      </c>
      <c r="C30" s="82">
        <v>15310</v>
      </c>
      <c r="D30" s="83">
        <v>15510</v>
      </c>
      <c r="E30" s="83">
        <v>13430</v>
      </c>
      <c r="F30" s="83">
        <v>13696</v>
      </c>
      <c r="G30" s="83">
        <v>14106</v>
      </c>
      <c r="H30" s="83">
        <v>15370</v>
      </c>
      <c r="I30" s="83">
        <v>13603</v>
      </c>
      <c r="J30" s="83">
        <v>10251</v>
      </c>
      <c r="K30" s="50">
        <f t="shared" si="2"/>
        <v>101.30633572828216</v>
      </c>
      <c r="L30" s="51">
        <f t="shared" si="9"/>
        <v>87.72044415414761</v>
      </c>
      <c r="M30" s="51">
        <f t="shared" si="10"/>
        <v>89.4578706727629</v>
      </c>
      <c r="N30" s="51">
        <f t="shared" si="11"/>
        <v>92.13585891574134</v>
      </c>
      <c r="O30" s="51">
        <f t="shared" si="12"/>
        <v>100.39190071848465</v>
      </c>
      <c r="P30" s="51">
        <f t="shared" si="8"/>
        <v>88.8504245591117</v>
      </c>
      <c r="Q30" s="51">
        <f t="shared" si="7"/>
        <v>66.95623775310254</v>
      </c>
    </row>
    <row r="31" spans="2:17" ht="12">
      <c r="B31" s="11" t="s">
        <v>25</v>
      </c>
      <c r="C31" s="82">
        <v>15159</v>
      </c>
      <c r="D31" s="83">
        <v>15394</v>
      </c>
      <c r="E31" s="83">
        <v>14783</v>
      </c>
      <c r="F31" s="83">
        <v>12884</v>
      </c>
      <c r="G31" s="83">
        <v>11855</v>
      </c>
      <c r="H31" s="83">
        <v>11167</v>
      </c>
      <c r="I31" s="83">
        <v>9427</v>
      </c>
      <c r="J31" s="83">
        <v>6862</v>
      </c>
      <c r="K31" s="50">
        <f t="shared" si="2"/>
        <v>101.55023418431296</v>
      </c>
      <c r="L31" s="51">
        <f t="shared" si="9"/>
        <v>97.51962530509928</v>
      </c>
      <c r="M31" s="51">
        <f t="shared" si="10"/>
        <v>84.99241374760868</v>
      </c>
      <c r="N31" s="51">
        <f t="shared" si="11"/>
        <v>78.20436704268091</v>
      </c>
      <c r="O31" s="51">
        <f t="shared" si="12"/>
        <v>73.66580909030938</v>
      </c>
      <c r="P31" s="51">
        <f t="shared" si="8"/>
        <v>62.18747938518372</v>
      </c>
      <c r="Q31" s="59">
        <f t="shared" si="7"/>
        <v>45.26683818193813</v>
      </c>
    </row>
    <row r="32" spans="2:17" ht="12">
      <c r="B32" s="11" t="s">
        <v>26</v>
      </c>
      <c r="C32" s="82">
        <v>34799</v>
      </c>
      <c r="D32" s="83">
        <v>34218</v>
      </c>
      <c r="E32" s="83">
        <v>32102</v>
      </c>
      <c r="F32" s="83">
        <v>33032</v>
      </c>
      <c r="G32" s="83">
        <v>28765</v>
      </c>
      <c r="H32" s="83">
        <v>26765</v>
      </c>
      <c r="I32" s="83">
        <v>27609</v>
      </c>
      <c r="J32" s="83">
        <v>28121</v>
      </c>
      <c r="K32" s="50">
        <f t="shared" si="2"/>
        <v>98.33041179344234</v>
      </c>
      <c r="L32" s="51">
        <f t="shared" si="9"/>
        <v>92.24977729245093</v>
      </c>
      <c r="M32" s="51">
        <f t="shared" si="10"/>
        <v>94.92226788126096</v>
      </c>
      <c r="N32" s="51">
        <f t="shared" si="11"/>
        <v>82.66042127647346</v>
      </c>
      <c r="O32" s="51">
        <f t="shared" si="12"/>
        <v>76.91312968763471</v>
      </c>
      <c r="P32" s="51">
        <f t="shared" si="8"/>
        <v>79.33848673812466</v>
      </c>
      <c r="Q32" s="51">
        <f t="shared" si="7"/>
        <v>80.80979338486738</v>
      </c>
    </row>
    <row r="33" spans="2:17" ht="12">
      <c r="B33" s="11" t="s">
        <v>27</v>
      </c>
      <c r="C33" s="82">
        <v>94278</v>
      </c>
      <c r="D33" s="83">
        <v>95824</v>
      </c>
      <c r="E33" s="83">
        <v>92722</v>
      </c>
      <c r="F33" s="83">
        <v>94316</v>
      </c>
      <c r="G33" s="83">
        <v>88066</v>
      </c>
      <c r="H33" s="83">
        <v>85453</v>
      </c>
      <c r="I33" s="83">
        <v>88798</v>
      </c>
      <c r="J33" s="83">
        <v>90059</v>
      </c>
      <c r="K33" s="50">
        <f t="shared" si="2"/>
        <v>101.63983113769915</v>
      </c>
      <c r="L33" s="51">
        <f t="shared" si="9"/>
        <v>98.34956193385518</v>
      </c>
      <c r="M33" s="51">
        <f t="shared" si="10"/>
        <v>100.04030632809351</v>
      </c>
      <c r="N33" s="51">
        <f t="shared" si="11"/>
        <v>93.41097604955557</v>
      </c>
      <c r="O33" s="51">
        <f t="shared" si="12"/>
        <v>90.63938564670443</v>
      </c>
      <c r="P33" s="51">
        <f t="shared" si="8"/>
        <v>94.18740321177793</v>
      </c>
      <c r="Q33" s="59">
        <f t="shared" si="7"/>
        <v>95.52493688877574</v>
      </c>
    </row>
    <row r="34" spans="2:17" ht="12">
      <c r="B34" s="12" t="s">
        <v>28</v>
      </c>
      <c r="C34" s="85"/>
      <c r="D34" s="86"/>
      <c r="E34" s="86"/>
      <c r="F34" s="86"/>
      <c r="G34" s="86"/>
      <c r="H34" s="86"/>
      <c r="I34" s="86"/>
      <c r="J34" s="86"/>
      <c r="K34" s="53"/>
      <c r="L34" s="54"/>
      <c r="M34" s="54"/>
      <c r="N34" s="54"/>
      <c r="O34" s="54"/>
      <c r="P34" s="54"/>
      <c r="Q34" s="59"/>
    </row>
    <row r="35" spans="2:17" ht="12">
      <c r="B35" s="13" t="s">
        <v>29</v>
      </c>
      <c r="C35" s="82">
        <v>581584</v>
      </c>
      <c r="D35" s="83">
        <v>540645</v>
      </c>
      <c r="E35" s="83">
        <v>522683</v>
      </c>
      <c r="F35" s="83">
        <v>501048</v>
      </c>
      <c r="G35" s="83">
        <v>459795</v>
      </c>
      <c r="H35" s="83">
        <v>443212</v>
      </c>
      <c r="I35" s="83">
        <v>411434</v>
      </c>
      <c r="J35" s="83">
        <v>400361</v>
      </c>
      <c r="K35" s="50">
        <f>(D35/C35)*100</f>
        <v>92.96077608737517</v>
      </c>
      <c r="L35" s="51">
        <f>(E35/C35)*100</f>
        <v>89.87231423147817</v>
      </c>
      <c r="M35" s="51">
        <f>(F35/C35)*100</f>
        <v>86.15230130127375</v>
      </c>
      <c r="N35" s="51">
        <f>(G35/C35)*100</f>
        <v>79.05908690748026</v>
      </c>
      <c r="O35" s="51">
        <f aca="true" t="shared" si="13" ref="O35:O37">(H35/C35)*100</f>
        <v>76.2077361137858</v>
      </c>
      <c r="P35" s="51">
        <f t="shared" si="8"/>
        <v>70.7436930864673</v>
      </c>
      <c r="Q35" s="51">
        <f t="shared" si="7"/>
        <v>68.83975487633772</v>
      </c>
    </row>
    <row r="36" spans="2:17" ht="15">
      <c r="B36" s="13" t="s">
        <v>30</v>
      </c>
      <c r="C36" s="82">
        <v>25496</v>
      </c>
      <c r="D36" s="83">
        <v>23774</v>
      </c>
      <c r="E36" s="83">
        <v>25017</v>
      </c>
      <c r="F36" s="83">
        <v>24222</v>
      </c>
      <c r="G36" s="83">
        <v>21515</v>
      </c>
      <c r="H36" s="83">
        <v>22272</v>
      </c>
      <c r="I36" s="83">
        <v>20607</v>
      </c>
      <c r="J36" s="83" t="s">
        <v>50</v>
      </c>
      <c r="K36" s="50">
        <f>(D36/C36)*100</f>
        <v>93.24599937245058</v>
      </c>
      <c r="L36" s="51">
        <f>(E36/C36)*100</f>
        <v>98.12127392532162</v>
      </c>
      <c r="M36" s="51">
        <f>(F36/C36)*100</f>
        <v>95.00313774709758</v>
      </c>
      <c r="N36" s="51">
        <f>(G36/C36)*100</f>
        <v>84.38578600564794</v>
      </c>
      <c r="O36" s="51">
        <f t="shared" si="13"/>
        <v>87.35487919673675</v>
      </c>
      <c r="P36" s="51">
        <f t="shared" si="8"/>
        <v>80.82444304989018</v>
      </c>
      <c r="Q36" s="51" t="s">
        <v>50</v>
      </c>
    </row>
    <row r="37" spans="2:17" ht="15">
      <c r="B37" s="14" t="s">
        <v>31</v>
      </c>
      <c r="C37" s="88">
        <v>12040</v>
      </c>
      <c r="D37" s="89">
        <v>12699</v>
      </c>
      <c r="E37" s="89">
        <v>11852</v>
      </c>
      <c r="F37" s="89">
        <v>11242</v>
      </c>
      <c r="G37" s="89">
        <v>9521</v>
      </c>
      <c r="H37" s="89">
        <v>9125</v>
      </c>
      <c r="I37" s="89">
        <v>8889</v>
      </c>
      <c r="J37" s="89">
        <v>9166</v>
      </c>
      <c r="K37" s="55">
        <f>(D37/C37)*100</f>
        <v>105.47342192691029</v>
      </c>
      <c r="L37" s="56">
        <f>(E37/C37)*100</f>
        <v>98.43853820598007</v>
      </c>
      <c r="M37" s="56">
        <f>(F37/C37)*100</f>
        <v>93.37209302325581</v>
      </c>
      <c r="N37" s="56">
        <f>(G37/C37)*100</f>
        <v>79.078073089701</v>
      </c>
      <c r="O37" s="56">
        <f t="shared" si="13"/>
        <v>75.78903654485049</v>
      </c>
      <c r="P37" s="56">
        <f aca="true" t="shared" si="14" ref="P37:P43">(I37/C37)*100</f>
        <v>73.82890365448505</v>
      </c>
      <c r="Q37" s="70">
        <f t="shared" si="7"/>
        <v>76.12956810631229</v>
      </c>
    </row>
    <row r="38" spans="2:17" ht="12">
      <c r="B38" s="15" t="s">
        <v>32</v>
      </c>
      <c r="C38" s="91">
        <v>2731</v>
      </c>
      <c r="D38" s="92">
        <v>3524</v>
      </c>
      <c r="E38" s="92">
        <v>2866</v>
      </c>
      <c r="F38" s="92">
        <v>1900</v>
      </c>
      <c r="G38" s="92">
        <v>1374</v>
      </c>
      <c r="H38" s="92">
        <v>1092</v>
      </c>
      <c r="I38" s="92">
        <v>1143</v>
      </c>
      <c r="J38" s="92">
        <v>1273</v>
      </c>
      <c r="K38" s="71">
        <f>(D38/C38)*100</f>
        <v>129.03698279018673</v>
      </c>
      <c r="L38" s="59">
        <f>(E38/C38)*100</f>
        <v>104.94324423288172</v>
      </c>
      <c r="M38" s="59">
        <f>(F38/C38)*100</f>
        <v>69.57158549981692</v>
      </c>
      <c r="N38" s="59">
        <f>(G38/C38)*100</f>
        <v>50.31124130355181</v>
      </c>
      <c r="O38" s="59">
        <f>(H38/C38)*100</f>
        <v>39.98535335042109</v>
      </c>
      <c r="P38" s="54">
        <f t="shared" si="14"/>
        <v>41.85280117173197</v>
      </c>
      <c r="Q38" s="59">
        <f t="shared" si="7"/>
        <v>46.612962284877334</v>
      </c>
    </row>
    <row r="39" spans="2:17" ht="12">
      <c r="B39" s="11" t="s">
        <v>33</v>
      </c>
      <c r="C39" s="82">
        <v>107</v>
      </c>
      <c r="D39" s="83">
        <v>195</v>
      </c>
      <c r="E39" s="83">
        <v>102</v>
      </c>
      <c r="F39" s="83">
        <v>98</v>
      </c>
      <c r="G39" s="83">
        <v>140</v>
      </c>
      <c r="H39" s="83">
        <v>125</v>
      </c>
      <c r="I39" s="83">
        <v>222</v>
      </c>
      <c r="J39" s="83">
        <v>168</v>
      </c>
      <c r="K39" s="50">
        <f>(D39/C39)*100</f>
        <v>182.2429906542056</v>
      </c>
      <c r="L39" s="51">
        <f>(E39/C39)*100</f>
        <v>95.32710280373831</v>
      </c>
      <c r="M39" s="51">
        <f>(F39/C39)*100</f>
        <v>91.58878504672897</v>
      </c>
      <c r="N39" s="51">
        <f>(G39/C39)*100</f>
        <v>130.8411214953271</v>
      </c>
      <c r="O39" s="51">
        <f>(H39/C39)*100</f>
        <v>116.82242990654206</v>
      </c>
      <c r="P39" s="51">
        <f t="shared" si="14"/>
        <v>207.47663551401868</v>
      </c>
      <c r="Q39" s="51">
        <f t="shared" si="7"/>
        <v>157.00934579439252</v>
      </c>
    </row>
    <row r="40" spans="2:17" ht="12">
      <c r="B40" s="11" t="s">
        <v>34</v>
      </c>
      <c r="C40" s="82">
        <v>22014</v>
      </c>
      <c r="D40" s="83">
        <v>23676</v>
      </c>
      <c r="E40" s="83">
        <v>21298</v>
      </c>
      <c r="F40" s="83">
        <v>17983</v>
      </c>
      <c r="G40" s="83">
        <v>17391</v>
      </c>
      <c r="H40" s="83">
        <v>15740</v>
      </c>
      <c r="I40" s="83">
        <v>14890</v>
      </c>
      <c r="J40" s="83" t="s">
        <v>50</v>
      </c>
      <c r="K40" s="50">
        <f aca="true" t="shared" si="15" ref="K40:K48">(D40/C40)*100</f>
        <v>107.54974107386208</v>
      </c>
      <c r="L40" s="51">
        <f aca="true" t="shared" si="16" ref="L40:L48">(E40/C40)*100</f>
        <v>96.74752430271644</v>
      </c>
      <c r="M40" s="51">
        <f aca="true" t="shared" si="17" ref="M40:M48">(F40/C40)*100</f>
        <v>81.68892522939947</v>
      </c>
      <c r="N40" s="51">
        <f aca="true" t="shared" si="18" ref="N40:N48">(G40/C40)*100</f>
        <v>78.99972744617062</v>
      </c>
      <c r="O40" s="51">
        <f aca="true" t="shared" si="19" ref="O40:O48">(H40/C40)*100</f>
        <v>71.49995457436177</v>
      </c>
      <c r="P40" s="54">
        <f t="shared" si="14"/>
        <v>67.63877532479331</v>
      </c>
      <c r="Q40" s="59" t="s">
        <v>50</v>
      </c>
    </row>
    <row r="41" spans="2:17" ht="12">
      <c r="B41" s="16" t="s">
        <v>35</v>
      </c>
      <c r="C41" s="88">
        <v>55688</v>
      </c>
      <c r="D41" s="89">
        <v>64268</v>
      </c>
      <c r="E41" s="89">
        <v>62243</v>
      </c>
      <c r="F41" s="89">
        <v>65172</v>
      </c>
      <c r="G41" s="89">
        <v>73714</v>
      </c>
      <c r="H41" s="89">
        <v>68730</v>
      </c>
      <c r="I41" s="89">
        <v>63706</v>
      </c>
      <c r="J41" s="89">
        <v>52569</v>
      </c>
      <c r="K41" s="55">
        <f t="shared" si="15"/>
        <v>115.40726907053585</v>
      </c>
      <c r="L41" s="56">
        <f t="shared" si="16"/>
        <v>111.77093808360867</v>
      </c>
      <c r="M41" s="56">
        <f t="shared" si="17"/>
        <v>117.03059905186038</v>
      </c>
      <c r="N41" s="56">
        <f t="shared" si="18"/>
        <v>132.3696308001724</v>
      </c>
      <c r="O41" s="56">
        <f t="shared" si="19"/>
        <v>123.41976727481682</v>
      </c>
      <c r="P41" s="56">
        <f t="shared" si="14"/>
        <v>114.39807498922569</v>
      </c>
      <c r="Q41" s="56">
        <f t="shared" si="7"/>
        <v>94.39915242062922</v>
      </c>
    </row>
    <row r="42" spans="2:17" ht="12">
      <c r="B42" s="15" t="s">
        <v>36</v>
      </c>
      <c r="C42" s="94">
        <v>1633</v>
      </c>
      <c r="D42" s="95">
        <v>1673</v>
      </c>
      <c r="E42" s="95">
        <v>1381</v>
      </c>
      <c r="F42" s="95">
        <v>1234</v>
      </c>
      <c r="G42" s="95">
        <v>1383</v>
      </c>
      <c r="H42" s="95">
        <v>1181</v>
      </c>
      <c r="I42" s="95">
        <v>951</v>
      </c>
      <c r="J42" s="95">
        <v>939</v>
      </c>
      <c r="K42" s="62">
        <f t="shared" si="15"/>
        <v>102.44947948560932</v>
      </c>
      <c r="L42" s="63">
        <f t="shared" si="16"/>
        <v>84.56827924066135</v>
      </c>
      <c r="M42" s="63">
        <f t="shared" si="17"/>
        <v>75.56644213104715</v>
      </c>
      <c r="N42" s="63">
        <f t="shared" si="18"/>
        <v>84.69075321494182</v>
      </c>
      <c r="O42" s="63">
        <f t="shared" si="19"/>
        <v>72.32088181261483</v>
      </c>
      <c r="P42" s="63">
        <f t="shared" si="14"/>
        <v>58.2363747703613</v>
      </c>
      <c r="Q42" s="63">
        <f t="shared" si="7"/>
        <v>57.5015309246785</v>
      </c>
    </row>
    <row r="43" spans="2:17" ht="12">
      <c r="B43" s="11" t="s">
        <v>37</v>
      </c>
      <c r="C43" s="82">
        <v>11627</v>
      </c>
      <c r="D43" s="83">
        <v>11500</v>
      </c>
      <c r="E43" s="83">
        <v>13399</v>
      </c>
      <c r="F43" s="83">
        <v>14465</v>
      </c>
      <c r="G43" s="83">
        <v>14985</v>
      </c>
      <c r="H43" s="83">
        <v>15109</v>
      </c>
      <c r="I43" s="83">
        <v>13108</v>
      </c>
      <c r="J43" s="83" t="s">
        <v>50</v>
      </c>
      <c r="K43" s="50">
        <f t="shared" si="15"/>
        <v>98.90771480175454</v>
      </c>
      <c r="L43" s="51">
        <f t="shared" si="16"/>
        <v>115.24038875032252</v>
      </c>
      <c r="M43" s="51">
        <f t="shared" si="17"/>
        <v>124.40870387890254</v>
      </c>
      <c r="N43" s="51">
        <f t="shared" si="18"/>
        <v>128.88105272211232</v>
      </c>
      <c r="O43" s="51">
        <f t="shared" si="19"/>
        <v>129.9475359078008</v>
      </c>
      <c r="P43" s="51">
        <f t="shared" si="14"/>
        <v>112.7375935322955</v>
      </c>
      <c r="Q43" s="51" t="s">
        <v>50</v>
      </c>
    </row>
    <row r="44" spans="2:17" ht="12">
      <c r="B44" s="11" t="s">
        <v>38</v>
      </c>
      <c r="C44" s="82">
        <v>144</v>
      </c>
      <c r="D44" s="83">
        <v>169</v>
      </c>
      <c r="E44" s="83">
        <v>231</v>
      </c>
      <c r="F44" s="83">
        <v>265</v>
      </c>
      <c r="G44" s="83">
        <v>322</v>
      </c>
      <c r="H44" s="83">
        <v>365</v>
      </c>
      <c r="I44" s="83">
        <v>295</v>
      </c>
      <c r="J44" s="83">
        <v>231</v>
      </c>
      <c r="K44" s="50">
        <f>(D44/C44)*100</f>
        <v>117.36111111111111</v>
      </c>
      <c r="L44" s="51">
        <f>(E44/C44)*100</f>
        <v>160.41666666666669</v>
      </c>
      <c r="M44" s="51">
        <f>(F44/C44)*100</f>
        <v>184.02777777777777</v>
      </c>
      <c r="N44" s="51">
        <f>(G44/C44)*100</f>
        <v>223.61111111111111</v>
      </c>
      <c r="O44" s="51">
        <f>(H44/C44)*100</f>
        <v>253.47222222222223</v>
      </c>
      <c r="P44" s="51">
        <f aca="true" t="shared" si="20" ref="P44">(I44/C44)*100</f>
        <v>204.86111111111111</v>
      </c>
      <c r="Q44" s="51">
        <f t="shared" si="7"/>
        <v>160.41666666666669</v>
      </c>
    </row>
    <row r="45" spans="2:17" ht="12">
      <c r="B45" s="11" t="s">
        <v>40</v>
      </c>
      <c r="C45" s="82">
        <v>14040</v>
      </c>
      <c r="D45" s="83">
        <v>14201</v>
      </c>
      <c r="E45" s="83">
        <v>15177</v>
      </c>
      <c r="F45" s="83">
        <v>17430</v>
      </c>
      <c r="G45" s="83">
        <v>17606</v>
      </c>
      <c r="H45" s="83">
        <v>24729</v>
      </c>
      <c r="I45" s="83">
        <v>24584</v>
      </c>
      <c r="J45" s="83">
        <v>22502</v>
      </c>
      <c r="K45" s="50">
        <v>101.14672364672366</v>
      </c>
      <c r="L45" s="51">
        <v>108.09829059829059</v>
      </c>
      <c r="M45" s="51">
        <v>124.14529914529915</v>
      </c>
      <c r="N45" s="51">
        <v>125.39886039886039</v>
      </c>
      <c r="O45" s="51">
        <v>176.13247863247864</v>
      </c>
      <c r="P45" s="51">
        <v>175.0997150997151</v>
      </c>
      <c r="Q45" s="51">
        <f t="shared" si="7"/>
        <v>160.27065527065528</v>
      </c>
    </row>
    <row r="46" spans="2:17" ht="12">
      <c r="B46" s="16" t="s">
        <v>39</v>
      </c>
      <c r="C46" s="88" t="s">
        <v>50</v>
      </c>
      <c r="D46" s="89">
        <v>85050</v>
      </c>
      <c r="E46" s="89">
        <v>94289</v>
      </c>
      <c r="F46" s="89">
        <v>100644</v>
      </c>
      <c r="G46" s="89">
        <v>119533</v>
      </c>
      <c r="H46" s="89" t="s">
        <v>50</v>
      </c>
      <c r="I46" s="89" t="s">
        <v>50</v>
      </c>
      <c r="J46" s="89" t="s">
        <v>50</v>
      </c>
      <c r="K46" s="55" t="s">
        <v>50</v>
      </c>
      <c r="L46" s="56" t="s">
        <v>50</v>
      </c>
      <c r="M46" s="56" t="s">
        <v>50</v>
      </c>
      <c r="N46" s="56" t="s">
        <v>50</v>
      </c>
      <c r="O46" s="56" t="s">
        <v>50</v>
      </c>
      <c r="P46" s="56" t="s">
        <v>50</v>
      </c>
      <c r="Q46" s="56" t="s">
        <v>50</v>
      </c>
    </row>
    <row r="47" spans="2:17" ht="12">
      <c r="B47" s="15" t="s">
        <v>41</v>
      </c>
      <c r="C47" s="94">
        <v>3846</v>
      </c>
      <c r="D47" s="95">
        <v>12617</v>
      </c>
      <c r="E47" s="95">
        <v>3474</v>
      </c>
      <c r="F47" s="95">
        <v>14619</v>
      </c>
      <c r="G47" s="95">
        <v>13080</v>
      </c>
      <c r="H47" s="95">
        <v>11907</v>
      </c>
      <c r="I47" s="95">
        <v>10324</v>
      </c>
      <c r="J47" s="95">
        <v>2828</v>
      </c>
      <c r="K47" s="62">
        <f t="shared" si="15"/>
        <v>328.0551222048882</v>
      </c>
      <c r="L47" s="63">
        <f t="shared" si="16"/>
        <v>90.32761310452419</v>
      </c>
      <c r="M47" s="63">
        <f t="shared" si="17"/>
        <v>380.10920436817474</v>
      </c>
      <c r="N47" s="63">
        <f t="shared" si="18"/>
        <v>340.0936037441498</v>
      </c>
      <c r="O47" s="63">
        <f t="shared" si="19"/>
        <v>309.59438377535105</v>
      </c>
      <c r="P47" s="63">
        <f>(I47/C47)*100</f>
        <v>268.4347373894956</v>
      </c>
      <c r="Q47" s="63">
        <f t="shared" si="7"/>
        <v>73.5309412376495</v>
      </c>
    </row>
    <row r="48" spans="2:17" ht="12">
      <c r="B48" s="16" t="s">
        <v>42</v>
      </c>
      <c r="C48" s="88">
        <v>6155</v>
      </c>
      <c r="D48" s="89">
        <v>5893</v>
      </c>
      <c r="E48" s="89">
        <v>7019</v>
      </c>
      <c r="F48" s="89">
        <v>7604</v>
      </c>
      <c r="G48" s="89">
        <v>6989</v>
      </c>
      <c r="H48" s="89">
        <v>7655</v>
      </c>
      <c r="I48" s="89">
        <v>7336</v>
      </c>
      <c r="J48" s="89">
        <v>5681</v>
      </c>
      <c r="K48" s="55">
        <f t="shared" si="15"/>
        <v>95.74329813160033</v>
      </c>
      <c r="L48" s="56">
        <f t="shared" si="16"/>
        <v>114.03736799350122</v>
      </c>
      <c r="M48" s="56">
        <f t="shared" si="17"/>
        <v>123.54183590576766</v>
      </c>
      <c r="N48" s="56">
        <f t="shared" si="18"/>
        <v>113.54995938261577</v>
      </c>
      <c r="O48" s="56">
        <f t="shared" si="19"/>
        <v>124.37043054427295</v>
      </c>
      <c r="P48" s="56">
        <f>(I48/C48)*100</f>
        <v>119.1876523151909</v>
      </c>
      <c r="Q48" s="56">
        <f t="shared" si="7"/>
        <v>92.29894394800975</v>
      </c>
    </row>
    <row r="49" spans="16:17" ht="15">
      <c r="P49" s="4"/>
      <c r="Q49" s="4"/>
    </row>
    <row r="50" spans="2:17" ht="15">
      <c r="B50" s="20" t="s">
        <v>98</v>
      </c>
      <c r="P50" s="4"/>
      <c r="Q50" s="4"/>
    </row>
    <row r="51" spans="2:17" ht="15">
      <c r="B51" s="17" t="s">
        <v>79</v>
      </c>
      <c r="P51" s="4"/>
      <c r="Q51" s="4"/>
    </row>
    <row r="52" spans="2:17" ht="15">
      <c r="B52" s="18" t="s">
        <v>44</v>
      </c>
      <c r="P52" s="4"/>
      <c r="Q52" s="4"/>
    </row>
  </sheetData>
  <mergeCells count="3">
    <mergeCell ref="B4:B5"/>
    <mergeCell ref="C4:J4"/>
    <mergeCell ref="K4:Q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2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21.7109375" style="1" customWidth="1"/>
    <col min="3" max="9" width="9.28125" style="1" bestFit="1" customWidth="1"/>
    <col min="10" max="10" width="9.28125" style="1" customWidth="1"/>
    <col min="11" max="17" width="8.7109375" style="1" customWidth="1"/>
    <col min="18" max="16384" width="9.140625" style="1" customWidth="1"/>
  </cols>
  <sheetData>
    <row r="2" spans="2:17" ht="13.8">
      <c r="B2" s="3" t="s">
        <v>58</v>
      </c>
      <c r="P2" s="4"/>
      <c r="Q2" s="4"/>
    </row>
    <row r="3" spans="2:17" ht="12">
      <c r="B3" s="5"/>
      <c r="P3" s="4"/>
      <c r="Q3" s="4"/>
    </row>
    <row r="4" spans="2:17" ht="15" customHeight="1">
      <c r="B4" s="98"/>
      <c r="C4" s="105" t="s">
        <v>0</v>
      </c>
      <c r="D4" s="106"/>
      <c r="E4" s="106"/>
      <c r="F4" s="106"/>
      <c r="G4" s="106"/>
      <c r="H4" s="106"/>
      <c r="I4" s="106"/>
      <c r="J4" s="107"/>
      <c r="K4" s="103" t="s">
        <v>1</v>
      </c>
      <c r="L4" s="104"/>
      <c r="M4" s="104"/>
      <c r="N4" s="104"/>
      <c r="O4" s="104"/>
      <c r="P4" s="104"/>
      <c r="Q4" s="104"/>
    </row>
    <row r="5" spans="2:17" ht="12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7">
        <v>2015</v>
      </c>
    </row>
    <row r="6" spans="2:17" ht="12">
      <c r="B6" s="9" t="s">
        <v>77</v>
      </c>
      <c r="C6" s="77">
        <f>SUM(C7:C13,C14:C35,C37)</f>
        <v>267090</v>
      </c>
      <c r="D6" s="77">
        <f aca="true" t="shared" si="0" ref="D6:J6">SUM(D7:D13,D14:D35,D37)</f>
        <v>275558</v>
      </c>
      <c r="E6" s="77">
        <f t="shared" si="0"/>
        <v>275068</v>
      </c>
      <c r="F6" s="77">
        <f t="shared" si="0"/>
        <v>277448</v>
      </c>
      <c r="G6" s="77">
        <f t="shared" si="0"/>
        <v>273589</v>
      </c>
      <c r="H6" s="77">
        <f t="shared" si="0"/>
        <v>275564</v>
      </c>
      <c r="I6" s="77">
        <f t="shared" si="0"/>
        <v>274798</v>
      </c>
      <c r="J6" s="77">
        <f t="shared" si="0"/>
        <v>270252</v>
      </c>
      <c r="K6" s="66">
        <f>(D6/$C6)*100</f>
        <v>103.17046688382194</v>
      </c>
      <c r="L6" s="47">
        <f aca="true" t="shared" si="1" ref="L6:Q6">(E6/$C6)*100</f>
        <v>102.9870081246022</v>
      </c>
      <c r="M6" s="47">
        <f t="shared" si="1"/>
        <v>103.87809352652664</v>
      </c>
      <c r="N6" s="47">
        <f t="shared" si="1"/>
        <v>102.43326219626343</v>
      </c>
      <c r="O6" s="47">
        <f t="shared" si="1"/>
        <v>103.17271331760828</v>
      </c>
      <c r="P6" s="47">
        <f t="shared" si="1"/>
        <v>102.8859186042158</v>
      </c>
      <c r="Q6" s="47">
        <f t="shared" si="1"/>
        <v>101.1838706054139</v>
      </c>
    </row>
    <row r="7" spans="2:17" ht="12">
      <c r="B7" s="10" t="s">
        <v>2</v>
      </c>
      <c r="C7" s="79">
        <v>14854</v>
      </c>
      <c r="D7" s="80">
        <v>14960</v>
      </c>
      <c r="E7" s="80">
        <v>14750</v>
      </c>
      <c r="F7" s="80">
        <v>13825</v>
      </c>
      <c r="G7" s="80">
        <v>11334</v>
      </c>
      <c r="H7" s="80">
        <v>11419</v>
      </c>
      <c r="I7" s="80">
        <v>12516</v>
      </c>
      <c r="J7" s="80">
        <v>11936</v>
      </c>
      <c r="K7" s="49">
        <f aca="true" t="shared" si="2" ref="K7:K33">(D7/C7)*100</f>
        <v>100.71361249495085</v>
      </c>
      <c r="L7" s="58">
        <f aca="true" t="shared" si="3" ref="L7:L24">(E7/C7)*100</f>
        <v>99.29985189174633</v>
      </c>
      <c r="M7" s="58">
        <f aca="true" t="shared" si="4" ref="M7:M24">(F7/C7)*100</f>
        <v>93.07257304429784</v>
      </c>
      <c r="N7" s="58">
        <f aca="true" t="shared" si="5" ref="N7:N24">(G7/C7)*100</f>
        <v>76.30267941295274</v>
      </c>
      <c r="O7" s="58">
        <f aca="true" t="shared" si="6" ref="O7:O24">(H7/C7)*100</f>
        <v>76.87491584758315</v>
      </c>
      <c r="P7" s="58">
        <f>(I7/C7)*100</f>
        <v>84.26013195098963</v>
      </c>
      <c r="Q7" s="58">
        <f>(J7/C7)*100</f>
        <v>80.3554598088057</v>
      </c>
    </row>
    <row r="8" spans="2:17" ht="12">
      <c r="B8" s="11" t="s">
        <v>3</v>
      </c>
      <c r="C8" s="82">
        <v>2857</v>
      </c>
      <c r="D8" s="83">
        <v>3662</v>
      </c>
      <c r="E8" s="83">
        <v>3765</v>
      </c>
      <c r="F8" s="83">
        <v>2859</v>
      </c>
      <c r="G8" s="83">
        <v>2960</v>
      </c>
      <c r="H8" s="83">
        <v>3052</v>
      </c>
      <c r="I8" s="83">
        <v>3239</v>
      </c>
      <c r="J8" s="83">
        <v>4010</v>
      </c>
      <c r="K8" s="50">
        <f t="shared" si="2"/>
        <v>128.17640882044103</v>
      </c>
      <c r="L8" s="51">
        <f t="shared" si="3"/>
        <v>131.78158907945397</v>
      </c>
      <c r="M8" s="51">
        <f t="shared" si="4"/>
        <v>100.070003500175</v>
      </c>
      <c r="N8" s="51">
        <f t="shared" si="5"/>
        <v>103.60518025901295</v>
      </c>
      <c r="O8" s="51">
        <f t="shared" si="6"/>
        <v>106.82534126706335</v>
      </c>
      <c r="P8" s="51">
        <f>(I8/C8)*100</f>
        <v>113.37066853342668</v>
      </c>
      <c r="Q8" s="51">
        <f aca="true" t="shared" si="7" ref="Q8:Q48">(J8/C8)*100</f>
        <v>140.35701785089253</v>
      </c>
    </row>
    <row r="9" spans="2:17" ht="12">
      <c r="B9" s="11" t="s">
        <v>4</v>
      </c>
      <c r="C9" s="82">
        <v>2812</v>
      </c>
      <c r="D9" s="83">
        <v>3046</v>
      </c>
      <c r="E9" s="83">
        <v>3010</v>
      </c>
      <c r="F9" s="83">
        <v>3635</v>
      </c>
      <c r="G9" s="83">
        <v>3814</v>
      </c>
      <c r="H9" s="83">
        <v>4799</v>
      </c>
      <c r="I9" s="83">
        <v>5357</v>
      </c>
      <c r="J9" s="83">
        <v>5364</v>
      </c>
      <c r="K9" s="50">
        <f t="shared" si="2"/>
        <v>108.32147937411096</v>
      </c>
      <c r="L9" s="51">
        <f t="shared" si="3"/>
        <v>107.0412517780939</v>
      </c>
      <c r="M9" s="51">
        <f t="shared" si="4"/>
        <v>129.2674253200569</v>
      </c>
      <c r="N9" s="51">
        <f t="shared" si="5"/>
        <v>135.6330014224751</v>
      </c>
      <c r="O9" s="51">
        <f t="shared" si="6"/>
        <v>170.66145092460883</v>
      </c>
      <c r="P9" s="51">
        <f aca="true" t="shared" si="8" ref="P9:P36">(I9/C9)*100</f>
        <v>190.50497866287338</v>
      </c>
      <c r="Q9" s="51">
        <f t="shared" si="7"/>
        <v>190.75391180654339</v>
      </c>
    </row>
    <row r="10" spans="2:17" ht="12">
      <c r="B10" s="11" t="s">
        <v>5</v>
      </c>
      <c r="C10" s="82">
        <v>20260</v>
      </c>
      <c r="D10" s="83">
        <v>19158</v>
      </c>
      <c r="E10" s="83">
        <v>19587</v>
      </c>
      <c r="F10" s="83">
        <v>23074</v>
      </c>
      <c r="G10" s="83">
        <v>23141</v>
      </c>
      <c r="H10" s="83">
        <v>25782</v>
      </c>
      <c r="I10" s="83">
        <v>28093</v>
      </c>
      <c r="J10" s="83">
        <v>24813</v>
      </c>
      <c r="K10" s="50">
        <f t="shared" si="2"/>
        <v>94.56071076011845</v>
      </c>
      <c r="L10" s="51">
        <f t="shared" si="3"/>
        <v>96.6781836130306</v>
      </c>
      <c r="M10" s="51">
        <f t="shared" si="4"/>
        <v>113.88943731490622</v>
      </c>
      <c r="N10" s="51">
        <f t="shared" si="5"/>
        <v>114.22013820335637</v>
      </c>
      <c r="O10" s="51">
        <f t="shared" si="6"/>
        <v>127.25567620927937</v>
      </c>
      <c r="P10" s="51">
        <f t="shared" si="8"/>
        <v>138.6623889437315</v>
      </c>
      <c r="Q10" s="69">
        <f t="shared" si="7"/>
        <v>122.47285291214216</v>
      </c>
    </row>
    <row r="11" spans="2:17" ht="12">
      <c r="B11" s="11" t="s">
        <v>6</v>
      </c>
      <c r="C11" s="82">
        <v>55905</v>
      </c>
      <c r="D11" s="83">
        <v>61404</v>
      </c>
      <c r="E11" s="83">
        <v>60242</v>
      </c>
      <c r="F11" s="83">
        <v>60943</v>
      </c>
      <c r="G11" s="83">
        <v>57487</v>
      </c>
      <c r="H11" s="83">
        <v>57002</v>
      </c>
      <c r="I11" s="83">
        <v>59432</v>
      </c>
      <c r="J11" s="83">
        <v>60881</v>
      </c>
      <c r="K11" s="50">
        <f t="shared" si="2"/>
        <v>109.83632948752349</v>
      </c>
      <c r="L11" s="51">
        <f t="shared" si="3"/>
        <v>107.75780341651016</v>
      </c>
      <c r="M11" s="51">
        <f t="shared" si="4"/>
        <v>109.01171630444505</v>
      </c>
      <c r="N11" s="51">
        <f t="shared" si="5"/>
        <v>102.82980055451212</v>
      </c>
      <c r="O11" s="51">
        <f t="shared" si="6"/>
        <v>101.96225740094805</v>
      </c>
      <c r="P11" s="51">
        <f t="shared" si="8"/>
        <v>106.30891691261964</v>
      </c>
      <c r="Q11" s="51">
        <f t="shared" si="7"/>
        <v>108.90081388069046</v>
      </c>
    </row>
    <row r="12" spans="2:17" ht="12">
      <c r="B12" s="11" t="s">
        <v>7</v>
      </c>
      <c r="C12" s="82">
        <v>1558</v>
      </c>
      <c r="D12" s="83">
        <v>1042</v>
      </c>
      <c r="E12" s="83">
        <v>901</v>
      </c>
      <c r="F12" s="83">
        <v>913</v>
      </c>
      <c r="G12" s="83">
        <v>866</v>
      </c>
      <c r="H12" s="83">
        <v>1019</v>
      </c>
      <c r="I12" s="83">
        <v>1190</v>
      </c>
      <c r="J12" s="83">
        <v>1349</v>
      </c>
      <c r="K12" s="50">
        <f t="shared" si="2"/>
        <v>66.8806161745828</v>
      </c>
      <c r="L12" s="51">
        <f t="shared" si="3"/>
        <v>57.83055198973043</v>
      </c>
      <c r="M12" s="51">
        <f t="shared" si="4"/>
        <v>58.60077021822849</v>
      </c>
      <c r="N12" s="51">
        <f t="shared" si="5"/>
        <v>55.58408215661104</v>
      </c>
      <c r="O12" s="51">
        <f t="shared" si="6"/>
        <v>65.40436456996149</v>
      </c>
      <c r="P12" s="51">
        <f t="shared" si="8"/>
        <v>76.37997432605906</v>
      </c>
      <c r="Q12" s="51">
        <f t="shared" si="7"/>
        <v>86.58536585365853</v>
      </c>
    </row>
    <row r="13" spans="2:17" ht="12">
      <c r="B13" s="11" t="s">
        <v>8</v>
      </c>
      <c r="C13" s="82">
        <v>5311</v>
      </c>
      <c r="D13" s="83">
        <v>5165</v>
      </c>
      <c r="E13" s="83">
        <v>5482</v>
      </c>
      <c r="F13" s="83">
        <v>5021</v>
      </c>
      <c r="G13" s="83">
        <v>4629</v>
      </c>
      <c r="H13" s="83">
        <v>4191</v>
      </c>
      <c r="I13" s="83">
        <v>3961</v>
      </c>
      <c r="J13" s="83">
        <v>3653</v>
      </c>
      <c r="K13" s="50">
        <f t="shared" si="2"/>
        <v>97.25098851440407</v>
      </c>
      <c r="L13" s="51">
        <f t="shared" si="3"/>
        <v>103.21973263038974</v>
      </c>
      <c r="M13" s="51">
        <f t="shared" si="4"/>
        <v>94.53963472039165</v>
      </c>
      <c r="N13" s="51">
        <f t="shared" si="5"/>
        <v>87.15872717002448</v>
      </c>
      <c r="O13" s="51">
        <f t="shared" si="6"/>
        <v>78.91169271323668</v>
      </c>
      <c r="P13" s="51" t="s">
        <v>50</v>
      </c>
      <c r="Q13" s="51">
        <f t="shared" si="7"/>
        <v>68.78177367727358</v>
      </c>
    </row>
    <row r="14" spans="2:17" ht="12">
      <c r="B14" s="11" t="s">
        <v>9</v>
      </c>
      <c r="C14" s="82">
        <v>12164</v>
      </c>
      <c r="D14" s="83">
        <v>12640</v>
      </c>
      <c r="E14" s="83">
        <v>10451</v>
      </c>
      <c r="F14" s="83">
        <v>9786</v>
      </c>
      <c r="G14" s="83">
        <v>10144</v>
      </c>
      <c r="H14" s="83">
        <v>10461</v>
      </c>
      <c r="I14" s="83">
        <v>10854</v>
      </c>
      <c r="J14" s="83">
        <v>10784</v>
      </c>
      <c r="K14" s="50">
        <f t="shared" si="2"/>
        <v>103.91318645182506</v>
      </c>
      <c r="L14" s="51">
        <f t="shared" si="3"/>
        <v>85.91746136139427</v>
      </c>
      <c r="M14" s="51">
        <f t="shared" si="4"/>
        <v>80.45050970075633</v>
      </c>
      <c r="N14" s="51">
        <f t="shared" si="5"/>
        <v>83.39362051956594</v>
      </c>
      <c r="O14" s="51">
        <f t="shared" si="6"/>
        <v>85.99967116080236</v>
      </c>
      <c r="P14" s="51">
        <f t="shared" si="8"/>
        <v>89.23051627754029</v>
      </c>
      <c r="Q14" s="51">
        <f t="shared" si="7"/>
        <v>88.65504768168366</v>
      </c>
    </row>
    <row r="15" spans="2:17" ht="12">
      <c r="B15" s="11" t="s">
        <v>10</v>
      </c>
      <c r="C15" s="82">
        <v>14564</v>
      </c>
      <c r="D15" s="83">
        <v>14343</v>
      </c>
      <c r="E15" s="83">
        <v>14391</v>
      </c>
      <c r="F15" s="83">
        <v>15220</v>
      </c>
      <c r="G15" s="83">
        <v>14509</v>
      </c>
      <c r="H15" s="83">
        <v>14296</v>
      </c>
      <c r="I15" s="83">
        <v>13411</v>
      </c>
      <c r="J15" s="83">
        <v>12069</v>
      </c>
      <c r="K15" s="50">
        <f t="shared" si="2"/>
        <v>98.48255973633617</v>
      </c>
      <c r="L15" s="51">
        <f t="shared" si="3"/>
        <v>98.8121395221093</v>
      </c>
      <c r="M15" s="51">
        <f t="shared" si="4"/>
        <v>104.5042570722329</v>
      </c>
      <c r="N15" s="51">
        <f t="shared" si="5"/>
        <v>99.62235649546828</v>
      </c>
      <c r="O15" s="51">
        <f t="shared" si="6"/>
        <v>98.15984619609998</v>
      </c>
      <c r="P15" s="51">
        <f t="shared" si="8"/>
        <v>92.08321889590772</v>
      </c>
      <c r="Q15" s="51">
        <f t="shared" si="7"/>
        <v>82.8687173853337</v>
      </c>
    </row>
    <row r="16" spans="2:17" ht="12">
      <c r="B16" s="11" t="s">
        <v>11</v>
      </c>
      <c r="C16" s="82">
        <v>6128</v>
      </c>
      <c r="D16" s="83">
        <v>6007</v>
      </c>
      <c r="E16" s="83">
        <v>5869</v>
      </c>
      <c r="F16" s="83">
        <v>5928</v>
      </c>
      <c r="G16" s="83">
        <v>5902</v>
      </c>
      <c r="H16" s="83">
        <v>6455</v>
      </c>
      <c r="I16" s="83">
        <v>6895</v>
      </c>
      <c r="J16" s="83">
        <v>7483</v>
      </c>
      <c r="K16" s="50">
        <f t="shared" si="2"/>
        <v>98.02545691906005</v>
      </c>
      <c r="L16" s="51">
        <f t="shared" si="3"/>
        <v>95.77349869451697</v>
      </c>
      <c r="M16" s="51">
        <f t="shared" si="4"/>
        <v>96.73629242819844</v>
      </c>
      <c r="N16" s="51">
        <f t="shared" si="5"/>
        <v>96.31201044386422</v>
      </c>
      <c r="O16" s="51">
        <f t="shared" si="6"/>
        <v>105.33616187989556</v>
      </c>
      <c r="P16" s="51">
        <f t="shared" si="8"/>
        <v>112.51631853785902</v>
      </c>
      <c r="Q16" s="51">
        <f t="shared" si="7"/>
        <v>122.11161879895562</v>
      </c>
    </row>
    <row r="17" spans="2:17" ht="12">
      <c r="B17" s="11" t="s">
        <v>12</v>
      </c>
      <c r="C17" s="82">
        <v>7882</v>
      </c>
      <c r="D17" s="83">
        <v>7063</v>
      </c>
      <c r="E17" s="83">
        <v>7784</v>
      </c>
      <c r="F17" s="83">
        <v>7767</v>
      </c>
      <c r="G17" s="83">
        <v>7295</v>
      </c>
      <c r="H17" s="83">
        <v>2683</v>
      </c>
      <c r="I17" s="83">
        <v>2707</v>
      </c>
      <c r="J17" s="83">
        <v>2842</v>
      </c>
      <c r="K17" s="50">
        <f t="shared" si="2"/>
        <v>89.60923623445825</v>
      </c>
      <c r="L17" s="51">
        <f t="shared" si="3"/>
        <v>98.75666074600356</v>
      </c>
      <c r="M17" s="51">
        <f t="shared" si="4"/>
        <v>98.54097944684091</v>
      </c>
      <c r="N17" s="51">
        <f t="shared" si="5"/>
        <v>92.55265161126619</v>
      </c>
      <c r="O17" s="51">
        <f t="shared" si="6"/>
        <v>34.03958386196397</v>
      </c>
      <c r="P17" s="51">
        <f t="shared" si="8"/>
        <v>34.34407510784065</v>
      </c>
      <c r="Q17" s="51">
        <f t="shared" si="7"/>
        <v>36.05683836589698</v>
      </c>
    </row>
    <row r="18" spans="2:17" ht="12">
      <c r="B18" s="11" t="s">
        <v>13</v>
      </c>
      <c r="C18" s="82">
        <v>34082</v>
      </c>
      <c r="D18" s="83">
        <v>34101</v>
      </c>
      <c r="E18" s="83">
        <v>32761</v>
      </c>
      <c r="F18" s="83">
        <v>34034</v>
      </c>
      <c r="G18" s="83">
        <v>33852</v>
      </c>
      <c r="H18" s="83">
        <v>33578</v>
      </c>
      <c r="I18" s="83">
        <v>33246</v>
      </c>
      <c r="J18" s="83">
        <v>32615</v>
      </c>
      <c r="K18" s="50">
        <f t="shared" si="2"/>
        <v>100.05574790211841</v>
      </c>
      <c r="L18" s="51">
        <f t="shared" si="3"/>
        <v>96.12405375271405</v>
      </c>
      <c r="M18" s="51">
        <f t="shared" si="4"/>
        <v>99.8591631946482</v>
      </c>
      <c r="N18" s="51">
        <f t="shared" si="5"/>
        <v>99.32515697435596</v>
      </c>
      <c r="O18" s="51">
        <f t="shared" si="6"/>
        <v>98.52121354380611</v>
      </c>
      <c r="P18" s="51">
        <f t="shared" si="8"/>
        <v>97.54709230678951</v>
      </c>
      <c r="Q18" s="51">
        <f t="shared" si="7"/>
        <v>95.69567513643565</v>
      </c>
    </row>
    <row r="19" spans="2:17" ht="12">
      <c r="B19" s="11" t="s">
        <v>14</v>
      </c>
      <c r="C19" s="82">
        <v>779</v>
      </c>
      <c r="D19" s="83">
        <v>706</v>
      </c>
      <c r="E19" s="83">
        <v>851</v>
      </c>
      <c r="F19" s="83">
        <v>936</v>
      </c>
      <c r="G19" s="83">
        <v>1030</v>
      </c>
      <c r="H19" s="83">
        <v>996</v>
      </c>
      <c r="I19" s="83">
        <v>1080</v>
      </c>
      <c r="J19" s="83">
        <v>944</v>
      </c>
      <c r="K19" s="50">
        <f t="shared" si="2"/>
        <v>90.62901155327343</v>
      </c>
      <c r="L19" s="51">
        <f t="shared" si="3"/>
        <v>109.2426187419769</v>
      </c>
      <c r="M19" s="51">
        <f t="shared" si="4"/>
        <v>120.15404364569962</v>
      </c>
      <c r="N19" s="51">
        <f t="shared" si="5"/>
        <v>132.22079589216943</v>
      </c>
      <c r="O19" s="51">
        <f t="shared" si="6"/>
        <v>127.85622593068035</v>
      </c>
      <c r="P19" s="51">
        <f t="shared" si="8"/>
        <v>138.6392811296534</v>
      </c>
      <c r="Q19" s="51">
        <f t="shared" si="7"/>
        <v>121.18100128369704</v>
      </c>
    </row>
    <row r="20" spans="2:17" ht="12">
      <c r="B20" s="11" t="s">
        <v>15</v>
      </c>
      <c r="C20" s="82">
        <v>2512</v>
      </c>
      <c r="D20" s="83">
        <v>2307</v>
      </c>
      <c r="E20" s="83">
        <v>2189</v>
      </c>
      <c r="F20" s="83">
        <v>1967</v>
      </c>
      <c r="G20" s="83">
        <v>2750</v>
      </c>
      <c r="H20" s="83">
        <v>1637</v>
      </c>
      <c r="I20" s="83">
        <v>2697</v>
      </c>
      <c r="J20" s="83">
        <v>3529</v>
      </c>
      <c r="K20" s="50">
        <f t="shared" si="2"/>
        <v>91.83917197452229</v>
      </c>
      <c r="L20" s="51">
        <f t="shared" si="3"/>
        <v>87.14171974522293</v>
      </c>
      <c r="M20" s="51">
        <f t="shared" si="4"/>
        <v>78.30414012738854</v>
      </c>
      <c r="N20" s="51">
        <f t="shared" si="5"/>
        <v>109.47452229299364</v>
      </c>
      <c r="O20" s="51">
        <f t="shared" si="6"/>
        <v>65.1671974522293</v>
      </c>
      <c r="P20" s="51">
        <f t="shared" si="8"/>
        <v>107.36464968152866</v>
      </c>
      <c r="Q20" s="51">
        <f t="shared" si="7"/>
        <v>140.48566878980893</v>
      </c>
    </row>
    <row r="21" spans="2:17" ht="12">
      <c r="B21" s="11" t="s">
        <v>16</v>
      </c>
      <c r="C21" s="82">
        <v>793</v>
      </c>
      <c r="D21" s="83">
        <v>876</v>
      </c>
      <c r="E21" s="83">
        <v>896</v>
      </c>
      <c r="F21" s="83">
        <v>1016</v>
      </c>
      <c r="G21" s="83">
        <v>1748</v>
      </c>
      <c r="H21" s="83">
        <v>943</v>
      </c>
      <c r="I21" s="83">
        <v>1044</v>
      </c>
      <c r="J21" s="83">
        <v>842</v>
      </c>
      <c r="K21" s="50">
        <f t="shared" si="2"/>
        <v>110.46658259773014</v>
      </c>
      <c r="L21" s="51">
        <f t="shared" si="3"/>
        <v>112.98865069356874</v>
      </c>
      <c r="M21" s="51">
        <f t="shared" si="4"/>
        <v>128.12105926860025</v>
      </c>
      <c r="N21" s="51">
        <f t="shared" si="5"/>
        <v>220.42875157629257</v>
      </c>
      <c r="O21" s="51">
        <f t="shared" si="6"/>
        <v>118.9155107187894</v>
      </c>
      <c r="P21" s="51">
        <f t="shared" si="8"/>
        <v>131.65195460277428</v>
      </c>
      <c r="Q21" s="69">
        <f t="shared" si="7"/>
        <v>106.17906683480453</v>
      </c>
    </row>
    <row r="22" spans="2:17" ht="12">
      <c r="B22" s="11" t="s">
        <v>17</v>
      </c>
      <c r="C22" s="82">
        <v>1343</v>
      </c>
      <c r="D22" s="83">
        <v>203</v>
      </c>
      <c r="E22" s="83">
        <v>227</v>
      </c>
      <c r="F22" s="83">
        <v>199</v>
      </c>
      <c r="G22" s="83">
        <v>166</v>
      </c>
      <c r="H22" s="83">
        <v>160</v>
      </c>
      <c r="I22" s="83">
        <v>209</v>
      </c>
      <c r="J22" s="83">
        <v>203</v>
      </c>
      <c r="K22" s="50">
        <f t="shared" si="2"/>
        <v>15.115413253909157</v>
      </c>
      <c r="L22" s="51">
        <f t="shared" si="3"/>
        <v>16.902457185405808</v>
      </c>
      <c r="M22" s="51">
        <f t="shared" si="4"/>
        <v>14.817572598659718</v>
      </c>
      <c r="N22" s="51">
        <f t="shared" si="5"/>
        <v>12.360387192851825</v>
      </c>
      <c r="O22" s="51">
        <f>(H22/C22)*100</f>
        <v>11.913626209977663</v>
      </c>
      <c r="P22" s="51">
        <f t="shared" si="8"/>
        <v>15.56217423678332</v>
      </c>
      <c r="Q22" s="51">
        <f t="shared" si="7"/>
        <v>15.115413253909157</v>
      </c>
    </row>
    <row r="23" spans="2:17" ht="12">
      <c r="B23" s="11" t="s">
        <v>18</v>
      </c>
      <c r="C23" s="82">
        <v>5464</v>
      </c>
      <c r="D23" s="83">
        <v>4517</v>
      </c>
      <c r="E23" s="83">
        <v>5789</v>
      </c>
      <c r="F23" s="83">
        <v>5989</v>
      </c>
      <c r="G23" s="83">
        <v>5213</v>
      </c>
      <c r="H23" s="83">
        <v>5447</v>
      </c>
      <c r="I23" s="83">
        <v>6162</v>
      </c>
      <c r="J23" s="83">
        <v>6063</v>
      </c>
      <c r="K23" s="50">
        <f t="shared" si="2"/>
        <v>82.66837481698389</v>
      </c>
      <c r="L23" s="51">
        <f t="shared" si="3"/>
        <v>105.94802342606148</v>
      </c>
      <c r="M23" s="51">
        <f t="shared" si="4"/>
        <v>109.60834553440704</v>
      </c>
      <c r="N23" s="51">
        <f t="shared" si="5"/>
        <v>95.40629575402635</v>
      </c>
      <c r="O23" s="51">
        <f t="shared" si="6"/>
        <v>99.68887262079062</v>
      </c>
      <c r="P23" s="51">
        <f t="shared" si="8"/>
        <v>112.77452415812593</v>
      </c>
      <c r="Q23" s="51">
        <f t="shared" si="7"/>
        <v>110.96266471449488</v>
      </c>
    </row>
    <row r="24" spans="2:17" ht="12">
      <c r="B24" s="11" t="s">
        <v>19</v>
      </c>
      <c r="C24" s="82">
        <v>180</v>
      </c>
      <c r="D24" s="83">
        <v>187</v>
      </c>
      <c r="E24" s="83">
        <v>181</v>
      </c>
      <c r="F24" s="83">
        <v>178</v>
      </c>
      <c r="G24" s="83">
        <v>203</v>
      </c>
      <c r="H24" s="83">
        <v>208</v>
      </c>
      <c r="I24" s="83">
        <v>192</v>
      </c>
      <c r="J24" s="83">
        <v>157</v>
      </c>
      <c r="K24" s="50">
        <f t="shared" si="2"/>
        <v>103.8888888888889</v>
      </c>
      <c r="L24" s="51">
        <f t="shared" si="3"/>
        <v>100.55555555555556</v>
      </c>
      <c r="M24" s="51">
        <f t="shared" si="4"/>
        <v>98.88888888888889</v>
      </c>
      <c r="N24" s="51">
        <f t="shared" si="5"/>
        <v>112.77777777777777</v>
      </c>
      <c r="O24" s="51">
        <f t="shared" si="6"/>
        <v>115.55555555555554</v>
      </c>
      <c r="P24" s="51">
        <f t="shared" si="8"/>
        <v>106.66666666666667</v>
      </c>
      <c r="Q24" s="51">
        <f t="shared" si="7"/>
        <v>87.22222222222223</v>
      </c>
    </row>
    <row r="25" spans="2:17" ht="12">
      <c r="B25" s="11" t="s">
        <v>45</v>
      </c>
      <c r="C25" s="82">
        <v>18875</v>
      </c>
      <c r="D25" s="83">
        <v>18580</v>
      </c>
      <c r="E25" s="83">
        <v>17355</v>
      </c>
      <c r="F25" s="83">
        <v>16705</v>
      </c>
      <c r="G25" s="83">
        <v>16685</v>
      </c>
      <c r="H25" s="83">
        <v>16460</v>
      </c>
      <c r="I25" s="83">
        <v>15850</v>
      </c>
      <c r="J25" s="83">
        <v>14525</v>
      </c>
      <c r="K25" s="50">
        <f t="shared" si="2"/>
        <v>98.43708609271523</v>
      </c>
      <c r="L25" s="51">
        <f>(E25/C25)*100</f>
        <v>91.94701986754967</v>
      </c>
      <c r="M25" s="51">
        <f>(F25/C25)*100</f>
        <v>88.50331125827815</v>
      </c>
      <c r="N25" s="51">
        <f>(G25/C25)*100</f>
        <v>88.39735099337749</v>
      </c>
      <c r="O25" s="51">
        <f>(H25/C25)*100</f>
        <v>87.20529801324504</v>
      </c>
      <c r="P25" s="51">
        <f t="shared" si="8"/>
        <v>83.97350993377484</v>
      </c>
      <c r="Q25" s="51">
        <f t="shared" si="7"/>
        <v>76.95364238410596</v>
      </c>
    </row>
    <row r="26" spans="2:17" ht="12">
      <c r="B26" s="11" t="s">
        <v>20</v>
      </c>
      <c r="C26" s="82">
        <v>1980</v>
      </c>
      <c r="D26" s="83">
        <v>2099</v>
      </c>
      <c r="E26" s="83">
        <v>2167</v>
      </c>
      <c r="F26" s="83">
        <v>2320</v>
      </c>
      <c r="G26" s="83">
        <v>1990</v>
      </c>
      <c r="H26" s="83">
        <v>2156</v>
      </c>
      <c r="I26" s="83">
        <v>2183</v>
      </c>
      <c r="J26" s="83">
        <v>2221</v>
      </c>
      <c r="K26" s="50">
        <f t="shared" si="2"/>
        <v>106.01010101010102</v>
      </c>
      <c r="L26" s="51">
        <f aca="true" t="shared" si="9" ref="L26:L33">(E26/C26)*100</f>
        <v>109.44444444444446</v>
      </c>
      <c r="M26" s="51">
        <f aca="true" t="shared" si="10" ref="M26:M33">(F26/C26)*100</f>
        <v>117.17171717171718</v>
      </c>
      <c r="N26" s="51">
        <f aca="true" t="shared" si="11" ref="N26:N33">(G26/C26)*100</f>
        <v>100.50505050505049</v>
      </c>
      <c r="O26" s="51">
        <f aca="true" t="shared" si="12" ref="O26:O33">(H26/C26)*100</f>
        <v>108.88888888888889</v>
      </c>
      <c r="P26" s="51">
        <f t="shared" si="8"/>
        <v>110.25252525252525</v>
      </c>
      <c r="Q26" s="51">
        <f t="shared" si="7"/>
        <v>112.17171717171716</v>
      </c>
    </row>
    <row r="27" spans="2:17" ht="12">
      <c r="B27" s="11" t="s">
        <v>21</v>
      </c>
      <c r="C27" s="82">
        <v>3317</v>
      </c>
      <c r="D27" s="83">
        <v>3975</v>
      </c>
      <c r="E27" s="83">
        <v>4668</v>
      </c>
      <c r="F27" s="83">
        <v>4350</v>
      </c>
      <c r="G27" s="83">
        <v>4460</v>
      </c>
      <c r="H27" s="83">
        <v>9601</v>
      </c>
      <c r="I27" s="83">
        <v>7433</v>
      </c>
      <c r="J27" s="83">
        <v>6506</v>
      </c>
      <c r="K27" s="50">
        <f t="shared" si="2"/>
        <v>119.837202291227</v>
      </c>
      <c r="L27" s="51">
        <f t="shared" si="9"/>
        <v>140.72957491709377</v>
      </c>
      <c r="M27" s="51">
        <f t="shared" si="10"/>
        <v>131.14259873379558</v>
      </c>
      <c r="N27" s="51">
        <f t="shared" si="11"/>
        <v>134.45884835694906</v>
      </c>
      <c r="O27" s="51">
        <f t="shared" si="12"/>
        <v>289.44829665360265</v>
      </c>
      <c r="P27" s="51">
        <f t="shared" si="8"/>
        <v>224.08803135363283</v>
      </c>
      <c r="Q27" s="51">
        <f t="shared" si="7"/>
        <v>196.14109134760324</v>
      </c>
    </row>
    <row r="28" spans="2:17" ht="12">
      <c r="B28" s="11" t="s">
        <v>22</v>
      </c>
      <c r="C28" s="82">
        <v>3729</v>
      </c>
      <c r="D28" s="83">
        <v>4267</v>
      </c>
      <c r="E28" s="83">
        <v>4555</v>
      </c>
      <c r="F28" s="83">
        <v>4214</v>
      </c>
      <c r="G28" s="83">
        <v>4638</v>
      </c>
      <c r="H28" s="83">
        <v>4378</v>
      </c>
      <c r="I28" s="83">
        <v>4514</v>
      </c>
      <c r="J28" s="83">
        <v>5082</v>
      </c>
      <c r="K28" s="50">
        <f t="shared" si="2"/>
        <v>114.42746044515957</v>
      </c>
      <c r="L28" s="51">
        <f t="shared" si="9"/>
        <v>122.15071064628586</v>
      </c>
      <c r="M28" s="51">
        <f t="shared" si="10"/>
        <v>113.0061678734245</v>
      </c>
      <c r="N28" s="51">
        <f t="shared" si="11"/>
        <v>124.3765084473049</v>
      </c>
      <c r="O28" s="51">
        <f t="shared" si="12"/>
        <v>117.40412979351032</v>
      </c>
      <c r="P28" s="51">
        <f t="shared" si="8"/>
        <v>121.05122016626441</v>
      </c>
      <c r="Q28" s="51">
        <f t="shared" si="7"/>
        <v>136.28318584070794</v>
      </c>
    </row>
    <row r="29" spans="2:17" ht="12">
      <c r="B29" s="11" t="s">
        <v>23</v>
      </c>
      <c r="C29" s="82">
        <v>3621</v>
      </c>
      <c r="D29" s="83">
        <v>3228</v>
      </c>
      <c r="E29" s="83">
        <v>3852</v>
      </c>
      <c r="F29" s="83">
        <v>3456</v>
      </c>
      <c r="G29" s="83">
        <v>2872</v>
      </c>
      <c r="H29" s="83">
        <v>2459</v>
      </c>
      <c r="I29" s="83">
        <v>2407</v>
      </c>
      <c r="J29" s="83">
        <v>4224</v>
      </c>
      <c r="K29" s="50">
        <f t="shared" si="2"/>
        <v>89.14664457332229</v>
      </c>
      <c r="L29" s="51">
        <f t="shared" si="9"/>
        <v>106.37945318972659</v>
      </c>
      <c r="M29" s="51">
        <f t="shared" si="10"/>
        <v>95.44324772162386</v>
      </c>
      <c r="N29" s="51">
        <f t="shared" si="11"/>
        <v>79.31510632421983</v>
      </c>
      <c r="O29" s="51">
        <f t="shared" si="12"/>
        <v>67.90941728804198</v>
      </c>
      <c r="P29" s="51">
        <f t="shared" si="8"/>
        <v>66.47334990334161</v>
      </c>
      <c r="Q29" s="51">
        <f t="shared" si="7"/>
        <v>116.65285832642915</v>
      </c>
    </row>
    <row r="30" spans="2:17" ht="12">
      <c r="B30" s="11" t="s">
        <v>24</v>
      </c>
      <c r="C30" s="82">
        <v>1434</v>
      </c>
      <c r="D30" s="83">
        <v>2096</v>
      </c>
      <c r="E30" s="83">
        <v>1756</v>
      </c>
      <c r="F30" s="83">
        <v>1505</v>
      </c>
      <c r="G30" s="83">
        <v>1760</v>
      </c>
      <c r="H30" s="83">
        <v>1712</v>
      </c>
      <c r="I30" s="83">
        <v>1662</v>
      </c>
      <c r="J30" s="83">
        <v>1737</v>
      </c>
      <c r="K30" s="50">
        <f t="shared" si="2"/>
        <v>146.16457461645746</v>
      </c>
      <c r="L30" s="51">
        <f t="shared" si="9"/>
        <v>122.45467224546722</v>
      </c>
      <c r="M30" s="51">
        <f t="shared" si="10"/>
        <v>104.95118549511855</v>
      </c>
      <c r="N30" s="51">
        <f t="shared" si="11"/>
        <v>122.73361227336123</v>
      </c>
      <c r="O30" s="51">
        <f t="shared" si="12"/>
        <v>119.38633193863319</v>
      </c>
      <c r="P30" s="51">
        <f t="shared" si="8"/>
        <v>115.89958158995816</v>
      </c>
      <c r="Q30" s="51">
        <f t="shared" si="7"/>
        <v>121.1297071129707</v>
      </c>
    </row>
    <row r="31" spans="2:17" ht="12">
      <c r="B31" s="11" t="s">
        <v>25</v>
      </c>
      <c r="C31" s="82">
        <v>538</v>
      </c>
      <c r="D31" s="83">
        <v>613</v>
      </c>
      <c r="E31" s="83">
        <v>624</v>
      </c>
      <c r="F31" s="83">
        <v>762</v>
      </c>
      <c r="G31" s="83">
        <v>759</v>
      </c>
      <c r="H31" s="83">
        <v>851</v>
      </c>
      <c r="I31" s="83">
        <v>709</v>
      </c>
      <c r="J31" s="83">
        <v>708</v>
      </c>
      <c r="K31" s="50">
        <f t="shared" si="2"/>
        <v>113.94052044609666</v>
      </c>
      <c r="L31" s="51">
        <f t="shared" si="9"/>
        <v>115.98513011152416</v>
      </c>
      <c r="M31" s="51">
        <f t="shared" si="10"/>
        <v>141.635687732342</v>
      </c>
      <c r="N31" s="51">
        <f t="shared" si="11"/>
        <v>141.07806691449812</v>
      </c>
      <c r="O31" s="51">
        <f t="shared" si="12"/>
        <v>158.17843866171003</v>
      </c>
      <c r="P31" s="51">
        <f t="shared" si="8"/>
        <v>131.78438661710038</v>
      </c>
      <c r="Q31" s="59">
        <f t="shared" si="7"/>
        <v>131.59851301115242</v>
      </c>
    </row>
    <row r="32" spans="2:17" ht="12">
      <c r="B32" s="11" t="s">
        <v>26</v>
      </c>
      <c r="C32" s="82">
        <v>5659</v>
      </c>
      <c r="D32" s="83">
        <v>7267</v>
      </c>
      <c r="E32" s="83">
        <v>7566</v>
      </c>
      <c r="F32" s="83">
        <v>8301</v>
      </c>
      <c r="G32" s="83">
        <v>8810</v>
      </c>
      <c r="H32" s="83">
        <v>9878</v>
      </c>
      <c r="I32" s="83">
        <v>8100</v>
      </c>
      <c r="J32" s="83">
        <v>8230</v>
      </c>
      <c r="K32" s="50">
        <f t="shared" si="2"/>
        <v>128.41491429581197</v>
      </c>
      <c r="L32" s="51">
        <f t="shared" si="9"/>
        <v>133.69853330977205</v>
      </c>
      <c r="M32" s="51">
        <f t="shared" si="10"/>
        <v>146.6866937621488</v>
      </c>
      <c r="N32" s="51">
        <f t="shared" si="11"/>
        <v>155.6812157625022</v>
      </c>
      <c r="O32" s="51">
        <f t="shared" si="12"/>
        <v>174.5538080933027</v>
      </c>
      <c r="P32" s="51">
        <f t="shared" si="8"/>
        <v>143.1348294751723</v>
      </c>
      <c r="Q32" s="51">
        <f t="shared" si="7"/>
        <v>145.4320551334158</v>
      </c>
    </row>
    <row r="33" spans="2:17" ht="12">
      <c r="B33" s="11" t="s">
        <v>27</v>
      </c>
      <c r="C33" s="82">
        <v>7997</v>
      </c>
      <c r="D33" s="83">
        <v>8192</v>
      </c>
      <c r="E33" s="83">
        <v>10321</v>
      </c>
      <c r="F33" s="83">
        <v>10423</v>
      </c>
      <c r="G33" s="83">
        <v>13914</v>
      </c>
      <c r="H33" s="83">
        <v>13669</v>
      </c>
      <c r="I33" s="83">
        <v>11842</v>
      </c>
      <c r="J33" s="83">
        <v>11272</v>
      </c>
      <c r="K33" s="50">
        <f t="shared" si="2"/>
        <v>102.43841440540203</v>
      </c>
      <c r="L33" s="51">
        <f t="shared" si="9"/>
        <v>129.06089783668875</v>
      </c>
      <c r="M33" s="51">
        <f t="shared" si="10"/>
        <v>130.33637614105288</v>
      </c>
      <c r="N33" s="51">
        <f t="shared" si="11"/>
        <v>173.99024634237838</v>
      </c>
      <c r="O33" s="51">
        <f t="shared" si="12"/>
        <v>170.92659747405276</v>
      </c>
      <c r="P33" s="51">
        <f t="shared" si="8"/>
        <v>148.08053019882456</v>
      </c>
      <c r="Q33" s="59">
        <f t="shared" si="7"/>
        <v>140.95285732149557</v>
      </c>
    </row>
    <row r="34" spans="2:17" ht="12">
      <c r="B34" s="12" t="s">
        <v>28</v>
      </c>
      <c r="C34" s="85"/>
      <c r="D34" s="86"/>
      <c r="E34" s="86"/>
      <c r="F34" s="86"/>
      <c r="G34" s="86"/>
      <c r="H34" s="86"/>
      <c r="I34" s="86"/>
      <c r="J34" s="86"/>
      <c r="K34" s="53"/>
      <c r="L34" s="54"/>
      <c r="M34" s="54"/>
      <c r="N34" s="54"/>
      <c r="O34" s="54"/>
      <c r="P34" s="54"/>
      <c r="Q34" s="59"/>
    </row>
    <row r="35" spans="2:17" ht="12">
      <c r="B35" s="13" t="s">
        <v>29</v>
      </c>
      <c r="C35" s="82">
        <v>29885</v>
      </c>
      <c r="D35" s="83">
        <v>33223</v>
      </c>
      <c r="E35" s="83">
        <v>32336</v>
      </c>
      <c r="F35" s="83">
        <v>31316</v>
      </c>
      <c r="G35" s="83">
        <v>29746</v>
      </c>
      <c r="H35" s="83">
        <v>29348</v>
      </c>
      <c r="I35" s="83">
        <v>26898</v>
      </c>
      <c r="J35" s="83">
        <v>25402</v>
      </c>
      <c r="K35" s="50">
        <f>(D35/C35)*100</f>
        <v>111.16948301823658</v>
      </c>
      <c r="L35" s="51">
        <f>(E35/C35)*100</f>
        <v>108.20143884892086</v>
      </c>
      <c r="M35" s="51">
        <f>(F35/C35)*100</f>
        <v>104.78835536222184</v>
      </c>
      <c r="N35" s="51">
        <f>(G35/C35)*100</f>
        <v>99.53488372093024</v>
      </c>
      <c r="O35" s="51">
        <f aca="true" t="shared" si="13" ref="O35:O37">(H35/C35)*100</f>
        <v>98.20311192906141</v>
      </c>
      <c r="P35" s="51">
        <f t="shared" si="8"/>
        <v>90.00501924042162</v>
      </c>
      <c r="Q35" s="51">
        <f t="shared" si="7"/>
        <v>84.99916345992973</v>
      </c>
    </row>
    <row r="36" spans="2:17" ht="12">
      <c r="B36" s="13" t="s">
        <v>30</v>
      </c>
      <c r="C36" s="82">
        <v>10315</v>
      </c>
      <c r="D36" s="83">
        <v>9901</v>
      </c>
      <c r="E36" s="83">
        <v>7138</v>
      </c>
      <c r="F36" s="83">
        <v>6684</v>
      </c>
      <c r="G36" s="83">
        <v>5431</v>
      </c>
      <c r="H36" s="83">
        <v>5091</v>
      </c>
      <c r="I36" s="83">
        <v>5108</v>
      </c>
      <c r="J36" s="83" t="s">
        <v>50</v>
      </c>
      <c r="K36" s="50">
        <f>(D36/C36)*100</f>
        <v>95.98642753271935</v>
      </c>
      <c r="L36" s="51">
        <f>(E36/C36)*100</f>
        <v>69.20019389238973</v>
      </c>
      <c r="M36" s="51">
        <f>(F36/C36)*100</f>
        <v>64.79883664566167</v>
      </c>
      <c r="N36" s="51">
        <f>(G36/C36)*100</f>
        <v>52.651478429471645</v>
      </c>
      <c r="O36" s="51">
        <f t="shared" si="13"/>
        <v>49.35530780416869</v>
      </c>
      <c r="P36" s="51">
        <f t="shared" si="8"/>
        <v>49.52011633543383</v>
      </c>
      <c r="Q36" s="51" t="s">
        <v>50</v>
      </c>
    </row>
    <row r="37" spans="2:17" ht="12">
      <c r="B37" s="14" t="s">
        <v>31</v>
      </c>
      <c r="C37" s="88">
        <v>607</v>
      </c>
      <c r="D37" s="89">
        <v>631</v>
      </c>
      <c r="E37" s="89">
        <v>742</v>
      </c>
      <c r="F37" s="89">
        <v>806</v>
      </c>
      <c r="G37" s="89">
        <v>912</v>
      </c>
      <c r="H37" s="89">
        <v>924</v>
      </c>
      <c r="I37" s="89">
        <v>915</v>
      </c>
      <c r="J37" s="89">
        <v>808</v>
      </c>
      <c r="K37" s="55">
        <f>(D37/C37)*100</f>
        <v>103.95387149917627</v>
      </c>
      <c r="L37" s="56">
        <f>(E37/C37)*100</f>
        <v>122.24052718286656</v>
      </c>
      <c r="M37" s="56">
        <f>(F37/C37)*100</f>
        <v>132.7841845140033</v>
      </c>
      <c r="N37" s="56">
        <f>(G37/C37)*100</f>
        <v>150.24711696869852</v>
      </c>
      <c r="O37" s="56">
        <f t="shared" si="13"/>
        <v>152.22405271828666</v>
      </c>
      <c r="P37" s="56">
        <f>(I37/C37)*100</f>
        <v>150.74135090609556</v>
      </c>
      <c r="Q37" s="70">
        <f t="shared" si="7"/>
        <v>133.1136738056013</v>
      </c>
    </row>
    <row r="38" spans="2:17" ht="12">
      <c r="B38" s="15" t="s">
        <v>32</v>
      </c>
      <c r="C38" s="91">
        <v>1461</v>
      </c>
      <c r="D38" s="92">
        <v>1290</v>
      </c>
      <c r="E38" s="92">
        <v>1500</v>
      </c>
      <c r="F38" s="92">
        <v>1733</v>
      </c>
      <c r="G38" s="92">
        <v>1874</v>
      </c>
      <c r="H38" s="92">
        <v>2134</v>
      </c>
      <c r="I38" s="92" t="s">
        <v>50</v>
      </c>
      <c r="J38" s="92" t="s">
        <v>50</v>
      </c>
      <c r="K38" s="71">
        <f>(D38/$C38)*100</f>
        <v>88.29568788501027</v>
      </c>
      <c r="L38" s="59">
        <f aca="true" t="shared" si="14" ref="L38:O38">(E38/$C38)*100</f>
        <v>102.66940451745378</v>
      </c>
      <c r="M38" s="59">
        <f t="shared" si="14"/>
        <v>118.61738535249829</v>
      </c>
      <c r="N38" s="59">
        <f t="shared" si="14"/>
        <v>128.26830937713896</v>
      </c>
      <c r="O38" s="59">
        <f t="shared" si="14"/>
        <v>146.06433949349758</v>
      </c>
      <c r="P38" s="59" t="s">
        <v>50</v>
      </c>
      <c r="Q38" s="59" t="s">
        <v>50</v>
      </c>
    </row>
    <row r="39" spans="2:17" ht="12">
      <c r="B39" s="11" t="s">
        <v>33</v>
      </c>
      <c r="C39" s="82">
        <v>210</v>
      </c>
      <c r="D39" s="83">
        <v>357</v>
      </c>
      <c r="E39" s="83">
        <v>531</v>
      </c>
      <c r="F39" s="83">
        <v>434</v>
      </c>
      <c r="G39" s="83">
        <v>257</v>
      </c>
      <c r="H39" s="83">
        <v>432</v>
      </c>
      <c r="I39" s="83">
        <v>378</v>
      </c>
      <c r="J39" s="83">
        <v>276</v>
      </c>
      <c r="K39" s="50">
        <f>(D39/C39)*100</f>
        <v>170</v>
      </c>
      <c r="L39" s="51">
        <f>(E39/C39)*100</f>
        <v>252.85714285714283</v>
      </c>
      <c r="M39" s="51">
        <f>(F39/C39)*100</f>
        <v>206.66666666666669</v>
      </c>
      <c r="N39" s="51">
        <f>(G39/C39)*100</f>
        <v>122.3809523809524</v>
      </c>
      <c r="O39" s="51">
        <f>(H39/C39)*100</f>
        <v>205.7142857142857</v>
      </c>
      <c r="P39" s="51">
        <f>(I39/C39)*100</f>
        <v>180</v>
      </c>
      <c r="Q39" s="51">
        <f t="shared" si="7"/>
        <v>131.42857142857142</v>
      </c>
    </row>
    <row r="40" spans="2:17" ht="12">
      <c r="B40" s="11" t="s">
        <v>34</v>
      </c>
      <c r="C40" s="82">
        <v>17547</v>
      </c>
      <c r="D40" s="83">
        <v>18616</v>
      </c>
      <c r="E40" s="83">
        <v>21954</v>
      </c>
      <c r="F40" s="83">
        <v>19985</v>
      </c>
      <c r="G40" s="83">
        <v>21603</v>
      </c>
      <c r="H40" s="83">
        <v>23118</v>
      </c>
      <c r="I40" s="83">
        <v>22111</v>
      </c>
      <c r="J40" s="83" t="s">
        <v>50</v>
      </c>
      <c r="K40" s="50">
        <f aca="true" t="shared" si="15" ref="K40:K48">(D40/C40)*100</f>
        <v>106.0922094945005</v>
      </c>
      <c r="L40" s="51">
        <f aca="true" t="shared" si="16" ref="L40:L48">(E40/C40)*100</f>
        <v>125.11540434262267</v>
      </c>
      <c r="M40" s="51">
        <f aca="true" t="shared" si="17" ref="M40:M48">(F40/C40)*100</f>
        <v>113.89411295378127</v>
      </c>
      <c r="N40" s="51">
        <f aca="true" t="shared" si="18" ref="N40:N48">(G40/C40)*100</f>
        <v>123.11506240382973</v>
      </c>
      <c r="O40" s="51">
        <f aca="true" t="shared" si="19" ref="O40:O48">(H40/C40)*100</f>
        <v>131.74901692597024</v>
      </c>
      <c r="P40" s="51">
        <f>(I40/C40)*100</f>
        <v>126.01014418419103</v>
      </c>
      <c r="Q40" s="59" t="s">
        <v>50</v>
      </c>
    </row>
    <row r="41" spans="2:17" ht="12">
      <c r="B41" s="16" t="s">
        <v>35</v>
      </c>
      <c r="C41" s="88">
        <v>7317</v>
      </c>
      <c r="D41" s="89">
        <v>18346</v>
      </c>
      <c r="E41" s="89">
        <v>19086</v>
      </c>
      <c r="F41" s="89">
        <v>17329</v>
      </c>
      <c r="G41" s="89">
        <v>19473</v>
      </c>
      <c r="H41" s="89">
        <v>21158</v>
      </c>
      <c r="I41" s="89">
        <v>21375</v>
      </c>
      <c r="J41" s="89">
        <v>24741</v>
      </c>
      <c r="K41" s="55">
        <f t="shared" si="15"/>
        <v>250.73117397840642</v>
      </c>
      <c r="L41" s="56">
        <f t="shared" si="16"/>
        <v>260.84460844608446</v>
      </c>
      <c r="M41" s="56">
        <f t="shared" si="17"/>
        <v>236.83203498701656</v>
      </c>
      <c r="N41" s="56">
        <f t="shared" si="18"/>
        <v>266.1336613366134</v>
      </c>
      <c r="O41" s="56">
        <f t="shared" si="19"/>
        <v>289.1622249555829</v>
      </c>
      <c r="P41" s="56">
        <f>(I41/C41)*100</f>
        <v>292.1279212792128</v>
      </c>
      <c r="Q41" s="56">
        <f t="shared" si="7"/>
        <v>338.13038130381307</v>
      </c>
    </row>
    <row r="42" spans="2:17" ht="12">
      <c r="B42" s="15" t="s">
        <v>36</v>
      </c>
      <c r="C42" s="94">
        <v>460</v>
      </c>
      <c r="D42" s="95">
        <v>398</v>
      </c>
      <c r="E42" s="95">
        <v>307</v>
      </c>
      <c r="F42" s="95">
        <v>316</v>
      </c>
      <c r="G42" s="95">
        <v>187</v>
      </c>
      <c r="H42" s="95">
        <v>172</v>
      </c>
      <c r="I42" s="95">
        <v>179</v>
      </c>
      <c r="J42" s="95">
        <v>184</v>
      </c>
      <c r="K42" s="62">
        <f t="shared" si="15"/>
        <v>86.52173913043478</v>
      </c>
      <c r="L42" s="63">
        <f t="shared" si="16"/>
        <v>66.73913043478261</v>
      </c>
      <c r="M42" s="63">
        <f t="shared" si="17"/>
        <v>68.69565217391305</v>
      </c>
      <c r="N42" s="63">
        <f t="shared" si="18"/>
        <v>40.65217391304348</v>
      </c>
      <c r="O42" s="63">
        <f t="shared" si="19"/>
        <v>37.391304347826086</v>
      </c>
      <c r="P42" s="63">
        <f>(I42/C42)*100</f>
        <v>38.91304347826087</v>
      </c>
      <c r="Q42" s="63">
        <f>(J42/C42)*100</f>
        <v>40</v>
      </c>
    </row>
    <row r="43" spans="2:17" ht="12">
      <c r="B43" s="11" t="s">
        <v>37</v>
      </c>
      <c r="C43" s="82">
        <v>415</v>
      </c>
      <c r="D43" s="83">
        <v>551</v>
      </c>
      <c r="E43" s="83">
        <v>578</v>
      </c>
      <c r="F43" s="83">
        <v>589</v>
      </c>
      <c r="G43" s="83">
        <v>594</v>
      </c>
      <c r="H43" s="83" t="s">
        <v>50</v>
      </c>
      <c r="I43" s="83" t="s">
        <v>50</v>
      </c>
      <c r="J43" s="83" t="s">
        <v>50</v>
      </c>
      <c r="K43" s="50">
        <f t="shared" si="15"/>
        <v>132.77108433734938</v>
      </c>
      <c r="L43" s="51">
        <f t="shared" si="16"/>
        <v>139.27710843373492</v>
      </c>
      <c r="M43" s="51">
        <f t="shared" si="17"/>
        <v>141.9277108433735</v>
      </c>
      <c r="N43" s="51">
        <f t="shared" si="18"/>
        <v>143.13253012048193</v>
      </c>
      <c r="O43" s="51" t="s">
        <v>50</v>
      </c>
      <c r="P43" s="51" t="s">
        <v>50</v>
      </c>
      <c r="Q43" s="51" t="s">
        <v>50</v>
      </c>
    </row>
    <row r="44" spans="2:17" ht="12">
      <c r="B44" s="11" t="s">
        <v>38</v>
      </c>
      <c r="C44" s="82">
        <v>653</v>
      </c>
      <c r="D44" s="83">
        <v>647</v>
      </c>
      <c r="E44" s="83">
        <v>603</v>
      </c>
      <c r="F44" s="83">
        <v>740</v>
      </c>
      <c r="G44" s="83">
        <v>1105</v>
      </c>
      <c r="H44" s="83">
        <v>1334</v>
      </c>
      <c r="I44" s="83">
        <v>1776</v>
      </c>
      <c r="J44" s="83">
        <v>2334</v>
      </c>
      <c r="K44" s="50">
        <f>(D44/C44)*100</f>
        <v>99.08116385911178</v>
      </c>
      <c r="L44" s="51">
        <f>(E44/C44)*100</f>
        <v>92.34303215926492</v>
      </c>
      <c r="M44" s="51">
        <f>(F44/C44)*100</f>
        <v>113.32312404287903</v>
      </c>
      <c r="N44" s="51">
        <f>(G44/C44)*100</f>
        <v>169.218989280245</v>
      </c>
      <c r="O44" s="51">
        <f>(H44/C44)*100</f>
        <v>204.28790199081166</v>
      </c>
      <c r="P44" s="51">
        <f>(I44/C44)*100</f>
        <v>271.97549770290965</v>
      </c>
      <c r="Q44" s="51">
        <f t="shared" si="7"/>
        <v>357.427258805513</v>
      </c>
    </row>
    <row r="45" spans="2:17" ht="12">
      <c r="B45" s="11" t="s">
        <v>40</v>
      </c>
      <c r="C45" s="82">
        <v>6049</v>
      </c>
      <c r="D45" s="83">
        <v>5500</v>
      </c>
      <c r="E45" s="83">
        <v>5573</v>
      </c>
      <c r="F45" s="83">
        <v>4941</v>
      </c>
      <c r="G45" s="83">
        <v>4774</v>
      </c>
      <c r="H45" s="83">
        <v>5646</v>
      </c>
      <c r="I45" s="83">
        <v>6177</v>
      </c>
      <c r="J45" s="83">
        <v>5706</v>
      </c>
      <c r="K45" s="50">
        <v>90.92411968920483</v>
      </c>
      <c r="L45" s="51">
        <v>92.13093073235245</v>
      </c>
      <c r="M45" s="51">
        <v>81.68292279715655</v>
      </c>
      <c r="N45" s="51">
        <v>78.9221358902298</v>
      </c>
      <c r="O45" s="51">
        <v>93.33774177550008</v>
      </c>
      <c r="P45" s="51">
        <v>102.11605224003968</v>
      </c>
      <c r="Q45" s="51">
        <f t="shared" si="7"/>
        <v>94.32964126301869</v>
      </c>
    </row>
    <row r="46" spans="2:17" ht="12">
      <c r="B46" s="16" t="s">
        <v>39</v>
      </c>
      <c r="C46" s="88" t="s">
        <v>50</v>
      </c>
      <c r="D46" s="89" t="s">
        <v>50</v>
      </c>
      <c r="E46" s="89" t="s">
        <v>50</v>
      </c>
      <c r="F46" s="89" t="s">
        <v>50</v>
      </c>
      <c r="G46" s="89" t="s">
        <v>50</v>
      </c>
      <c r="H46" s="89" t="s">
        <v>50</v>
      </c>
      <c r="I46" s="89" t="s">
        <v>50</v>
      </c>
      <c r="J46" s="89" t="s">
        <v>50</v>
      </c>
      <c r="K46" s="55" t="s">
        <v>50</v>
      </c>
      <c r="L46" s="56" t="s">
        <v>50</v>
      </c>
      <c r="M46" s="56" t="s">
        <v>50</v>
      </c>
      <c r="N46" s="56" t="s">
        <v>50</v>
      </c>
      <c r="O46" s="56" t="s">
        <v>50</v>
      </c>
      <c r="P46" s="56" t="s">
        <v>50</v>
      </c>
      <c r="Q46" s="56" t="s">
        <v>50</v>
      </c>
    </row>
    <row r="47" spans="2:17" ht="12">
      <c r="B47" s="15" t="s">
        <v>41</v>
      </c>
      <c r="C47" s="94">
        <v>1519</v>
      </c>
      <c r="D47" s="95">
        <v>52</v>
      </c>
      <c r="E47" s="95">
        <v>38</v>
      </c>
      <c r="F47" s="95">
        <v>54</v>
      </c>
      <c r="G47" s="95">
        <v>43</v>
      </c>
      <c r="H47" s="95">
        <v>20</v>
      </c>
      <c r="I47" s="95">
        <v>70</v>
      </c>
      <c r="J47" s="95">
        <v>82</v>
      </c>
      <c r="K47" s="62">
        <f t="shared" si="15"/>
        <v>3.423304805793285</v>
      </c>
      <c r="L47" s="63">
        <f t="shared" si="16"/>
        <v>2.5016458196181697</v>
      </c>
      <c r="M47" s="63">
        <f t="shared" si="17"/>
        <v>3.5549703752468726</v>
      </c>
      <c r="N47" s="63">
        <f t="shared" si="18"/>
        <v>2.8308097432521393</v>
      </c>
      <c r="O47" s="63">
        <f t="shared" si="19"/>
        <v>1.316655694535879</v>
      </c>
      <c r="P47" s="63">
        <f>(I47/C47)*100</f>
        <v>4.6082949308755765</v>
      </c>
      <c r="Q47" s="63">
        <f t="shared" si="7"/>
        <v>5.398288347597104</v>
      </c>
    </row>
    <row r="48" spans="2:17" ht="12">
      <c r="B48" s="16" t="s">
        <v>42</v>
      </c>
      <c r="C48" s="88">
        <v>314</v>
      </c>
      <c r="D48" s="89">
        <v>364</v>
      </c>
      <c r="E48" s="89">
        <v>482</v>
      </c>
      <c r="F48" s="89">
        <v>535</v>
      </c>
      <c r="G48" s="89">
        <v>554</v>
      </c>
      <c r="H48" s="89">
        <v>416</v>
      </c>
      <c r="I48" s="89" t="s">
        <v>50</v>
      </c>
      <c r="J48" s="89">
        <v>392</v>
      </c>
      <c r="K48" s="55">
        <f t="shared" si="15"/>
        <v>115.92356687898089</v>
      </c>
      <c r="L48" s="56">
        <f t="shared" si="16"/>
        <v>153.50318471337582</v>
      </c>
      <c r="M48" s="56">
        <f t="shared" si="17"/>
        <v>170.38216560509554</v>
      </c>
      <c r="N48" s="56">
        <f t="shared" si="18"/>
        <v>176.43312101910828</v>
      </c>
      <c r="O48" s="56">
        <f t="shared" si="19"/>
        <v>132.484076433121</v>
      </c>
      <c r="P48" s="56" t="s">
        <v>50</v>
      </c>
      <c r="Q48" s="56">
        <f t="shared" si="7"/>
        <v>124.84076433121018</v>
      </c>
    </row>
    <row r="49" spans="16:17" ht="15">
      <c r="P49" s="4"/>
      <c r="Q49" s="4"/>
    </row>
    <row r="50" spans="2:17" ht="15">
      <c r="B50" s="20" t="s">
        <v>97</v>
      </c>
      <c r="P50" s="4"/>
      <c r="Q50" s="4"/>
    </row>
    <row r="51" spans="2:17" ht="15">
      <c r="B51" s="17" t="s">
        <v>79</v>
      </c>
      <c r="P51" s="4"/>
      <c r="Q51" s="4"/>
    </row>
    <row r="52" spans="2:17" ht="15">
      <c r="B52" s="18" t="s">
        <v>44</v>
      </c>
      <c r="P52" s="4"/>
      <c r="Q52" s="4"/>
    </row>
  </sheetData>
  <mergeCells count="3">
    <mergeCell ref="B4:B5"/>
    <mergeCell ref="K4:Q4"/>
    <mergeCell ref="C4:J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2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21.7109375" style="1" customWidth="1"/>
    <col min="3" max="9" width="9.28125" style="1" bestFit="1" customWidth="1"/>
    <col min="10" max="10" width="9.28125" style="1" customWidth="1"/>
    <col min="11" max="17" width="8.7109375" style="1" customWidth="1"/>
    <col min="18" max="16384" width="9.140625" style="1" customWidth="1"/>
  </cols>
  <sheetData>
    <row r="2" spans="2:17" ht="13.8">
      <c r="B2" s="3" t="s">
        <v>59</v>
      </c>
      <c r="P2" s="4"/>
      <c r="Q2" s="4"/>
    </row>
    <row r="3" spans="2:17" ht="12">
      <c r="B3" s="5"/>
      <c r="P3" s="4"/>
      <c r="Q3" s="4"/>
    </row>
    <row r="4" spans="2:17" ht="15" customHeight="1">
      <c r="B4" s="98"/>
      <c r="C4" s="105" t="s">
        <v>0</v>
      </c>
      <c r="D4" s="106"/>
      <c r="E4" s="106"/>
      <c r="F4" s="106"/>
      <c r="G4" s="106"/>
      <c r="H4" s="106"/>
      <c r="I4" s="106"/>
      <c r="J4" s="107"/>
      <c r="K4" s="103" t="s">
        <v>1</v>
      </c>
      <c r="L4" s="104"/>
      <c r="M4" s="104"/>
      <c r="N4" s="104"/>
      <c r="O4" s="104"/>
      <c r="P4" s="104"/>
      <c r="Q4" s="104"/>
    </row>
    <row r="5" spans="2:17" ht="12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7">
        <v>2015</v>
      </c>
    </row>
    <row r="6" spans="2:17" ht="12">
      <c r="B6" s="9" t="s">
        <v>77</v>
      </c>
      <c r="C6" s="77">
        <f>SUM(C7:C17,C19,C21,C23:C26,C28:C30,C32:C33,C37)</f>
        <v>148124</v>
      </c>
      <c r="D6" s="77">
        <f aca="true" t="shared" si="0" ref="D6:J6">SUM(D7:D17,D19,D21,D23:D26,D28:D30,D32:D33,D37)</f>
        <v>138723</v>
      </c>
      <c r="E6" s="77">
        <f t="shared" si="0"/>
        <v>126528</v>
      </c>
      <c r="F6" s="77">
        <f t="shared" si="0"/>
        <v>127848</v>
      </c>
      <c r="G6" s="77">
        <f t="shared" si="0"/>
        <v>129708</v>
      </c>
      <c r="H6" s="77">
        <f t="shared" si="0"/>
        <v>130502</v>
      </c>
      <c r="I6" s="77">
        <f t="shared" si="0"/>
        <v>135792</v>
      </c>
      <c r="J6" s="77">
        <f t="shared" si="0"/>
        <v>134592</v>
      </c>
      <c r="K6" s="66">
        <f>(D6/$C6)*100</f>
        <v>93.65329048634928</v>
      </c>
      <c r="L6" s="47">
        <f aca="true" t="shared" si="1" ref="L6:P6">(E6/$C6)*100</f>
        <v>85.42032351273258</v>
      </c>
      <c r="M6" s="47">
        <f t="shared" si="1"/>
        <v>86.31146876940942</v>
      </c>
      <c r="N6" s="47">
        <f t="shared" si="1"/>
        <v>87.56717344927223</v>
      </c>
      <c r="O6" s="47">
        <f t="shared" si="1"/>
        <v>88.10321082336421</v>
      </c>
      <c r="P6" s="47">
        <f t="shared" si="1"/>
        <v>91.67454295050094</v>
      </c>
      <c r="Q6" s="47">
        <f>(J6/$C6)*100</f>
        <v>90.86441089897653</v>
      </c>
    </row>
    <row r="7" spans="2:17" ht="12">
      <c r="B7" s="10" t="s">
        <v>2</v>
      </c>
      <c r="C7" s="79">
        <v>10779</v>
      </c>
      <c r="D7" s="80">
        <v>10609</v>
      </c>
      <c r="E7" s="80">
        <v>10923</v>
      </c>
      <c r="F7" s="80">
        <v>11300</v>
      </c>
      <c r="G7" s="80">
        <v>10736</v>
      </c>
      <c r="H7" s="80">
        <v>11399</v>
      </c>
      <c r="I7" s="80">
        <v>11404</v>
      </c>
      <c r="J7" s="80">
        <v>10273</v>
      </c>
      <c r="K7" s="49">
        <f aca="true" t="shared" si="2" ref="K7:K33">(D7/C7)*100</f>
        <v>98.4228592633825</v>
      </c>
      <c r="L7" s="58">
        <f aca="true" t="shared" si="3" ref="L7:L24">(E7/C7)*100</f>
        <v>101.33593097689952</v>
      </c>
      <c r="M7" s="58">
        <f aca="true" t="shared" si="4" ref="M7:M24">(F7/C7)*100</f>
        <v>104.8334724928101</v>
      </c>
      <c r="N7" s="58">
        <f aca="true" t="shared" si="5" ref="N7:N24">(G7/C7)*100</f>
        <v>99.60107616662029</v>
      </c>
      <c r="O7" s="58">
        <f aca="true" t="shared" si="6" ref="O7:O24">(H7/C7)*100</f>
        <v>105.75192503942851</v>
      </c>
      <c r="P7" s="58">
        <f>(I7/C7)*100</f>
        <v>105.79831153168197</v>
      </c>
      <c r="Q7" s="58">
        <f>(J7/C7)*100</f>
        <v>95.30568698395028</v>
      </c>
    </row>
    <row r="8" spans="2:17" ht="12">
      <c r="B8" s="11" t="s">
        <v>3</v>
      </c>
      <c r="C8" s="82">
        <v>749</v>
      </c>
      <c r="D8" s="83">
        <v>726</v>
      </c>
      <c r="E8" s="83">
        <v>696</v>
      </c>
      <c r="F8" s="83">
        <v>649</v>
      </c>
      <c r="G8" s="83">
        <v>686</v>
      </c>
      <c r="H8" s="83">
        <v>632</v>
      </c>
      <c r="I8" s="83">
        <v>610</v>
      </c>
      <c r="J8" s="83">
        <v>603</v>
      </c>
      <c r="K8" s="50">
        <f t="shared" si="2"/>
        <v>96.92923898531375</v>
      </c>
      <c r="L8" s="51">
        <f t="shared" si="3"/>
        <v>92.92389853137517</v>
      </c>
      <c r="M8" s="51">
        <f t="shared" si="4"/>
        <v>86.64886515353804</v>
      </c>
      <c r="N8" s="51">
        <f t="shared" si="5"/>
        <v>91.58878504672897</v>
      </c>
      <c r="O8" s="51">
        <f t="shared" si="6"/>
        <v>84.37917222963952</v>
      </c>
      <c r="P8" s="51">
        <f>(I8/C8)*100</f>
        <v>81.44192256341789</v>
      </c>
      <c r="Q8" s="51">
        <f aca="true" t="shared" si="7" ref="Q8:Q45">(J8/C8)*100</f>
        <v>80.50734312416556</v>
      </c>
    </row>
    <row r="9" spans="2:17" ht="12">
      <c r="B9" s="11" t="s">
        <v>4</v>
      </c>
      <c r="C9" s="82">
        <v>1680</v>
      </c>
      <c r="D9" s="83">
        <v>1730</v>
      </c>
      <c r="E9" s="83">
        <v>1337</v>
      </c>
      <c r="F9" s="83">
        <v>1456</v>
      </c>
      <c r="G9" s="83">
        <v>1410</v>
      </c>
      <c r="H9" s="83">
        <v>1417</v>
      </c>
      <c r="I9" s="83">
        <v>1429</v>
      </c>
      <c r="J9" s="83">
        <v>1419</v>
      </c>
      <c r="K9" s="50">
        <f t="shared" si="2"/>
        <v>102.97619047619047</v>
      </c>
      <c r="L9" s="51">
        <f t="shared" si="3"/>
        <v>79.58333333333333</v>
      </c>
      <c r="M9" s="51">
        <f t="shared" si="4"/>
        <v>86.66666666666667</v>
      </c>
      <c r="N9" s="51">
        <f t="shared" si="5"/>
        <v>83.92857142857143</v>
      </c>
      <c r="O9" s="51">
        <f t="shared" si="6"/>
        <v>84.3452380952381</v>
      </c>
      <c r="P9" s="51">
        <f aca="true" t="shared" si="8" ref="P9:P36">(I9/C9)*100</f>
        <v>85.05952380952381</v>
      </c>
      <c r="Q9" s="51">
        <f t="shared" si="7"/>
        <v>84.46428571428571</v>
      </c>
    </row>
    <row r="10" spans="2:17" ht="12">
      <c r="B10" s="11" t="s">
        <v>5</v>
      </c>
      <c r="C10" s="82">
        <v>1812</v>
      </c>
      <c r="D10" s="83">
        <v>1671</v>
      </c>
      <c r="E10" s="83">
        <v>2010</v>
      </c>
      <c r="F10" s="83">
        <v>1866</v>
      </c>
      <c r="G10" s="83">
        <v>1904</v>
      </c>
      <c r="H10" s="83">
        <v>1843</v>
      </c>
      <c r="I10" s="83">
        <v>1908</v>
      </c>
      <c r="J10" s="83">
        <v>2176</v>
      </c>
      <c r="K10" s="50">
        <f t="shared" si="2"/>
        <v>92.21854304635761</v>
      </c>
      <c r="L10" s="51">
        <f t="shared" si="3"/>
        <v>110.9271523178808</v>
      </c>
      <c r="M10" s="51">
        <f t="shared" si="4"/>
        <v>102.98013245033113</v>
      </c>
      <c r="N10" s="51">
        <f t="shared" si="5"/>
        <v>105.07726269315674</v>
      </c>
      <c r="O10" s="51">
        <f t="shared" si="6"/>
        <v>101.71081677704194</v>
      </c>
      <c r="P10" s="51">
        <f t="shared" si="8"/>
        <v>105.29801324503312</v>
      </c>
      <c r="Q10" s="69">
        <f t="shared" si="7"/>
        <v>120.08830022075054</v>
      </c>
    </row>
    <row r="11" spans="2:17" ht="13.8">
      <c r="B11" s="11" t="s">
        <v>6</v>
      </c>
      <c r="C11" s="82">
        <v>56784</v>
      </c>
      <c r="D11" s="83">
        <v>49084</v>
      </c>
      <c r="E11" s="83">
        <v>36566</v>
      </c>
      <c r="F11" s="83">
        <v>36354</v>
      </c>
      <c r="G11" s="83">
        <v>36277</v>
      </c>
      <c r="H11" s="83">
        <v>35330</v>
      </c>
      <c r="I11" s="83">
        <v>34959</v>
      </c>
      <c r="J11" s="83">
        <v>34265</v>
      </c>
      <c r="K11" s="50">
        <f t="shared" si="2"/>
        <v>86.43984220907298</v>
      </c>
      <c r="L11" s="51">
        <f t="shared" si="3"/>
        <v>64.39489997182305</v>
      </c>
      <c r="M11" s="51">
        <f t="shared" si="4"/>
        <v>64.02155536770921</v>
      </c>
      <c r="N11" s="51">
        <f t="shared" si="5"/>
        <v>63.88595378979994</v>
      </c>
      <c r="O11" s="51">
        <f t="shared" si="6"/>
        <v>62.218230487461256</v>
      </c>
      <c r="P11" s="51">
        <f t="shared" si="8"/>
        <v>61.564877430262044</v>
      </c>
      <c r="Q11" s="51">
        <f t="shared" si="7"/>
        <v>60.34270216962525</v>
      </c>
    </row>
    <row r="12" spans="2:17" ht="12">
      <c r="B12" s="11" t="s">
        <v>7</v>
      </c>
      <c r="C12" s="82">
        <v>268</v>
      </c>
      <c r="D12" s="83">
        <v>254</v>
      </c>
      <c r="E12" s="83">
        <v>178</v>
      </c>
      <c r="F12" s="83">
        <v>180</v>
      </c>
      <c r="G12" s="83">
        <v>248</v>
      </c>
      <c r="H12" s="83">
        <v>240</v>
      </c>
      <c r="I12" s="83">
        <v>199</v>
      </c>
      <c r="J12" s="83">
        <v>284</v>
      </c>
      <c r="K12" s="50">
        <f t="shared" si="2"/>
        <v>94.77611940298507</v>
      </c>
      <c r="L12" s="51">
        <f t="shared" si="3"/>
        <v>66.4179104477612</v>
      </c>
      <c r="M12" s="51">
        <f t="shared" si="4"/>
        <v>67.16417910447761</v>
      </c>
      <c r="N12" s="51">
        <f t="shared" si="5"/>
        <v>92.53731343283582</v>
      </c>
      <c r="O12" s="51">
        <f t="shared" si="6"/>
        <v>89.55223880597015</v>
      </c>
      <c r="P12" s="51">
        <f t="shared" si="8"/>
        <v>74.25373134328358</v>
      </c>
      <c r="Q12" s="51">
        <f t="shared" si="7"/>
        <v>105.97014925373134</v>
      </c>
    </row>
    <row r="13" spans="2:17" ht="12">
      <c r="B13" s="11" t="s">
        <v>8</v>
      </c>
      <c r="C13" s="82">
        <v>1251</v>
      </c>
      <c r="D13" s="83">
        <v>1343</v>
      </c>
      <c r="E13" s="83">
        <v>2189</v>
      </c>
      <c r="F13" s="83">
        <v>1839</v>
      </c>
      <c r="G13" s="83">
        <v>1977</v>
      </c>
      <c r="H13" s="83">
        <v>1884</v>
      </c>
      <c r="I13" s="83">
        <v>1901</v>
      </c>
      <c r="J13" s="83">
        <v>2146</v>
      </c>
      <c r="K13" s="50">
        <f t="shared" si="2"/>
        <v>107.35411670663468</v>
      </c>
      <c r="L13" s="51">
        <f t="shared" si="3"/>
        <v>174.98001598721024</v>
      </c>
      <c r="M13" s="51">
        <f t="shared" si="4"/>
        <v>147.00239808153478</v>
      </c>
      <c r="N13" s="51">
        <f t="shared" si="5"/>
        <v>158.0335731414868</v>
      </c>
      <c r="O13" s="51">
        <f t="shared" si="6"/>
        <v>150.59952038369303</v>
      </c>
      <c r="P13" s="51">
        <f t="shared" si="8"/>
        <v>151.9584332533973</v>
      </c>
      <c r="Q13" s="51">
        <f t="shared" si="7"/>
        <v>171.54276578737012</v>
      </c>
    </row>
    <row r="14" spans="2:17" ht="12">
      <c r="B14" s="11" t="s">
        <v>9</v>
      </c>
      <c r="C14" s="82">
        <v>682</v>
      </c>
      <c r="D14" s="83">
        <v>924</v>
      </c>
      <c r="E14" s="83">
        <v>901</v>
      </c>
      <c r="F14" s="83">
        <v>535</v>
      </c>
      <c r="G14" s="83">
        <v>821</v>
      </c>
      <c r="H14" s="83">
        <v>860</v>
      </c>
      <c r="I14" s="83">
        <v>589</v>
      </c>
      <c r="J14" s="83">
        <v>504</v>
      </c>
      <c r="K14" s="50">
        <f t="shared" si="2"/>
        <v>135.48387096774192</v>
      </c>
      <c r="L14" s="51">
        <f t="shared" si="3"/>
        <v>132.1114369501466</v>
      </c>
      <c r="M14" s="51">
        <f t="shared" si="4"/>
        <v>78.4457478005865</v>
      </c>
      <c r="N14" s="51">
        <f t="shared" si="5"/>
        <v>120.38123167155426</v>
      </c>
      <c r="O14" s="51">
        <f t="shared" si="6"/>
        <v>126.09970674486803</v>
      </c>
      <c r="P14" s="51">
        <f t="shared" si="8"/>
        <v>86.36363636363636</v>
      </c>
      <c r="Q14" s="51">
        <f t="shared" si="7"/>
        <v>73.90029325513197</v>
      </c>
    </row>
    <row r="15" spans="2:17" ht="12">
      <c r="B15" s="11" t="s">
        <v>10</v>
      </c>
      <c r="C15" s="82">
        <v>10888</v>
      </c>
      <c r="D15" s="83">
        <v>9723</v>
      </c>
      <c r="E15" s="83">
        <v>9954</v>
      </c>
      <c r="F15" s="83">
        <v>9892</v>
      </c>
      <c r="G15" s="83">
        <v>9008</v>
      </c>
      <c r="H15" s="83">
        <v>8923</v>
      </c>
      <c r="I15" s="83">
        <v>9468</v>
      </c>
      <c r="J15" s="83">
        <v>9869</v>
      </c>
      <c r="K15" s="50">
        <f t="shared" si="2"/>
        <v>89.30014695077149</v>
      </c>
      <c r="L15" s="51">
        <f t="shared" si="3"/>
        <v>91.42174871418075</v>
      </c>
      <c r="M15" s="51">
        <f t="shared" si="4"/>
        <v>90.852314474651</v>
      </c>
      <c r="N15" s="51">
        <f t="shared" si="5"/>
        <v>82.73328434974285</v>
      </c>
      <c r="O15" s="51">
        <f t="shared" si="6"/>
        <v>81.95260837619398</v>
      </c>
      <c r="P15" s="51">
        <f t="shared" si="8"/>
        <v>86.9581190301249</v>
      </c>
      <c r="Q15" s="51">
        <f t="shared" si="7"/>
        <v>90.64107274063188</v>
      </c>
    </row>
    <row r="16" spans="2:17" ht="12">
      <c r="B16" s="11" t="s">
        <v>11</v>
      </c>
      <c r="C16" s="82">
        <v>24031</v>
      </c>
      <c r="D16" s="83">
        <v>23253</v>
      </c>
      <c r="E16" s="83">
        <v>22963</v>
      </c>
      <c r="F16" s="83">
        <v>23871</v>
      </c>
      <c r="G16" s="83">
        <v>26783</v>
      </c>
      <c r="H16" s="83">
        <v>27778</v>
      </c>
      <c r="I16" s="83">
        <v>30959</v>
      </c>
      <c r="J16" s="83">
        <v>32941</v>
      </c>
      <c r="K16" s="50">
        <f t="shared" si="2"/>
        <v>96.76251508468229</v>
      </c>
      <c r="L16" s="51">
        <f t="shared" si="3"/>
        <v>95.55574050185177</v>
      </c>
      <c r="M16" s="51">
        <f t="shared" si="4"/>
        <v>99.33419333361076</v>
      </c>
      <c r="N16" s="51">
        <f t="shared" si="5"/>
        <v>111.45187466189506</v>
      </c>
      <c r="O16" s="51">
        <f t="shared" si="6"/>
        <v>115.59235986850318</v>
      </c>
      <c r="P16" s="51">
        <f t="shared" si="8"/>
        <v>128.8294286546544</v>
      </c>
      <c r="Q16" s="51">
        <f t="shared" si="7"/>
        <v>137.07710873455122</v>
      </c>
    </row>
    <row r="17" spans="2:17" ht="12">
      <c r="B17" s="11" t="s">
        <v>12</v>
      </c>
      <c r="C17" s="82">
        <v>765</v>
      </c>
      <c r="D17" s="83">
        <v>664</v>
      </c>
      <c r="E17" s="83">
        <v>397</v>
      </c>
      <c r="F17" s="83">
        <v>378</v>
      </c>
      <c r="G17" s="83">
        <v>343</v>
      </c>
      <c r="H17" s="83">
        <v>576</v>
      </c>
      <c r="I17" s="83">
        <v>604</v>
      </c>
      <c r="J17" s="83">
        <v>605</v>
      </c>
      <c r="K17" s="50">
        <f t="shared" si="2"/>
        <v>86.79738562091504</v>
      </c>
      <c r="L17" s="51">
        <f t="shared" si="3"/>
        <v>51.895424836601315</v>
      </c>
      <c r="M17" s="51">
        <f t="shared" si="4"/>
        <v>49.411764705882355</v>
      </c>
      <c r="N17" s="51">
        <f t="shared" si="5"/>
        <v>44.83660130718955</v>
      </c>
      <c r="O17" s="51">
        <f t="shared" si="6"/>
        <v>75.29411764705883</v>
      </c>
      <c r="P17" s="51">
        <f t="shared" si="8"/>
        <v>78.95424836601308</v>
      </c>
      <c r="Q17" s="51">
        <f t="shared" si="7"/>
        <v>79.08496732026144</v>
      </c>
    </row>
    <row r="18" spans="2:17" ht="12">
      <c r="B18" s="11" t="s">
        <v>13</v>
      </c>
      <c r="C18" s="82" t="s">
        <v>50</v>
      </c>
      <c r="D18" s="83" t="s">
        <v>50</v>
      </c>
      <c r="E18" s="83" t="s">
        <v>50</v>
      </c>
      <c r="F18" s="83" t="s">
        <v>50</v>
      </c>
      <c r="G18" s="83" t="s">
        <v>50</v>
      </c>
      <c r="H18" s="83" t="s">
        <v>50</v>
      </c>
      <c r="I18" s="83" t="s">
        <v>50</v>
      </c>
      <c r="J18" s="83" t="s">
        <v>50</v>
      </c>
      <c r="K18" s="50" t="s">
        <v>50</v>
      </c>
      <c r="L18" s="51" t="s">
        <v>50</v>
      </c>
      <c r="M18" s="51" t="s">
        <v>50</v>
      </c>
      <c r="N18" s="51" t="s">
        <v>50</v>
      </c>
      <c r="O18" s="51" t="s">
        <v>50</v>
      </c>
      <c r="P18" s="51" t="s">
        <v>50</v>
      </c>
      <c r="Q18" s="51" t="s">
        <v>50</v>
      </c>
    </row>
    <row r="19" spans="2:17" ht="12">
      <c r="B19" s="11" t="s">
        <v>14</v>
      </c>
      <c r="C19" s="82">
        <v>97</v>
      </c>
      <c r="D19" s="83">
        <v>78</v>
      </c>
      <c r="E19" s="83">
        <v>79</v>
      </c>
      <c r="F19" s="83">
        <v>77</v>
      </c>
      <c r="G19" s="83">
        <v>69</v>
      </c>
      <c r="H19" s="83">
        <v>47</v>
      </c>
      <c r="I19" s="83">
        <v>51</v>
      </c>
      <c r="J19" s="83">
        <v>100</v>
      </c>
      <c r="K19" s="50">
        <f t="shared" si="2"/>
        <v>80.41237113402062</v>
      </c>
      <c r="L19" s="51">
        <f t="shared" si="3"/>
        <v>81.44329896907216</v>
      </c>
      <c r="M19" s="51">
        <f t="shared" si="4"/>
        <v>79.38144329896907</v>
      </c>
      <c r="N19" s="51">
        <f t="shared" si="5"/>
        <v>71.1340206185567</v>
      </c>
      <c r="O19" s="51">
        <f t="shared" si="6"/>
        <v>48.45360824742268</v>
      </c>
      <c r="P19" s="51">
        <f t="shared" si="8"/>
        <v>52.57731958762887</v>
      </c>
      <c r="Q19" s="51">
        <f t="shared" si="7"/>
        <v>103.09278350515463</v>
      </c>
    </row>
    <row r="20" spans="2:17" ht="12">
      <c r="B20" s="11" t="s">
        <v>15</v>
      </c>
      <c r="C20" s="82" t="s">
        <v>50</v>
      </c>
      <c r="D20" s="83" t="s">
        <v>50</v>
      </c>
      <c r="E20" s="83" t="s">
        <v>50</v>
      </c>
      <c r="F20" s="83" t="s">
        <v>50</v>
      </c>
      <c r="G20" s="83" t="s">
        <v>50</v>
      </c>
      <c r="H20" s="83">
        <v>377</v>
      </c>
      <c r="I20" s="83">
        <v>444</v>
      </c>
      <c r="J20" s="83">
        <v>271</v>
      </c>
      <c r="K20" s="50" t="s">
        <v>50</v>
      </c>
      <c r="L20" s="51" t="s">
        <v>50</v>
      </c>
      <c r="M20" s="51" t="s">
        <v>50</v>
      </c>
      <c r="N20" s="51" t="s">
        <v>50</v>
      </c>
      <c r="O20" s="51" t="s">
        <v>50</v>
      </c>
      <c r="P20" s="51" t="s">
        <v>50</v>
      </c>
      <c r="Q20" s="51" t="s">
        <v>50</v>
      </c>
    </row>
    <row r="21" spans="2:17" ht="12">
      <c r="B21" s="11" t="s">
        <v>16</v>
      </c>
      <c r="C21" s="82">
        <v>368</v>
      </c>
      <c r="D21" s="83">
        <v>362</v>
      </c>
      <c r="E21" s="83">
        <v>514</v>
      </c>
      <c r="F21" s="83">
        <v>529</v>
      </c>
      <c r="G21" s="83">
        <v>441</v>
      </c>
      <c r="H21" s="83">
        <v>352</v>
      </c>
      <c r="I21" s="83">
        <v>401</v>
      </c>
      <c r="J21" s="83">
        <v>373</v>
      </c>
      <c r="K21" s="50">
        <f t="shared" si="2"/>
        <v>98.36956521739131</v>
      </c>
      <c r="L21" s="51">
        <f t="shared" si="3"/>
        <v>139.67391304347828</v>
      </c>
      <c r="M21" s="51">
        <f t="shared" si="4"/>
        <v>143.75</v>
      </c>
      <c r="N21" s="51">
        <f t="shared" si="5"/>
        <v>119.83695652173914</v>
      </c>
      <c r="O21" s="51">
        <f t="shared" si="6"/>
        <v>95.65217391304348</v>
      </c>
      <c r="P21" s="51">
        <f t="shared" si="8"/>
        <v>108.96739130434783</v>
      </c>
      <c r="Q21" s="69">
        <f t="shared" si="7"/>
        <v>101.3586956521739</v>
      </c>
    </row>
    <row r="22" spans="2:17" ht="12">
      <c r="B22" s="11" t="s">
        <v>17</v>
      </c>
      <c r="C22" s="82" t="s">
        <v>50</v>
      </c>
      <c r="D22" s="83">
        <v>360</v>
      </c>
      <c r="E22" s="83">
        <v>326</v>
      </c>
      <c r="F22" s="83">
        <v>354</v>
      </c>
      <c r="G22" s="83">
        <v>398</v>
      </c>
      <c r="H22" s="83">
        <v>405</v>
      </c>
      <c r="I22" s="83">
        <v>435</v>
      </c>
      <c r="J22" s="83">
        <v>356</v>
      </c>
      <c r="K22" s="50" t="s">
        <v>50</v>
      </c>
      <c r="L22" s="51" t="s">
        <v>50</v>
      </c>
      <c r="M22" s="51" t="s">
        <v>50</v>
      </c>
      <c r="N22" s="51" t="s">
        <v>50</v>
      </c>
      <c r="O22" s="51" t="s">
        <v>50</v>
      </c>
      <c r="P22" s="51" t="s">
        <v>50</v>
      </c>
      <c r="Q22" s="51" t="s">
        <v>50</v>
      </c>
    </row>
    <row r="23" spans="2:17" ht="12">
      <c r="B23" s="11" t="s">
        <v>18</v>
      </c>
      <c r="C23" s="82">
        <v>464</v>
      </c>
      <c r="D23" s="83">
        <v>656</v>
      </c>
      <c r="E23" s="83">
        <v>677</v>
      </c>
      <c r="F23" s="83">
        <v>629</v>
      </c>
      <c r="G23" s="83">
        <v>694</v>
      </c>
      <c r="H23" s="83">
        <v>679</v>
      </c>
      <c r="I23" s="83">
        <v>545</v>
      </c>
      <c r="J23" s="83">
        <v>619</v>
      </c>
      <c r="K23" s="50">
        <f t="shared" si="2"/>
        <v>141.3793103448276</v>
      </c>
      <c r="L23" s="51">
        <f t="shared" si="3"/>
        <v>145.9051724137931</v>
      </c>
      <c r="M23" s="51">
        <f t="shared" si="4"/>
        <v>135.56034482758622</v>
      </c>
      <c r="N23" s="51">
        <f t="shared" si="5"/>
        <v>149.56896551724137</v>
      </c>
      <c r="O23" s="51">
        <f t="shared" si="6"/>
        <v>146.33620689655174</v>
      </c>
      <c r="P23" s="51">
        <f t="shared" si="8"/>
        <v>117.45689655172413</v>
      </c>
      <c r="Q23" s="51">
        <f t="shared" si="7"/>
        <v>133.4051724137931</v>
      </c>
    </row>
    <row r="24" spans="2:17" ht="12">
      <c r="B24" s="11" t="s">
        <v>19</v>
      </c>
      <c r="C24" s="82">
        <v>80</v>
      </c>
      <c r="D24" s="83">
        <v>82</v>
      </c>
      <c r="E24" s="83">
        <v>91</v>
      </c>
      <c r="F24" s="83">
        <v>69</v>
      </c>
      <c r="G24" s="83">
        <v>82</v>
      </c>
      <c r="H24" s="83">
        <v>94</v>
      </c>
      <c r="I24" s="83">
        <v>77</v>
      </c>
      <c r="J24" s="83">
        <v>104</v>
      </c>
      <c r="K24" s="50">
        <f t="shared" si="2"/>
        <v>102.49999999999999</v>
      </c>
      <c r="L24" s="51">
        <f t="shared" si="3"/>
        <v>113.75</v>
      </c>
      <c r="M24" s="51">
        <f t="shared" si="4"/>
        <v>86.25</v>
      </c>
      <c r="N24" s="51">
        <f t="shared" si="5"/>
        <v>102.49999999999999</v>
      </c>
      <c r="O24" s="51">
        <f t="shared" si="6"/>
        <v>117.5</v>
      </c>
      <c r="P24" s="51">
        <f t="shared" si="8"/>
        <v>96.25</v>
      </c>
      <c r="Q24" s="51">
        <f t="shared" si="7"/>
        <v>130</v>
      </c>
    </row>
    <row r="25" spans="2:17" ht="12">
      <c r="B25" s="11" t="s">
        <v>45</v>
      </c>
      <c r="C25" s="82">
        <v>10495</v>
      </c>
      <c r="D25" s="83">
        <v>10245</v>
      </c>
      <c r="E25" s="83">
        <v>9610</v>
      </c>
      <c r="F25" s="83">
        <v>9195</v>
      </c>
      <c r="G25" s="83">
        <v>8880</v>
      </c>
      <c r="H25" s="83">
        <v>8330</v>
      </c>
      <c r="I25" s="83">
        <v>7950</v>
      </c>
      <c r="J25" s="83">
        <v>7355</v>
      </c>
      <c r="K25" s="50">
        <f t="shared" si="2"/>
        <v>97.61791329204384</v>
      </c>
      <c r="L25" s="51">
        <f>(E25/C25)*100</f>
        <v>91.56741305383515</v>
      </c>
      <c r="M25" s="51">
        <f>(F25/C25)*100</f>
        <v>87.61314911862792</v>
      </c>
      <c r="N25" s="51">
        <f>(G25/C25)*100</f>
        <v>84.61171986660314</v>
      </c>
      <c r="O25" s="51">
        <f>(H25/C25)*100</f>
        <v>79.37112910909957</v>
      </c>
      <c r="P25" s="51">
        <f t="shared" si="8"/>
        <v>75.75035731300619</v>
      </c>
      <c r="Q25" s="51">
        <f t="shared" si="7"/>
        <v>70.08099094807051</v>
      </c>
    </row>
    <row r="26" spans="2:17" ht="12">
      <c r="B26" s="11" t="s">
        <v>20</v>
      </c>
      <c r="C26" s="82">
        <v>4185</v>
      </c>
      <c r="D26" s="83">
        <v>3836</v>
      </c>
      <c r="E26" s="83">
        <v>3496</v>
      </c>
      <c r="F26" s="83">
        <v>3957</v>
      </c>
      <c r="G26" s="83">
        <v>4040</v>
      </c>
      <c r="H26" s="83">
        <v>3780</v>
      </c>
      <c r="I26" s="83">
        <v>3564</v>
      </c>
      <c r="J26" s="83">
        <v>3479</v>
      </c>
      <c r="K26" s="50">
        <f t="shared" si="2"/>
        <v>91.66069295101553</v>
      </c>
      <c r="L26" s="51">
        <f aca="true" t="shared" si="9" ref="L26:L33">(E26/C26)*100</f>
        <v>83.53643966547193</v>
      </c>
      <c r="M26" s="51">
        <f aca="true" t="shared" si="10" ref="M26:M33">(F26/C26)*100</f>
        <v>94.55197132616487</v>
      </c>
      <c r="N26" s="51">
        <f aca="true" t="shared" si="11" ref="N26:N33">(G26/C26)*100</f>
        <v>96.5352449223417</v>
      </c>
      <c r="O26" s="51">
        <f aca="true" t="shared" si="12" ref="O26:O33">(H26/C26)*100</f>
        <v>90.32258064516128</v>
      </c>
      <c r="P26" s="51">
        <f t="shared" si="8"/>
        <v>85.16129032258064</v>
      </c>
      <c r="Q26" s="51">
        <f t="shared" si="7"/>
        <v>83.13022700119474</v>
      </c>
    </row>
    <row r="27" spans="2:17" ht="12">
      <c r="B27" s="11" t="s">
        <v>21</v>
      </c>
      <c r="C27" s="82" t="s">
        <v>50</v>
      </c>
      <c r="D27" s="83" t="s">
        <v>50</v>
      </c>
      <c r="E27" s="83" t="s">
        <v>50</v>
      </c>
      <c r="F27" s="83" t="s">
        <v>50</v>
      </c>
      <c r="G27" s="83" t="s">
        <v>50</v>
      </c>
      <c r="H27" s="83">
        <v>1903</v>
      </c>
      <c r="I27" s="83">
        <v>2406</v>
      </c>
      <c r="J27" s="83">
        <v>1764</v>
      </c>
      <c r="K27" s="50" t="s">
        <v>50</v>
      </c>
      <c r="L27" s="51" t="s">
        <v>50</v>
      </c>
      <c r="M27" s="51" t="s">
        <v>50</v>
      </c>
      <c r="N27" s="51" t="s">
        <v>50</v>
      </c>
      <c r="O27" s="51" t="s">
        <v>50</v>
      </c>
      <c r="P27" s="51" t="s">
        <v>50</v>
      </c>
      <c r="Q27" s="51" t="s">
        <v>50</v>
      </c>
    </row>
    <row r="28" spans="2:17" ht="12">
      <c r="B28" s="11" t="s">
        <v>22</v>
      </c>
      <c r="C28" s="82">
        <v>2251</v>
      </c>
      <c r="D28" s="83">
        <v>2556</v>
      </c>
      <c r="E28" s="83">
        <v>2206</v>
      </c>
      <c r="F28" s="83">
        <v>2182</v>
      </c>
      <c r="G28" s="83">
        <v>2134</v>
      </c>
      <c r="H28" s="83">
        <v>2238</v>
      </c>
      <c r="I28" s="83">
        <v>2475</v>
      </c>
      <c r="J28" s="83">
        <v>2579</v>
      </c>
      <c r="K28" s="50">
        <f t="shared" si="2"/>
        <v>113.54953354064861</v>
      </c>
      <c r="L28" s="51">
        <f t="shared" si="9"/>
        <v>98.00088849400267</v>
      </c>
      <c r="M28" s="51">
        <f t="shared" si="10"/>
        <v>96.93469569080409</v>
      </c>
      <c r="N28" s="51">
        <f t="shared" si="11"/>
        <v>94.80231008440693</v>
      </c>
      <c r="O28" s="51">
        <f t="shared" si="12"/>
        <v>99.42247889826744</v>
      </c>
      <c r="P28" s="51">
        <f t="shared" si="8"/>
        <v>109.9511328298534</v>
      </c>
      <c r="Q28" s="51">
        <f t="shared" si="7"/>
        <v>114.5713016437139</v>
      </c>
    </row>
    <row r="29" spans="2:17" ht="12">
      <c r="B29" s="11" t="s">
        <v>23</v>
      </c>
      <c r="C29" s="82">
        <v>1566</v>
      </c>
      <c r="D29" s="83">
        <v>1605</v>
      </c>
      <c r="E29" s="83">
        <v>1486</v>
      </c>
      <c r="F29" s="83">
        <v>1325</v>
      </c>
      <c r="G29" s="83">
        <v>1541</v>
      </c>
      <c r="H29" s="83">
        <v>1723</v>
      </c>
      <c r="I29" s="83">
        <v>1516</v>
      </c>
      <c r="J29" s="83">
        <v>1660</v>
      </c>
      <c r="K29" s="50">
        <f t="shared" si="2"/>
        <v>102.4904214559387</v>
      </c>
      <c r="L29" s="51">
        <f t="shared" si="9"/>
        <v>94.89144316730524</v>
      </c>
      <c r="M29" s="51">
        <f t="shared" si="10"/>
        <v>84.61047254150702</v>
      </c>
      <c r="N29" s="51">
        <f t="shared" si="11"/>
        <v>98.4035759897829</v>
      </c>
      <c r="O29" s="51">
        <f t="shared" si="12"/>
        <v>110.02554278416348</v>
      </c>
      <c r="P29" s="51">
        <f t="shared" si="8"/>
        <v>96.80715197956577</v>
      </c>
      <c r="Q29" s="51">
        <f t="shared" si="7"/>
        <v>106.00255427841634</v>
      </c>
    </row>
    <row r="30" spans="2:17" ht="12">
      <c r="B30" s="11" t="s">
        <v>24</v>
      </c>
      <c r="C30" s="82">
        <v>383</v>
      </c>
      <c r="D30" s="83">
        <v>456</v>
      </c>
      <c r="E30" s="83">
        <v>466</v>
      </c>
      <c r="F30" s="83">
        <v>471</v>
      </c>
      <c r="G30" s="83">
        <v>367</v>
      </c>
      <c r="H30" s="83">
        <v>378</v>
      </c>
      <c r="I30" s="83">
        <v>296</v>
      </c>
      <c r="J30" s="83">
        <v>258</v>
      </c>
      <c r="K30" s="50">
        <f t="shared" si="2"/>
        <v>119.06005221932115</v>
      </c>
      <c r="L30" s="51">
        <f t="shared" si="9"/>
        <v>121.67101827676241</v>
      </c>
      <c r="M30" s="51">
        <f t="shared" si="10"/>
        <v>122.97650130548303</v>
      </c>
      <c r="N30" s="51">
        <f t="shared" si="11"/>
        <v>95.822454308094</v>
      </c>
      <c r="O30" s="51">
        <f t="shared" si="12"/>
        <v>98.69451697127938</v>
      </c>
      <c r="P30" s="51">
        <f t="shared" si="8"/>
        <v>77.28459530026109</v>
      </c>
      <c r="Q30" s="51">
        <f t="shared" si="7"/>
        <v>67.36292428198433</v>
      </c>
    </row>
    <row r="31" spans="2:17" ht="12">
      <c r="B31" s="11" t="s">
        <v>25</v>
      </c>
      <c r="C31" s="82" t="s">
        <v>50</v>
      </c>
      <c r="D31" s="83" t="s">
        <v>50</v>
      </c>
      <c r="E31" s="83" t="s">
        <v>50</v>
      </c>
      <c r="F31" s="83" t="s">
        <v>50</v>
      </c>
      <c r="G31" s="83" t="s">
        <v>50</v>
      </c>
      <c r="H31" s="83" t="s">
        <v>50</v>
      </c>
      <c r="I31" s="83">
        <v>766</v>
      </c>
      <c r="J31" s="83">
        <v>645</v>
      </c>
      <c r="K31" s="50" t="s">
        <v>50</v>
      </c>
      <c r="L31" s="51" t="s">
        <v>50</v>
      </c>
      <c r="M31" s="51" t="s">
        <v>50</v>
      </c>
      <c r="N31" s="51" t="s">
        <v>50</v>
      </c>
      <c r="O31" s="51" t="s">
        <v>50</v>
      </c>
      <c r="P31" s="51" t="s">
        <v>50</v>
      </c>
      <c r="Q31" s="59" t="s">
        <v>50</v>
      </c>
    </row>
    <row r="32" spans="2:17" ht="12">
      <c r="B32" s="11" t="s">
        <v>26</v>
      </c>
      <c r="C32" s="82">
        <v>2711</v>
      </c>
      <c r="D32" s="83">
        <v>2099</v>
      </c>
      <c r="E32" s="83">
        <v>2384</v>
      </c>
      <c r="F32" s="83">
        <v>3159</v>
      </c>
      <c r="G32" s="83">
        <v>3234</v>
      </c>
      <c r="H32" s="83">
        <v>2988</v>
      </c>
      <c r="I32" s="83">
        <v>2825</v>
      </c>
      <c r="J32" s="83">
        <v>2789</v>
      </c>
      <c r="K32" s="50">
        <f t="shared" si="2"/>
        <v>77.42530431575064</v>
      </c>
      <c r="L32" s="51">
        <f t="shared" si="9"/>
        <v>87.93803024714127</v>
      </c>
      <c r="M32" s="51">
        <f t="shared" si="10"/>
        <v>116.52526742899299</v>
      </c>
      <c r="N32" s="51">
        <f t="shared" si="11"/>
        <v>119.29177425304316</v>
      </c>
      <c r="O32" s="51">
        <f t="shared" si="12"/>
        <v>110.21763187015861</v>
      </c>
      <c r="P32" s="51">
        <f t="shared" si="8"/>
        <v>104.20509037255626</v>
      </c>
      <c r="Q32" s="51">
        <f t="shared" si="7"/>
        <v>102.87716709701218</v>
      </c>
    </row>
    <row r="33" spans="2:17" ht="12">
      <c r="B33" s="11" t="s">
        <v>27</v>
      </c>
      <c r="C33" s="82">
        <v>14058</v>
      </c>
      <c r="D33" s="83">
        <v>14998</v>
      </c>
      <c r="E33" s="83">
        <v>15537</v>
      </c>
      <c r="F33" s="83">
        <v>16095</v>
      </c>
      <c r="G33" s="83">
        <v>16174</v>
      </c>
      <c r="H33" s="83">
        <v>16902</v>
      </c>
      <c r="I33" s="83">
        <v>19512</v>
      </c>
      <c r="J33" s="83">
        <v>17318</v>
      </c>
      <c r="K33" s="50">
        <f t="shared" si="2"/>
        <v>106.68658415137288</v>
      </c>
      <c r="L33" s="51">
        <f t="shared" si="9"/>
        <v>110.52069995731968</v>
      </c>
      <c r="M33" s="51">
        <f t="shared" si="10"/>
        <v>114.48997012377293</v>
      </c>
      <c r="N33" s="51">
        <f t="shared" si="11"/>
        <v>115.05192772798407</v>
      </c>
      <c r="O33" s="51">
        <f t="shared" si="12"/>
        <v>120.23047375160051</v>
      </c>
      <c r="P33" s="51">
        <f t="shared" si="8"/>
        <v>138.7964148527529</v>
      </c>
      <c r="Q33" s="59">
        <f t="shared" si="7"/>
        <v>123.18964290795276</v>
      </c>
    </row>
    <row r="34" spans="2:17" ht="12">
      <c r="B34" s="12" t="s">
        <v>28</v>
      </c>
      <c r="C34" s="85"/>
      <c r="D34" s="86"/>
      <c r="E34" s="86"/>
      <c r="F34" s="86"/>
      <c r="G34" s="86"/>
      <c r="H34" s="86"/>
      <c r="I34" s="86"/>
      <c r="J34" s="86"/>
      <c r="K34" s="53"/>
      <c r="L34" s="54"/>
      <c r="M34" s="54"/>
      <c r="N34" s="54"/>
      <c r="O34" s="54"/>
      <c r="P34" s="54"/>
      <c r="Q34" s="59"/>
    </row>
    <row r="35" spans="2:17" ht="12">
      <c r="B35" s="13" t="s">
        <v>29</v>
      </c>
      <c r="C35" s="82">
        <v>35310</v>
      </c>
      <c r="D35" s="83">
        <v>37307</v>
      </c>
      <c r="E35" s="83">
        <v>39114</v>
      </c>
      <c r="F35" s="83">
        <v>38298</v>
      </c>
      <c r="G35" s="83">
        <v>38930</v>
      </c>
      <c r="H35" s="83">
        <v>47140</v>
      </c>
      <c r="I35" s="83">
        <v>64544</v>
      </c>
      <c r="J35" s="83" t="s">
        <v>50</v>
      </c>
      <c r="K35" s="50">
        <f>(D35/C35)*100</f>
        <v>105.65562163693005</v>
      </c>
      <c r="L35" s="51">
        <f>(E35/C35)*100</f>
        <v>110.77315208156328</v>
      </c>
      <c r="M35" s="51">
        <f>(F35/C35)*100</f>
        <v>108.46219201359388</v>
      </c>
      <c r="N35" s="51">
        <f>(G35/C35)*100</f>
        <v>110.25205324270743</v>
      </c>
      <c r="O35" s="51">
        <f aca="true" t="shared" si="13" ref="O35:O37">(H35/C35)*100</f>
        <v>133.50325686774283</v>
      </c>
      <c r="P35" s="51">
        <f t="shared" si="8"/>
        <v>182.79241008212972</v>
      </c>
      <c r="Q35" s="51" t="s">
        <v>50</v>
      </c>
    </row>
    <row r="36" spans="2:17" ht="15">
      <c r="B36" s="13" t="s">
        <v>30</v>
      </c>
      <c r="C36" s="82">
        <v>4811</v>
      </c>
      <c r="D36" s="83">
        <v>4850</v>
      </c>
      <c r="E36" s="83">
        <v>5232</v>
      </c>
      <c r="F36" s="83">
        <v>6232</v>
      </c>
      <c r="G36" s="83">
        <v>6734</v>
      </c>
      <c r="H36" s="83">
        <v>7658</v>
      </c>
      <c r="I36" s="83">
        <v>8712</v>
      </c>
      <c r="J36" s="83" t="s">
        <v>50</v>
      </c>
      <c r="K36" s="50">
        <f>(D36/C36)*100</f>
        <v>100.81064227811265</v>
      </c>
      <c r="L36" s="51">
        <f>(E36/C36)*100</f>
        <v>108.75077946372895</v>
      </c>
      <c r="M36" s="51">
        <f>(F36/C36)*100</f>
        <v>129.53647890251509</v>
      </c>
      <c r="N36" s="51">
        <f>(G36/C36)*100</f>
        <v>139.9709000207857</v>
      </c>
      <c r="O36" s="51">
        <f t="shared" si="13"/>
        <v>159.17688630222406</v>
      </c>
      <c r="P36" s="51">
        <f t="shared" si="8"/>
        <v>181.08501351070464</v>
      </c>
      <c r="Q36" s="51" t="s">
        <v>50</v>
      </c>
    </row>
    <row r="37" spans="2:17" ht="15">
      <c r="B37" s="14" t="s">
        <v>31</v>
      </c>
      <c r="C37" s="88">
        <v>1777</v>
      </c>
      <c r="D37" s="89">
        <v>1769</v>
      </c>
      <c r="E37" s="89">
        <v>1868</v>
      </c>
      <c r="F37" s="89">
        <v>1840</v>
      </c>
      <c r="G37" s="89">
        <v>1859</v>
      </c>
      <c r="H37" s="89">
        <v>2109</v>
      </c>
      <c r="I37" s="89">
        <v>2550</v>
      </c>
      <c r="J37" s="89">
        <v>2873</v>
      </c>
      <c r="K37" s="55">
        <f>(D37/C37)*100</f>
        <v>99.54980303882948</v>
      </c>
      <c r="L37" s="56">
        <f>(E37/C37)*100</f>
        <v>105.12099043331457</v>
      </c>
      <c r="M37" s="56">
        <f>(F37/C37)*100</f>
        <v>103.54530106921777</v>
      </c>
      <c r="N37" s="56">
        <f>(G37/C37)*100</f>
        <v>104.61451885199776</v>
      </c>
      <c r="O37" s="56">
        <f t="shared" si="13"/>
        <v>118.68317388857625</v>
      </c>
      <c r="P37" s="56">
        <f>(I37/C37)*100</f>
        <v>143.50028137310073</v>
      </c>
      <c r="Q37" s="70">
        <f t="shared" si="7"/>
        <v>161.67698368036017</v>
      </c>
    </row>
    <row r="38" spans="2:17" ht="12">
      <c r="B38" s="15" t="s">
        <v>32</v>
      </c>
      <c r="C38" s="91" t="s">
        <v>50</v>
      </c>
      <c r="D38" s="92" t="s">
        <v>50</v>
      </c>
      <c r="E38" s="92" t="s">
        <v>50</v>
      </c>
      <c r="F38" s="92" t="s">
        <v>50</v>
      </c>
      <c r="G38" s="92" t="s">
        <v>50</v>
      </c>
      <c r="H38" s="92" t="s">
        <v>50</v>
      </c>
      <c r="I38" s="92" t="s">
        <v>50</v>
      </c>
      <c r="J38" s="92" t="s">
        <v>50</v>
      </c>
      <c r="K38" s="71" t="s">
        <v>50</v>
      </c>
      <c r="L38" s="59" t="s">
        <v>50</v>
      </c>
      <c r="M38" s="59" t="s">
        <v>50</v>
      </c>
      <c r="N38" s="59" t="s">
        <v>50</v>
      </c>
      <c r="O38" s="59" t="s">
        <v>50</v>
      </c>
      <c r="P38" s="59" t="s">
        <v>50</v>
      </c>
      <c r="Q38" s="59" t="s">
        <v>50</v>
      </c>
    </row>
    <row r="39" spans="2:17" ht="12">
      <c r="B39" s="11" t="s">
        <v>33</v>
      </c>
      <c r="C39" s="82" t="s">
        <v>50</v>
      </c>
      <c r="D39" s="83" t="s">
        <v>50</v>
      </c>
      <c r="E39" s="83" t="s">
        <v>50</v>
      </c>
      <c r="F39" s="83" t="s">
        <v>50</v>
      </c>
      <c r="G39" s="83" t="s">
        <v>50</v>
      </c>
      <c r="H39" s="83">
        <v>42</v>
      </c>
      <c r="I39" s="83">
        <v>19</v>
      </c>
      <c r="J39" s="83">
        <v>17</v>
      </c>
      <c r="K39" s="50" t="s">
        <v>50</v>
      </c>
      <c r="L39" s="51" t="s">
        <v>50</v>
      </c>
      <c r="M39" s="51" t="s">
        <v>50</v>
      </c>
      <c r="N39" s="51" t="s">
        <v>50</v>
      </c>
      <c r="O39" s="51" t="s">
        <v>50</v>
      </c>
      <c r="P39" s="51" t="s">
        <v>50</v>
      </c>
      <c r="Q39" s="51" t="s">
        <v>50</v>
      </c>
    </row>
    <row r="40" spans="2:17" ht="12">
      <c r="B40" s="11" t="s">
        <v>34</v>
      </c>
      <c r="C40" s="82">
        <v>2296</v>
      </c>
      <c r="D40" s="83">
        <v>2410</v>
      </c>
      <c r="E40" s="83">
        <v>2451</v>
      </c>
      <c r="F40" s="83">
        <v>2661</v>
      </c>
      <c r="G40" s="83">
        <v>2626</v>
      </c>
      <c r="H40" s="83">
        <v>2501</v>
      </c>
      <c r="I40" s="83">
        <v>3112</v>
      </c>
      <c r="J40" s="83" t="s">
        <v>50</v>
      </c>
      <c r="K40" s="50">
        <f aca="true" t="shared" si="14" ref="K40:K48">(D40/C40)*100</f>
        <v>104.96515679442508</v>
      </c>
      <c r="L40" s="51">
        <f aca="true" t="shared" si="15" ref="L40:L48">(E40/C40)*100</f>
        <v>106.75087108013936</v>
      </c>
      <c r="M40" s="51">
        <f aca="true" t="shared" si="16" ref="M40:M48">(F40/C40)*100</f>
        <v>115.897212543554</v>
      </c>
      <c r="N40" s="51">
        <f aca="true" t="shared" si="17" ref="N40:N48">(G40/C40)*100</f>
        <v>114.37282229965157</v>
      </c>
      <c r="O40" s="51">
        <f aca="true" t="shared" si="18" ref="O40:O48">(H40/C40)*100</f>
        <v>108.92857142857142</v>
      </c>
      <c r="P40" s="51">
        <f>(I40/C40)*100</f>
        <v>135.54006968641116</v>
      </c>
      <c r="Q40" s="59" t="s">
        <v>50</v>
      </c>
    </row>
    <row r="41" spans="2:17" ht="12">
      <c r="B41" s="16" t="s">
        <v>35</v>
      </c>
      <c r="C41" s="88" t="s">
        <v>50</v>
      </c>
      <c r="D41" s="89">
        <v>6648</v>
      </c>
      <c r="E41" s="89">
        <v>2492</v>
      </c>
      <c r="F41" s="89">
        <v>2816</v>
      </c>
      <c r="G41" s="89">
        <v>2581</v>
      </c>
      <c r="H41" s="89">
        <v>2696</v>
      </c>
      <c r="I41" s="89">
        <v>2747</v>
      </c>
      <c r="J41" s="89">
        <v>2710</v>
      </c>
      <c r="K41" s="55" t="s">
        <v>50</v>
      </c>
      <c r="L41" s="56" t="s">
        <v>50</v>
      </c>
      <c r="M41" s="56" t="s">
        <v>50</v>
      </c>
      <c r="N41" s="56" t="s">
        <v>50</v>
      </c>
      <c r="O41" s="56" t="s">
        <v>50</v>
      </c>
      <c r="P41" s="56" t="s">
        <v>50</v>
      </c>
      <c r="Q41" s="56" t="s">
        <v>50</v>
      </c>
    </row>
    <row r="42" spans="2:17" ht="12">
      <c r="B42" s="15" t="s">
        <v>36</v>
      </c>
      <c r="C42" s="94">
        <v>40</v>
      </c>
      <c r="D42" s="95">
        <v>47</v>
      </c>
      <c r="E42" s="95">
        <v>44</v>
      </c>
      <c r="F42" s="95">
        <v>24</v>
      </c>
      <c r="G42" s="95">
        <v>24</v>
      </c>
      <c r="H42" s="95">
        <v>23</v>
      </c>
      <c r="I42" s="95">
        <v>31</v>
      </c>
      <c r="J42" s="95">
        <v>26</v>
      </c>
      <c r="K42" s="62">
        <f t="shared" si="14"/>
        <v>117.5</v>
      </c>
      <c r="L42" s="63">
        <f t="shared" si="15"/>
        <v>110.00000000000001</v>
      </c>
      <c r="M42" s="63">
        <f t="shared" si="16"/>
        <v>60</v>
      </c>
      <c r="N42" s="63">
        <f t="shared" si="17"/>
        <v>60</v>
      </c>
      <c r="O42" s="63">
        <f t="shared" si="18"/>
        <v>57.49999999999999</v>
      </c>
      <c r="P42" s="63">
        <f>(I42/C42)*100</f>
        <v>77.5</v>
      </c>
      <c r="Q42" s="63">
        <f t="shared" si="7"/>
        <v>65</v>
      </c>
    </row>
    <row r="43" spans="2:17" ht="12">
      <c r="B43" s="11" t="s">
        <v>37</v>
      </c>
      <c r="C43" s="82" t="s">
        <v>50</v>
      </c>
      <c r="D43" s="83" t="s">
        <v>50</v>
      </c>
      <c r="E43" s="83" t="s">
        <v>50</v>
      </c>
      <c r="F43" s="83" t="s">
        <v>50</v>
      </c>
      <c r="G43" s="83" t="s">
        <v>50</v>
      </c>
      <c r="H43" s="83">
        <v>151</v>
      </c>
      <c r="I43" s="83" t="s">
        <v>50</v>
      </c>
      <c r="J43" s="83" t="s">
        <v>50</v>
      </c>
      <c r="K43" s="50" t="s">
        <v>50</v>
      </c>
      <c r="L43" s="51" t="s">
        <v>50</v>
      </c>
      <c r="M43" s="51" t="s">
        <v>50</v>
      </c>
      <c r="N43" s="51" t="s">
        <v>50</v>
      </c>
      <c r="O43" s="51" t="s">
        <v>50</v>
      </c>
      <c r="P43" s="51" t="s">
        <v>50</v>
      </c>
      <c r="Q43" s="51" t="s">
        <v>50</v>
      </c>
    </row>
    <row r="44" spans="2:17" ht="12">
      <c r="B44" s="11" t="s">
        <v>38</v>
      </c>
      <c r="C44" s="82">
        <v>57</v>
      </c>
      <c r="D44" s="83">
        <v>63</v>
      </c>
      <c r="E44" s="83">
        <v>60</v>
      </c>
      <c r="F44" s="83">
        <v>44</v>
      </c>
      <c r="G44" s="83">
        <v>47</v>
      </c>
      <c r="H44" s="83">
        <v>89</v>
      </c>
      <c r="I44" s="83">
        <v>97</v>
      </c>
      <c r="J44" s="83">
        <v>149</v>
      </c>
      <c r="K44" s="50">
        <f>(D44/C44)*100</f>
        <v>110.5263157894737</v>
      </c>
      <c r="L44" s="51">
        <f>(E44/C44)*100</f>
        <v>105.26315789473684</v>
      </c>
      <c r="M44" s="51">
        <f>(F44/C44)*100</f>
        <v>77.19298245614034</v>
      </c>
      <c r="N44" s="51">
        <f>(G44/C44)*100</f>
        <v>82.45614035087719</v>
      </c>
      <c r="O44" s="51">
        <f>(H44/C44)*100</f>
        <v>156.140350877193</v>
      </c>
      <c r="P44" s="51">
        <f aca="true" t="shared" si="19" ref="P44">(I44/C44)*100</f>
        <v>170.17543859649123</v>
      </c>
      <c r="Q44" s="51">
        <f t="shared" si="7"/>
        <v>261.40350877192986</v>
      </c>
    </row>
    <row r="45" spans="2:17" ht="12">
      <c r="B45" s="11" t="s">
        <v>40</v>
      </c>
      <c r="C45" s="82">
        <v>400</v>
      </c>
      <c r="D45" s="83">
        <v>412</v>
      </c>
      <c r="E45" s="83">
        <v>453</v>
      </c>
      <c r="F45" s="83">
        <v>457</v>
      </c>
      <c r="G45" s="83">
        <v>395</v>
      </c>
      <c r="H45" s="83">
        <v>321</v>
      </c>
      <c r="I45" s="83">
        <v>371</v>
      </c>
      <c r="J45" s="83">
        <v>339</v>
      </c>
      <c r="K45" s="50">
        <v>103</v>
      </c>
      <c r="L45" s="51">
        <v>113.25</v>
      </c>
      <c r="M45" s="51">
        <v>114.25</v>
      </c>
      <c r="N45" s="51">
        <v>98.75</v>
      </c>
      <c r="O45" s="51">
        <v>80.25</v>
      </c>
      <c r="P45" s="51">
        <v>92.75</v>
      </c>
      <c r="Q45" s="51">
        <f t="shared" si="7"/>
        <v>84.75</v>
      </c>
    </row>
    <row r="46" spans="2:17" ht="12">
      <c r="B46" s="16" t="s">
        <v>39</v>
      </c>
      <c r="C46" s="88" t="s">
        <v>50</v>
      </c>
      <c r="D46" s="89" t="s">
        <v>50</v>
      </c>
      <c r="E46" s="89" t="s">
        <v>50</v>
      </c>
      <c r="F46" s="89" t="s">
        <v>50</v>
      </c>
      <c r="G46" s="89" t="s">
        <v>50</v>
      </c>
      <c r="H46" s="89" t="s">
        <v>50</v>
      </c>
      <c r="I46" s="89" t="s">
        <v>50</v>
      </c>
      <c r="J46" s="89" t="s">
        <v>50</v>
      </c>
      <c r="K46" s="55" t="s">
        <v>50</v>
      </c>
      <c r="L46" s="56" t="s">
        <v>50</v>
      </c>
      <c r="M46" s="56" t="s">
        <v>50</v>
      </c>
      <c r="N46" s="56" t="s">
        <v>50</v>
      </c>
      <c r="O46" s="56" t="s">
        <v>50</v>
      </c>
      <c r="P46" s="56" t="s">
        <v>50</v>
      </c>
      <c r="Q46" s="56" t="s">
        <v>50</v>
      </c>
    </row>
    <row r="47" spans="2:17" ht="12">
      <c r="B47" s="15" t="s">
        <v>41</v>
      </c>
      <c r="C47" s="94" t="s">
        <v>50</v>
      </c>
      <c r="D47" s="95" t="s">
        <v>50</v>
      </c>
      <c r="E47" s="95" t="s">
        <v>50</v>
      </c>
      <c r="F47" s="95" t="s">
        <v>50</v>
      </c>
      <c r="G47" s="95" t="s">
        <v>50</v>
      </c>
      <c r="H47" s="95" t="s">
        <v>50</v>
      </c>
      <c r="I47" s="95">
        <v>134</v>
      </c>
      <c r="J47" s="95">
        <v>165</v>
      </c>
      <c r="K47" s="62" t="s">
        <v>50</v>
      </c>
      <c r="L47" s="63" t="s">
        <v>50</v>
      </c>
      <c r="M47" s="63" t="s">
        <v>50</v>
      </c>
      <c r="N47" s="63" t="s">
        <v>50</v>
      </c>
      <c r="O47" s="63" t="s">
        <v>50</v>
      </c>
      <c r="P47" s="63" t="s">
        <v>50</v>
      </c>
      <c r="Q47" s="63" t="s">
        <v>50</v>
      </c>
    </row>
    <row r="48" spans="2:17" ht="12">
      <c r="B48" s="16" t="s">
        <v>42</v>
      </c>
      <c r="C48" s="88">
        <v>161</v>
      </c>
      <c r="D48" s="89">
        <v>137</v>
      </c>
      <c r="E48" s="89">
        <v>122</v>
      </c>
      <c r="F48" s="89">
        <v>125</v>
      </c>
      <c r="G48" s="89">
        <v>142</v>
      </c>
      <c r="H48" s="89">
        <v>147</v>
      </c>
      <c r="I48" s="89">
        <v>203</v>
      </c>
      <c r="J48" s="89">
        <v>196</v>
      </c>
      <c r="K48" s="55">
        <f t="shared" si="14"/>
        <v>85.09316770186336</v>
      </c>
      <c r="L48" s="56">
        <f t="shared" si="15"/>
        <v>75.77639751552795</v>
      </c>
      <c r="M48" s="56">
        <f t="shared" si="16"/>
        <v>77.63975155279503</v>
      </c>
      <c r="N48" s="56">
        <f t="shared" si="17"/>
        <v>88.19875776397515</v>
      </c>
      <c r="O48" s="56">
        <f t="shared" si="18"/>
        <v>91.30434782608695</v>
      </c>
      <c r="P48" s="56">
        <f>(I48/C48)*100</f>
        <v>126.08695652173914</v>
      </c>
      <c r="Q48" s="56">
        <f>(J48/C48)*100</f>
        <v>121.73913043478262</v>
      </c>
    </row>
    <row r="49" spans="16:17" ht="15">
      <c r="P49" s="4"/>
      <c r="Q49" s="4"/>
    </row>
    <row r="50" spans="2:17" ht="15">
      <c r="B50" s="20" t="s">
        <v>96</v>
      </c>
      <c r="P50" s="4"/>
      <c r="Q50" s="4"/>
    </row>
    <row r="51" spans="2:17" ht="15">
      <c r="B51" s="17" t="s">
        <v>79</v>
      </c>
      <c r="P51" s="4"/>
      <c r="Q51" s="4"/>
    </row>
    <row r="52" spans="2:17" ht="15">
      <c r="B52" s="18" t="s">
        <v>44</v>
      </c>
      <c r="P52" s="4"/>
      <c r="Q52" s="4"/>
    </row>
  </sheetData>
  <mergeCells count="3">
    <mergeCell ref="B4:B5"/>
    <mergeCell ref="C4:J4"/>
    <mergeCell ref="K4:Q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2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21.7109375" style="1" customWidth="1"/>
    <col min="3" max="17" width="8.7109375" style="1" customWidth="1"/>
    <col min="18" max="16384" width="9.140625" style="1" customWidth="1"/>
  </cols>
  <sheetData>
    <row r="2" spans="2:17" ht="13.8">
      <c r="B2" s="3" t="s">
        <v>60</v>
      </c>
      <c r="P2" s="4"/>
      <c r="Q2" s="4"/>
    </row>
    <row r="3" spans="2:17" ht="12">
      <c r="B3" s="5"/>
      <c r="P3" s="4"/>
      <c r="Q3" s="4"/>
    </row>
    <row r="4" spans="2:17" ht="15" customHeight="1">
      <c r="B4" s="98"/>
      <c r="C4" s="105" t="s">
        <v>0</v>
      </c>
      <c r="D4" s="106"/>
      <c r="E4" s="106"/>
      <c r="F4" s="106"/>
      <c r="G4" s="106"/>
      <c r="H4" s="106"/>
      <c r="I4" s="106"/>
      <c r="J4" s="107"/>
      <c r="K4" s="103" t="s">
        <v>1</v>
      </c>
      <c r="L4" s="104"/>
      <c r="M4" s="104"/>
      <c r="N4" s="104"/>
      <c r="O4" s="104"/>
      <c r="P4" s="104"/>
      <c r="Q4" s="104"/>
    </row>
    <row r="5" spans="2:17" ht="12">
      <c r="B5" s="99"/>
      <c r="C5" s="6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6">
        <v>2009</v>
      </c>
      <c r="L5" s="7">
        <v>2010</v>
      </c>
      <c r="M5" s="7">
        <v>2011</v>
      </c>
      <c r="N5" s="7">
        <v>2012</v>
      </c>
      <c r="O5" s="7">
        <v>2013</v>
      </c>
      <c r="P5" s="8">
        <v>2014</v>
      </c>
      <c r="Q5" s="7">
        <v>2015</v>
      </c>
    </row>
    <row r="6" spans="2:17" ht="12">
      <c r="B6" s="9" t="s">
        <v>77</v>
      </c>
      <c r="C6" s="77">
        <f>SUM(C7:C17,C19:C33,C35,C37)</f>
        <v>51587</v>
      </c>
      <c r="D6" s="77">
        <f>SUM(D7:D17,D19:D33,D35,D37)</f>
        <v>52742</v>
      </c>
      <c r="E6" s="77">
        <f>SUM(E7:E17,E19:E33,E35,E37)</f>
        <v>54665</v>
      </c>
      <c r="F6" s="77">
        <f aca="true" t="shared" si="0" ref="F6:J6">SUM(F7:F17,F19:F33,F35,F37)</f>
        <v>55411</v>
      </c>
      <c r="G6" s="77">
        <f t="shared" si="0"/>
        <v>56178</v>
      </c>
      <c r="H6" s="77">
        <f t="shared" si="0"/>
        <v>59592</v>
      </c>
      <c r="I6" s="77">
        <f t="shared" si="0"/>
        <v>70081</v>
      </c>
      <c r="J6" s="77">
        <f t="shared" si="0"/>
        <v>75809</v>
      </c>
      <c r="K6" s="66">
        <f>(D6/$C6)*100</f>
        <v>102.23893616608835</v>
      </c>
      <c r="L6" s="47">
        <f aca="true" t="shared" si="1" ref="L6:Q6">(E6/$C6)*100</f>
        <v>105.96661949716012</v>
      </c>
      <c r="M6" s="47">
        <f t="shared" si="1"/>
        <v>107.41272025897996</v>
      </c>
      <c r="N6" s="47">
        <f t="shared" si="1"/>
        <v>108.89952895109234</v>
      </c>
      <c r="O6" s="47">
        <f t="shared" si="1"/>
        <v>115.5174753329327</v>
      </c>
      <c r="P6" s="47">
        <f t="shared" si="1"/>
        <v>135.8501172776087</v>
      </c>
      <c r="Q6" s="48">
        <f t="shared" si="1"/>
        <v>146.9536898831101</v>
      </c>
    </row>
    <row r="7" spans="2:17" ht="12">
      <c r="B7" s="10" t="s">
        <v>2</v>
      </c>
      <c r="C7" s="79">
        <v>3231</v>
      </c>
      <c r="D7" s="80">
        <v>3152</v>
      </c>
      <c r="E7" s="80">
        <v>3308</v>
      </c>
      <c r="F7" s="80">
        <v>3397</v>
      </c>
      <c r="G7" s="80">
        <v>3405</v>
      </c>
      <c r="H7" s="80">
        <v>3345</v>
      </c>
      <c r="I7" s="80">
        <v>3070</v>
      </c>
      <c r="J7" s="80">
        <v>2865</v>
      </c>
      <c r="K7" s="49">
        <f>(D7/C7)*100</f>
        <v>97.55493655215103</v>
      </c>
      <c r="L7" s="58">
        <f>(E7/C7)*100</f>
        <v>102.3831631073971</v>
      </c>
      <c r="M7" s="58">
        <f aca="true" t="shared" si="2" ref="M7:M24">(F7/C7)*100</f>
        <v>105.13772825750543</v>
      </c>
      <c r="N7" s="58">
        <f aca="true" t="shared" si="3" ref="N7:N24">(G7/C7)*100</f>
        <v>105.38532961931291</v>
      </c>
      <c r="O7" s="58">
        <f aca="true" t="shared" si="4" ref="O7:O24">(H7/C7)*100</f>
        <v>103.52831940575673</v>
      </c>
      <c r="P7" s="58">
        <f>(I7/C7)*100</f>
        <v>95.01702259362426</v>
      </c>
      <c r="Q7" s="58">
        <f>(J7/C7)*100</f>
        <v>88.67223769730734</v>
      </c>
    </row>
    <row r="8" spans="2:17" ht="12">
      <c r="B8" s="11" t="s">
        <v>3</v>
      </c>
      <c r="C8" s="82">
        <v>262</v>
      </c>
      <c r="D8" s="83">
        <v>246</v>
      </c>
      <c r="E8" s="83">
        <v>211</v>
      </c>
      <c r="F8" s="83">
        <v>157</v>
      </c>
      <c r="G8" s="83">
        <v>187</v>
      </c>
      <c r="H8" s="83">
        <v>164</v>
      </c>
      <c r="I8" s="83">
        <v>148</v>
      </c>
      <c r="J8" s="83">
        <v>119</v>
      </c>
      <c r="K8" s="50">
        <f aca="true" t="shared" si="5" ref="K8:K33">(D8/C8)*100</f>
        <v>93.89312977099237</v>
      </c>
      <c r="L8" s="51">
        <f aca="true" t="shared" si="6" ref="L8:L24">(E8/C8)*100</f>
        <v>80.53435114503816</v>
      </c>
      <c r="M8" s="51">
        <f t="shared" si="2"/>
        <v>59.92366412213741</v>
      </c>
      <c r="N8" s="51">
        <f t="shared" si="3"/>
        <v>71.37404580152672</v>
      </c>
      <c r="O8" s="51">
        <f t="shared" si="4"/>
        <v>62.59541984732825</v>
      </c>
      <c r="P8" s="51">
        <f>(I8/C8)*100</f>
        <v>56.48854961832062</v>
      </c>
      <c r="Q8" s="51">
        <f aca="true" t="shared" si="7" ref="Q8:Q48">(J8/C8)*100</f>
        <v>45.41984732824427</v>
      </c>
    </row>
    <row r="9" spans="2:17" ht="12">
      <c r="B9" s="11" t="s">
        <v>4</v>
      </c>
      <c r="C9" s="82">
        <v>529</v>
      </c>
      <c r="D9" s="83">
        <v>480</v>
      </c>
      <c r="E9" s="83">
        <v>586</v>
      </c>
      <c r="F9" s="83">
        <v>675</v>
      </c>
      <c r="G9" s="83">
        <v>669</v>
      </c>
      <c r="H9" s="83">
        <v>589</v>
      </c>
      <c r="I9" s="83">
        <v>669</v>
      </c>
      <c r="J9" s="83">
        <v>598</v>
      </c>
      <c r="K9" s="50">
        <f t="shared" si="5"/>
        <v>90.73724007561437</v>
      </c>
      <c r="L9" s="51">
        <f t="shared" si="6"/>
        <v>110.7750472589792</v>
      </c>
      <c r="M9" s="51">
        <f t="shared" si="2"/>
        <v>127.5992438563327</v>
      </c>
      <c r="N9" s="51">
        <f t="shared" si="3"/>
        <v>126.46502835538753</v>
      </c>
      <c r="O9" s="51">
        <f t="shared" si="4"/>
        <v>111.34215500945179</v>
      </c>
      <c r="P9" s="51">
        <f aca="true" t="shared" si="8" ref="P9:P48">(I9/C9)*100</f>
        <v>126.46502835538753</v>
      </c>
      <c r="Q9" s="51">
        <f t="shared" si="7"/>
        <v>113.04347826086956</v>
      </c>
    </row>
    <row r="10" spans="2:17" ht="12">
      <c r="B10" s="11" t="s">
        <v>5</v>
      </c>
      <c r="C10" s="82">
        <v>975</v>
      </c>
      <c r="D10" s="83">
        <v>878</v>
      </c>
      <c r="E10" s="83">
        <v>954</v>
      </c>
      <c r="F10" s="83">
        <v>853</v>
      </c>
      <c r="G10" s="83">
        <v>869</v>
      </c>
      <c r="H10" s="83">
        <v>839</v>
      </c>
      <c r="I10" s="83">
        <v>837</v>
      </c>
      <c r="J10" s="83">
        <v>1051</v>
      </c>
      <c r="K10" s="50">
        <f t="shared" si="5"/>
        <v>90.05128205128206</v>
      </c>
      <c r="L10" s="51">
        <f t="shared" si="6"/>
        <v>97.84615384615385</v>
      </c>
      <c r="M10" s="51">
        <f t="shared" si="2"/>
        <v>87.48717948717949</v>
      </c>
      <c r="N10" s="51">
        <f t="shared" si="3"/>
        <v>89.12820512820512</v>
      </c>
      <c r="O10" s="51">
        <f t="shared" si="4"/>
        <v>86.05128205128206</v>
      </c>
      <c r="P10" s="51">
        <f t="shared" si="8"/>
        <v>85.84615384615385</v>
      </c>
      <c r="Q10" s="69">
        <f t="shared" si="7"/>
        <v>107.7948717948718</v>
      </c>
    </row>
    <row r="11" spans="2:17" ht="12">
      <c r="B11" s="11" t="s">
        <v>6</v>
      </c>
      <c r="C11" s="82">
        <v>7292</v>
      </c>
      <c r="D11" s="83">
        <v>7314</v>
      </c>
      <c r="E11" s="83">
        <v>7724</v>
      </c>
      <c r="F11" s="83">
        <v>7539</v>
      </c>
      <c r="G11" s="83">
        <v>8031</v>
      </c>
      <c r="H11" s="83">
        <v>7408</v>
      </c>
      <c r="I11" s="83">
        <v>7345</v>
      </c>
      <c r="J11" s="83">
        <v>7022</v>
      </c>
      <c r="K11" s="50">
        <f t="shared" si="5"/>
        <v>100.30170049369171</v>
      </c>
      <c r="L11" s="51">
        <f t="shared" si="6"/>
        <v>105.924300603401</v>
      </c>
      <c r="M11" s="51">
        <f t="shared" si="2"/>
        <v>103.38727372462972</v>
      </c>
      <c r="N11" s="51">
        <f t="shared" si="3"/>
        <v>110.13439385628085</v>
      </c>
      <c r="O11" s="51">
        <f t="shared" si="4"/>
        <v>101.5907844212836</v>
      </c>
      <c r="P11" s="51">
        <f t="shared" si="8"/>
        <v>100.72682391662096</v>
      </c>
      <c r="Q11" s="51">
        <f t="shared" si="7"/>
        <v>96.29731212287437</v>
      </c>
    </row>
    <row r="12" spans="2:17" ht="12">
      <c r="B12" s="11" t="s">
        <v>7</v>
      </c>
      <c r="C12" s="82">
        <v>160</v>
      </c>
      <c r="D12" s="83">
        <v>124</v>
      </c>
      <c r="E12" s="83">
        <v>81</v>
      </c>
      <c r="F12" s="83">
        <v>91</v>
      </c>
      <c r="G12" s="83">
        <v>143</v>
      </c>
      <c r="H12" s="83">
        <v>135</v>
      </c>
      <c r="I12" s="83">
        <v>147</v>
      </c>
      <c r="J12" s="83">
        <v>161</v>
      </c>
      <c r="K12" s="50">
        <f t="shared" si="5"/>
        <v>77.5</v>
      </c>
      <c r="L12" s="51">
        <f t="shared" si="6"/>
        <v>50.625</v>
      </c>
      <c r="M12" s="51">
        <f t="shared" si="2"/>
        <v>56.875</v>
      </c>
      <c r="N12" s="51">
        <f t="shared" si="3"/>
        <v>89.375</v>
      </c>
      <c r="O12" s="51">
        <f t="shared" si="4"/>
        <v>84.375</v>
      </c>
      <c r="P12" s="51">
        <f t="shared" si="8"/>
        <v>91.875</v>
      </c>
      <c r="Q12" s="51">
        <f t="shared" si="7"/>
        <v>100.62500000000001</v>
      </c>
    </row>
    <row r="13" spans="2:17" ht="12">
      <c r="B13" s="11" t="s">
        <v>8</v>
      </c>
      <c r="C13" s="82">
        <v>348</v>
      </c>
      <c r="D13" s="83">
        <v>329</v>
      </c>
      <c r="E13" s="83">
        <v>478</v>
      </c>
      <c r="F13" s="83">
        <v>463</v>
      </c>
      <c r="G13" s="83">
        <v>519</v>
      </c>
      <c r="H13" s="83">
        <v>451</v>
      </c>
      <c r="I13" s="83">
        <v>476</v>
      </c>
      <c r="J13" s="83">
        <v>538</v>
      </c>
      <c r="K13" s="50">
        <f t="shared" si="5"/>
        <v>94.54022988505747</v>
      </c>
      <c r="L13" s="51">
        <f t="shared" si="6"/>
        <v>137.35632183908046</v>
      </c>
      <c r="M13" s="51">
        <f t="shared" si="2"/>
        <v>133.04597701149424</v>
      </c>
      <c r="N13" s="51">
        <f t="shared" si="3"/>
        <v>149.13793103448276</v>
      </c>
      <c r="O13" s="51">
        <f t="shared" si="4"/>
        <v>129.5977011494253</v>
      </c>
      <c r="P13" s="51">
        <f t="shared" si="8"/>
        <v>136.7816091954023</v>
      </c>
      <c r="Q13" s="51">
        <f t="shared" si="7"/>
        <v>154.5977011494253</v>
      </c>
    </row>
    <row r="14" spans="2:17" ht="12">
      <c r="B14" s="11" t="s">
        <v>9</v>
      </c>
      <c r="C14" s="82">
        <v>232</v>
      </c>
      <c r="D14" s="83">
        <v>213</v>
      </c>
      <c r="E14" s="83">
        <v>215</v>
      </c>
      <c r="F14" s="83">
        <v>172</v>
      </c>
      <c r="G14" s="83">
        <v>167</v>
      </c>
      <c r="H14" s="83">
        <v>149</v>
      </c>
      <c r="I14" s="83">
        <v>134</v>
      </c>
      <c r="J14" s="83">
        <v>122</v>
      </c>
      <c r="K14" s="50">
        <f t="shared" si="5"/>
        <v>91.8103448275862</v>
      </c>
      <c r="L14" s="51">
        <f t="shared" si="6"/>
        <v>92.67241379310344</v>
      </c>
      <c r="M14" s="51">
        <f t="shared" si="2"/>
        <v>74.13793103448276</v>
      </c>
      <c r="N14" s="51">
        <f t="shared" si="3"/>
        <v>71.98275862068965</v>
      </c>
      <c r="O14" s="51">
        <f t="shared" si="4"/>
        <v>64.22413793103449</v>
      </c>
      <c r="P14" s="51">
        <f t="shared" si="8"/>
        <v>57.758620689655174</v>
      </c>
      <c r="Q14" s="51">
        <f t="shared" si="7"/>
        <v>52.58620689655172</v>
      </c>
    </row>
    <row r="15" spans="2:17" ht="12">
      <c r="B15" s="11" t="s">
        <v>10</v>
      </c>
      <c r="C15" s="82">
        <v>2437</v>
      </c>
      <c r="D15" s="83">
        <v>2051</v>
      </c>
      <c r="E15" s="83">
        <v>1578</v>
      </c>
      <c r="F15" s="83">
        <v>1513</v>
      </c>
      <c r="G15" s="83">
        <v>1280</v>
      </c>
      <c r="H15" s="83">
        <v>1298</v>
      </c>
      <c r="I15" s="83">
        <v>1239</v>
      </c>
      <c r="J15" s="83">
        <v>1229</v>
      </c>
      <c r="K15" s="50">
        <f t="shared" si="5"/>
        <v>84.16085350841198</v>
      </c>
      <c r="L15" s="51">
        <f t="shared" si="6"/>
        <v>64.7517439474764</v>
      </c>
      <c r="M15" s="51">
        <f t="shared" si="2"/>
        <v>62.08453016003283</v>
      </c>
      <c r="N15" s="51">
        <f t="shared" si="3"/>
        <v>52.523594583504305</v>
      </c>
      <c r="O15" s="51">
        <f t="shared" si="4"/>
        <v>53.262207632334835</v>
      </c>
      <c r="P15" s="51">
        <f t="shared" si="8"/>
        <v>50.84119819450144</v>
      </c>
      <c r="Q15" s="51">
        <f t="shared" si="7"/>
        <v>50.430857611817814</v>
      </c>
    </row>
    <row r="16" spans="2:17" ht="12">
      <c r="B16" s="11" t="s">
        <v>11</v>
      </c>
      <c r="C16" s="82">
        <v>10277</v>
      </c>
      <c r="D16" s="83">
        <v>9842</v>
      </c>
      <c r="E16" s="83">
        <v>10108</v>
      </c>
      <c r="F16" s="83">
        <v>10406</v>
      </c>
      <c r="G16" s="83">
        <v>10885</v>
      </c>
      <c r="H16" s="83">
        <v>11171</v>
      </c>
      <c r="I16" s="83">
        <v>12157</v>
      </c>
      <c r="J16" s="83">
        <v>12956</v>
      </c>
      <c r="K16" s="50">
        <f t="shared" si="5"/>
        <v>95.76724725114333</v>
      </c>
      <c r="L16" s="51">
        <f t="shared" si="6"/>
        <v>98.35555123090396</v>
      </c>
      <c r="M16" s="51">
        <f t="shared" si="2"/>
        <v>101.25523012552303</v>
      </c>
      <c r="N16" s="51">
        <f t="shared" si="3"/>
        <v>105.91612338231002</v>
      </c>
      <c r="O16" s="51">
        <f t="shared" si="4"/>
        <v>108.69903668385716</v>
      </c>
      <c r="P16" s="51">
        <f t="shared" si="8"/>
        <v>118.29327624793227</v>
      </c>
      <c r="Q16" s="51">
        <f t="shared" si="7"/>
        <v>126.0679186533035</v>
      </c>
    </row>
    <row r="17" spans="2:17" ht="12">
      <c r="B17" s="11" t="s">
        <v>12</v>
      </c>
      <c r="C17" s="82">
        <v>188</v>
      </c>
      <c r="D17" s="83">
        <v>129</v>
      </c>
      <c r="E17" s="83">
        <v>141</v>
      </c>
      <c r="F17" s="83">
        <v>122</v>
      </c>
      <c r="G17" s="83">
        <v>126</v>
      </c>
      <c r="H17" s="83">
        <v>274</v>
      </c>
      <c r="I17" s="83">
        <v>335</v>
      </c>
      <c r="J17" s="83">
        <v>258</v>
      </c>
      <c r="K17" s="50">
        <f t="shared" si="5"/>
        <v>68.61702127659575</v>
      </c>
      <c r="L17" s="51">
        <f t="shared" si="6"/>
        <v>75</v>
      </c>
      <c r="M17" s="51">
        <f t="shared" si="2"/>
        <v>64.8936170212766</v>
      </c>
      <c r="N17" s="51">
        <f t="shared" si="3"/>
        <v>67.02127659574468</v>
      </c>
      <c r="O17" s="51">
        <f t="shared" si="4"/>
        <v>145.74468085106383</v>
      </c>
      <c r="P17" s="51">
        <f t="shared" si="8"/>
        <v>178.19148936170214</v>
      </c>
      <c r="Q17" s="51">
        <f t="shared" si="7"/>
        <v>137.2340425531915</v>
      </c>
    </row>
    <row r="18" spans="2:17" ht="12">
      <c r="B18" s="11" t="s">
        <v>13</v>
      </c>
      <c r="C18" s="82" t="s">
        <v>50</v>
      </c>
      <c r="D18" s="83" t="s">
        <v>50</v>
      </c>
      <c r="E18" s="83" t="s">
        <v>50</v>
      </c>
      <c r="F18" s="83" t="s">
        <v>50</v>
      </c>
      <c r="G18" s="83" t="s">
        <v>50</v>
      </c>
      <c r="H18" s="83" t="s">
        <v>50</v>
      </c>
      <c r="I18" s="83" t="s">
        <v>50</v>
      </c>
      <c r="J18" s="83" t="s">
        <v>50</v>
      </c>
      <c r="K18" s="50" t="s">
        <v>50</v>
      </c>
      <c r="L18" s="51" t="s">
        <v>50</v>
      </c>
      <c r="M18" s="51" t="s">
        <v>50</v>
      </c>
      <c r="N18" s="51" t="s">
        <v>50</v>
      </c>
      <c r="O18" s="51" t="s">
        <v>50</v>
      </c>
      <c r="P18" s="51" t="s">
        <v>50</v>
      </c>
      <c r="Q18" s="51" t="s">
        <v>50</v>
      </c>
    </row>
    <row r="19" spans="2:17" ht="12">
      <c r="B19" s="11" t="s">
        <v>14</v>
      </c>
      <c r="C19" s="82">
        <v>34</v>
      </c>
      <c r="D19" s="83">
        <v>27</v>
      </c>
      <c r="E19" s="83">
        <v>36</v>
      </c>
      <c r="F19" s="83">
        <v>38</v>
      </c>
      <c r="G19" s="83">
        <v>25</v>
      </c>
      <c r="H19" s="83">
        <v>18</v>
      </c>
      <c r="I19" s="83">
        <v>14</v>
      </c>
      <c r="J19" s="83">
        <v>20</v>
      </c>
      <c r="K19" s="50">
        <f t="shared" si="5"/>
        <v>79.41176470588235</v>
      </c>
      <c r="L19" s="51">
        <f t="shared" si="6"/>
        <v>105.88235294117648</v>
      </c>
      <c r="M19" s="51">
        <f t="shared" si="2"/>
        <v>111.76470588235294</v>
      </c>
      <c r="N19" s="51">
        <f t="shared" si="3"/>
        <v>73.52941176470588</v>
      </c>
      <c r="O19" s="51">
        <f t="shared" si="4"/>
        <v>52.94117647058824</v>
      </c>
      <c r="P19" s="51">
        <f t="shared" si="8"/>
        <v>41.17647058823529</v>
      </c>
      <c r="Q19" s="51">
        <f t="shared" si="7"/>
        <v>58.82352941176471</v>
      </c>
    </row>
    <row r="20" spans="2:17" ht="12">
      <c r="B20" s="11" t="s">
        <v>15</v>
      </c>
      <c r="C20" s="82">
        <v>100</v>
      </c>
      <c r="D20" s="83">
        <v>69</v>
      </c>
      <c r="E20" s="83">
        <v>78</v>
      </c>
      <c r="F20" s="83">
        <v>50</v>
      </c>
      <c r="G20" s="83">
        <v>64</v>
      </c>
      <c r="H20" s="83">
        <v>73</v>
      </c>
      <c r="I20" s="83">
        <v>75</v>
      </c>
      <c r="J20" s="83">
        <v>60</v>
      </c>
      <c r="K20" s="50">
        <f t="shared" si="5"/>
        <v>69</v>
      </c>
      <c r="L20" s="51">
        <f t="shared" si="6"/>
        <v>78</v>
      </c>
      <c r="M20" s="51">
        <f t="shared" si="2"/>
        <v>50</v>
      </c>
      <c r="N20" s="51">
        <f t="shared" si="3"/>
        <v>64</v>
      </c>
      <c r="O20" s="51">
        <f t="shared" si="4"/>
        <v>73</v>
      </c>
      <c r="P20" s="51">
        <f t="shared" si="8"/>
        <v>75</v>
      </c>
      <c r="Q20" s="51">
        <f t="shared" si="7"/>
        <v>60</v>
      </c>
    </row>
    <row r="21" spans="2:17" ht="12">
      <c r="B21" s="11" t="s">
        <v>16</v>
      </c>
      <c r="C21" s="82">
        <v>164</v>
      </c>
      <c r="D21" s="83">
        <v>149</v>
      </c>
      <c r="E21" s="83">
        <v>208</v>
      </c>
      <c r="F21" s="83">
        <v>191</v>
      </c>
      <c r="G21" s="83">
        <v>178</v>
      </c>
      <c r="H21" s="83">
        <v>133</v>
      </c>
      <c r="I21" s="83">
        <v>158</v>
      </c>
      <c r="J21" s="83">
        <v>155</v>
      </c>
      <c r="K21" s="50">
        <f t="shared" si="5"/>
        <v>90.85365853658537</v>
      </c>
      <c r="L21" s="51">
        <f t="shared" si="6"/>
        <v>126.82926829268293</v>
      </c>
      <c r="M21" s="51">
        <f t="shared" si="2"/>
        <v>116.46341463414633</v>
      </c>
      <c r="N21" s="51">
        <f t="shared" si="3"/>
        <v>108.53658536585367</v>
      </c>
      <c r="O21" s="51">
        <f t="shared" si="4"/>
        <v>81.09756097560977</v>
      </c>
      <c r="P21" s="51">
        <f t="shared" si="8"/>
        <v>96.34146341463415</v>
      </c>
      <c r="Q21" s="69">
        <f t="shared" si="7"/>
        <v>94.51219512195121</v>
      </c>
    </row>
    <row r="22" spans="2:17" ht="12">
      <c r="B22" s="11" t="s">
        <v>17</v>
      </c>
      <c r="C22" s="82">
        <v>57</v>
      </c>
      <c r="D22" s="83">
        <v>56</v>
      </c>
      <c r="E22" s="83">
        <v>66</v>
      </c>
      <c r="F22" s="83">
        <v>70</v>
      </c>
      <c r="G22" s="83">
        <v>76</v>
      </c>
      <c r="H22" s="83">
        <v>89</v>
      </c>
      <c r="I22" s="83">
        <v>73</v>
      </c>
      <c r="J22" s="83">
        <v>68</v>
      </c>
      <c r="K22" s="50">
        <f t="shared" si="5"/>
        <v>98.24561403508771</v>
      </c>
      <c r="L22" s="51">
        <f t="shared" si="6"/>
        <v>115.78947368421053</v>
      </c>
      <c r="M22" s="51">
        <f t="shared" si="2"/>
        <v>122.80701754385966</v>
      </c>
      <c r="N22" s="51">
        <f t="shared" si="3"/>
        <v>133.33333333333331</v>
      </c>
      <c r="O22" s="51">
        <f>(H22/C22)*100</f>
        <v>156.140350877193</v>
      </c>
      <c r="P22" s="51">
        <f t="shared" si="8"/>
        <v>128.0701754385965</v>
      </c>
      <c r="Q22" s="51">
        <f t="shared" si="7"/>
        <v>119.29824561403508</v>
      </c>
    </row>
    <row r="23" spans="2:17" ht="12">
      <c r="B23" s="11" t="s">
        <v>18</v>
      </c>
      <c r="C23" s="82">
        <v>214</v>
      </c>
      <c r="D23" s="83">
        <v>228</v>
      </c>
      <c r="E23" s="83">
        <v>246</v>
      </c>
      <c r="F23" s="83">
        <v>196</v>
      </c>
      <c r="G23" s="83">
        <v>192</v>
      </c>
      <c r="H23" s="83">
        <v>248</v>
      </c>
      <c r="I23" s="83">
        <v>318</v>
      </c>
      <c r="J23" s="83">
        <v>378</v>
      </c>
      <c r="K23" s="50">
        <f t="shared" si="5"/>
        <v>106.54205607476635</v>
      </c>
      <c r="L23" s="51">
        <f t="shared" si="6"/>
        <v>114.95327102803739</v>
      </c>
      <c r="M23" s="51">
        <f t="shared" si="2"/>
        <v>91.58878504672897</v>
      </c>
      <c r="N23" s="51">
        <f t="shared" si="3"/>
        <v>89.7196261682243</v>
      </c>
      <c r="O23" s="51">
        <f t="shared" si="4"/>
        <v>115.88785046728971</v>
      </c>
      <c r="P23" s="51">
        <f t="shared" si="8"/>
        <v>148.5981308411215</v>
      </c>
      <c r="Q23" s="51">
        <f t="shared" si="7"/>
        <v>176.6355140186916</v>
      </c>
    </row>
    <row r="24" spans="2:17" ht="12">
      <c r="B24" s="11" t="s">
        <v>19</v>
      </c>
      <c r="C24" s="82">
        <v>19</v>
      </c>
      <c r="D24" s="83">
        <v>12</v>
      </c>
      <c r="E24" s="83">
        <v>11</v>
      </c>
      <c r="F24" s="83">
        <v>18</v>
      </c>
      <c r="G24" s="83">
        <v>13</v>
      </c>
      <c r="H24" s="83">
        <v>15</v>
      </c>
      <c r="I24" s="83">
        <v>11</v>
      </c>
      <c r="J24" s="83">
        <v>23</v>
      </c>
      <c r="K24" s="50">
        <f t="shared" si="5"/>
        <v>63.1578947368421</v>
      </c>
      <c r="L24" s="51">
        <f t="shared" si="6"/>
        <v>57.89473684210527</v>
      </c>
      <c r="M24" s="51">
        <f t="shared" si="2"/>
        <v>94.73684210526315</v>
      </c>
      <c r="N24" s="51">
        <f t="shared" si="3"/>
        <v>68.42105263157895</v>
      </c>
      <c r="O24" s="51">
        <f t="shared" si="4"/>
        <v>78.94736842105263</v>
      </c>
      <c r="P24" s="51">
        <f t="shared" si="8"/>
        <v>57.89473684210527</v>
      </c>
      <c r="Q24" s="51">
        <f t="shared" si="7"/>
        <v>121.05263157894737</v>
      </c>
    </row>
    <row r="25" spans="2:17" ht="12">
      <c r="B25" s="11" t="s">
        <v>45</v>
      </c>
      <c r="C25" s="82">
        <v>1945</v>
      </c>
      <c r="D25" s="83">
        <v>1920</v>
      </c>
      <c r="E25" s="83">
        <v>1660</v>
      </c>
      <c r="F25" s="83">
        <v>1605</v>
      </c>
      <c r="G25" s="83">
        <v>1410</v>
      </c>
      <c r="H25" s="83">
        <v>1210</v>
      </c>
      <c r="I25" s="83">
        <v>1180</v>
      </c>
      <c r="J25" s="83">
        <v>1195</v>
      </c>
      <c r="K25" s="50">
        <f t="shared" si="5"/>
        <v>98.7146529562982</v>
      </c>
      <c r="L25" s="51">
        <f>(E25/C25)*100</f>
        <v>85.34704370179949</v>
      </c>
      <c r="M25" s="51">
        <f>(F25/C25)*100</f>
        <v>82.51928020565553</v>
      </c>
      <c r="N25" s="51">
        <f>(G25/C25)*100</f>
        <v>72.49357326478149</v>
      </c>
      <c r="O25" s="51">
        <f>(H25/C25)*100</f>
        <v>62.2107969151671</v>
      </c>
      <c r="P25" s="51">
        <f t="shared" si="8"/>
        <v>60.66838046272493</v>
      </c>
      <c r="Q25" s="51">
        <f t="shared" si="7"/>
        <v>61.43958868894601</v>
      </c>
    </row>
    <row r="26" spans="2:17" ht="12">
      <c r="B26" s="11" t="s">
        <v>20</v>
      </c>
      <c r="C26" s="82">
        <v>693</v>
      </c>
      <c r="D26" s="83">
        <v>779</v>
      </c>
      <c r="E26" s="83">
        <v>1221</v>
      </c>
      <c r="F26" s="83">
        <v>1314</v>
      </c>
      <c r="G26" s="83">
        <v>1256</v>
      </c>
      <c r="H26" s="83">
        <v>1295</v>
      </c>
      <c r="I26" s="83">
        <v>1164</v>
      </c>
      <c r="J26" s="83">
        <v>1130</v>
      </c>
      <c r="K26" s="50">
        <f t="shared" si="5"/>
        <v>112.4098124098124</v>
      </c>
      <c r="L26" s="51">
        <f aca="true" t="shared" si="9" ref="L26:L33">(E26/C26)*100</f>
        <v>176.19047619047618</v>
      </c>
      <c r="M26" s="51">
        <f aca="true" t="shared" si="10" ref="M26:M33">(F26/C26)*100</f>
        <v>189.6103896103896</v>
      </c>
      <c r="N26" s="51">
        <f aca="true" t="shared" si="11" ref="N26:N33">(G26/C26)*100</f>
        <v>181.24098124098126</v>
      </c>
      <c r="O26" s="51">
        <f aca="true" t="shared" si="12" ref="O26:O33">(H26/C26)*100</f>
        <v>186.86868686868686</v>
      </c>
      <c r="P26" s="51">
        <f t="shared" si="8"/>
        <v>167.96536796536796</v>
      </c>
      <c r="Q26" s="51">
        <f t="shared" si="7"/>
        <v>163.05916305916307</v>
      </c>
    </row>
    <row r="27" spans="2:17" ht="12">
      <c r="B27" s="11" t="s">
        <v>21</v>
      </c>
      <c r="C27" s="82">
        <v>1611</v>
      </c>
      <c r="D27" s="83">
        <v>1530</v>
      </c>
      <c r="E27" s="83">
        <v>1567</v>
      </c>
      <c r="F27" s="83">
        <v>1498</v>
      </c>
      <c r="G27" s="83">
        <v>1432</v>
      </c>
      <c r="H27" s="83">
        <v>1362</v>
      </c>
      <c r="I27" s="83">
        <v>1893</v>
      </c>
      <c r="J27" s="83">
        <v>1233</v>
      </c>
      <c r="K27" s="50">
        <f t="shared" si="5"/>
        <v>94.97206703910615</v>
      </c>
      <c r="L27" s="51">
        <f t="shared" si="9"/>
        <v>97.26877715704532</v>
      </c>
      <c r="M27" s="51">
        <f t="shared" si="10"/>
        <v>92.98572315332092</v>
      </c>
      <c r="N27" s="51">
        <f t="shared" si="11"/>
        <v>88.88888888888889</v>
      </c>
      <c r="O27" s="51">
        <f t="shared" si="12"/>
        <v>84.5437616387337</v>
      </c>
      <c r="P27" s="51">
        <f t="shared" si="8"/>
        <v>117.5046554934823</v>
      </c>
      <c r="Q27" s="51">
        <f t="shared" si="7"/>
        <v>76.53631284916202</v>
      </c>
    </row>
    <row r="28" spans="2:17" ht="12">
      <c r="B28" s="11" t="s">
        <v>22</v>
      </c>
      <c r="C28" s="82">
        <v>314</v>
      </c>
      <c r="D28" s="83">
        <v>377</v>
      </c>
      <c r="E28" s="83">
        <v>424</v>
      </c>
      <c r="F28" s="83">
        <v>374</v>
      </c>
      <c r="G28" s="83">
        <v>375</v>
      </c>
      <c r="H28" s="83">
        <v>345</v>
      </c>
      <c r="I28" s="83">
        <v>374</v>
      </c>
      <c r="J28" s="83">
        <v>375</v>
      </c>
      <c r="K28" s="50">
        <f t="shared" si="5"/>
        <v>120.06369426751593</v>
      </c>
      <c r="L28" s="51">
        <f t="shared" si="9"/>
        <v>135.03184713375796</v>
      </c>
      <c r="M28" s="51">
        <f t="shared" si="10"/>
        <v>119.10828025477707</v>
      </c>
      <c r="N28" s="51">
        <f t="shared" si="11"/>
        <v>119.4267515923567</v>
      </c>
      <c r="O28" s="51">
        <f t="shared" si="12"/>
        <v>109.87261146496816</v>
      </c>
      <c r="P28" s="51">
        <f t="shared" si="8"/>
        <v>119.10828025477707</v>
      </c>
      <c r="Q28" s="51">
        <f t="shared" si="7"/>
        <v>119.4267515923567</v>
      </c>
    </row>
    <row r="29" spans="2:17" ht="12">
      <c r="B29" s="11" t="s">
        <v>23</v>
      </c>
      <c r="C29" s="82">
        <v>1016</v>
      </c>
      <c r="D29" s="83">
        <v>1007</v>
      </c>
      <c r="E29" s="83">
        <v>897</v>
      </c>
      <c r="F29" s="83">
        <v>780</v>
      </c>
      <c r="G29" s="83">
        <v>895</v>
      </c>
      <c r="H29" s="83">
        <v>978</v>
      </c>
      <c r="I29" s="83">
        <v>875</v>
      </c>
      <c r="J29" s="83">
        <v>1016</v>
      </c>
      <c r="K29" s="50">
        <f t="shared" si="5"/>
        <v>99.11417322834646</v>
      </c>
      <c r="L29" s="51">
        <f t="shared" si="9"/>
        <v>88.28740157480314</v>
      </c>
      <c r="M29" s="51">
        <f t="shared" si="10"/>
        <v>76.77165354330708</v>
      </c>
      <c r="N29" s="51">
        <f t="shared" si="11"/>
        <v>88.09055118110236</v>
      </c>
      <c r="O29" s="51">
        <f t="shared" si="12"/>
        <v>96.25984251968504</v>
      </c>
      <c r="P29" s="51">
        <f t="shared" si="8"/>
        <v>86.12204724409449</v>
      </c>
      <c r="Q29" s="51">
        <f t="shared" si="7"/>
        <v>100</v>
      </c>
    </row>
    <row r="30" spans="2:17" ht="12">
      <c r="B30" s="11" t="s">
        <v>24</v>
      </c>
      <c r="C30" s="82">
        <v>57</v>
      </c>
      <c r="D30" s="83">
        <v>79</v>
      </c>
      <c r="E30" s="83">
        <v>63</v>
      </c>
      <c r="F30" s="83">
        <v>55</v>
      </c>
      <c r="G30" s="83">
        <v>58</v>
      </c>
      <c r="H30" s="83">
        <v>53</v>
      </c>
      <c r="I30" s="83">
        <v>44</v>
      </c>
      <c r="J30" s="83">
        <v>42</v>
      </c>
      <c r="K30" s="50">
        <f t="shared" si="5"/>
        <v>138.5964912280702</v>
      </c>
      <c r="L30" s="51">
        <f t="shared" si="9"/>
        <v>110.5263157894737</v>
      </c>
      <c r="M30" s="51">
        <f t="shared" si="10"/>
        <v>96.49122807017544</v>
      </c>
      <c r="N30" s="51">
        <f t="shared" si="11"/>
        <v>101.75438596491229</v>
      </c>
      <c r="O30" s="51">
        <f t="shared" si="12"/>
        <v>92.98245614035088</v>
      </c>
      <c r="P30" s="51">
        <f t="shared" si="8"/>
        <v>77.19298245614034</v>
      </c>
      <c r="Q30" s="51">
        <f t="shared" si="7"/>
        <v>73.68421052631578</v>
      </c>
    </row>
    <row r="31" spans="2:17" ht="12">
      <c r="B31" s="11" t="s">
        <v>25</v>
      </c>
      <c r="C31" s="82">
        <v>152</v>
      </c>
      <c r="D31" s="83">
        <v>142</v>
      </c>
      <c r="E31" s="83">
        <v>117</v>
      </c>
      <c r="F31" s="83">
        <v>150</v>
      </c>
      <c r="G31" s="83">
        <v>88</v>
      </c>
      <c r="H31" s="83">
        <v>91</v>
      </c>
      <c r="I31" s="83">
        <v>87</v>
      </c>
      <c r="J31" s="83">
        <v>87</v>
      </c>
      <c r="K31" s="50">
        <f t="shared" si="5"/>
        <v>93.42105263157895</v>
      </c>
      <c r="L31" s="51">
        <f t="shared" si="9"/>
        <v>76.97368421052632</v>
      </c>
      <c r="M31" s="51">
        <f t="shared" si="10"/>
        <v>98.68421052631578</v>
      </c>
      <c r="N31" s="51">
        <f t="shared" si="11"/>
        <v>57.89473684210527</v>
      </c>
      <c r="O31" s="51">
        <f t="shared" si="12"/>
        <v>59.86842105263158</v>
      </c>
      <c r="P31" s="51">
        <f t="shared" si="8"/>
        <v>57.23684210526315</v>
      </c>
      <c r="Q31" s="59">
        <f t="shared" si="7"/>
        <v>57.23684210526315</v>
      </c>
    </row>
    <row r="32" spans="2:17" ht="12">
      <c r="B32" s="11" t="s">
        <v>26</v>
      </c>
      <c r="C32" s="82">
        <v>915</v>
      </c>
      <c r="D32" s="83">
        <v>660</v>
      </c>
      <c r="E32" s="83">
        <v>818</v>
      </c>
      <c r="F32" s="83">
        <v>1039</v>
      </c>
      <c r="G32" s="83">
        <v>1009</v>
      </c>
      <c r="H32" s="83">
        <v>975</v>
      </c>
      <c r="I32" s="83">
        <v>1009</v>
      </c>
      <c r="J32" s="83">
        <v>1052</v>
      </c>
      <c r="K32" s="50">
        <f t="shared" si="5"/>
        <v>72.1311475409836</v>
      </c>
      <c r="L32" s="51">
        <f t="shared" si="9"/>
        <v>89.39890710382514</v>
      </c>
      <c r="M32" s="51">
        <f t="shared" si="10"/>
        <v>113.55191256830601</v>
      </c>
      <c r="N32" s="51">
        <f t="shared" si="11"/>
        <v>110.27322404371584</v>
      </c>
      <c r="O32" s="51">
        <f t="shared" si="12"/>
        <v>106.55737704918033</v>
      </c>
      <c r="P32" s="51">
        <f t="shared" si="8"/>
        <v>110.27322404371584</v>
      </c>
      <c r="Q32" s="51">
        <f t="shared" si="7"/>
        <v>114.97267759562841</v>
      </c>
    </row>
    <row r="33" spans="2:17" ht="12">
      <c r="B33" s="11" t="s">
        <v>27</v>
      </c>
      <c r="C33" s="82">
        <v>4901</v>
      </c>
      <c r="D33" s="83">
        <v>5453</v>
      </c>
      <c r="E33" s="83">
        <v>5479</v>
      </c>
      <c r="F33" s="83">
        <v>6059</v>
      </c>
      <c r="G33" s="83">
        <v>5949</v>
      </c>
      <c r="H33" s="83">
        <v>5634</v>
      </c>
      <c r="I33" s="83">
        <v>6294</v>
      </c>
      <c r="J33" s="83">
        <v>5544</v>
      </c>
      <c r="K33" s="50">
        <f t="shared" si="5"/>
        <v>111.26300754947971</v>
      </c>
      <c r="L33" s="51">
        <f t="shared" si="9"/>
        <v>111.79351152825954</v>
      </c>
      <c r="M33" s="51">
        <f t="shared" si="10"/>
        <v>123.62783105488676</v>
      </c>
      <c r="N33" s="51">
        <f t="shared" si="11"/>
        <v>121.38339114466434</v>
      </c>
      <c r="O33" s="51">
        <f t="shared" si="12"/>
        <v>114.95613140175473</v>
      </c>
      <c r="P33" s="51">
        <f t="shared" si="8"/>
        <v>128.42277086308917</v>
      </c>
      <c r="Q33" s="59">
        <f t="shared" si="7"/>
        <v>113.11977147520913</v>
      </c>
    </row>
    <row r="34" spans="2:17" ht="12">
      <c r="B34" s="12" t="s">
        <v>28</v>
      </c>
      <c r="C34" s="85"/>
      <c r="D34" s="86"/>
      <c r="E34" s="86"/>
      <c r="F34" s="86"/>
      <c r="G34" s="86"/>
      <c r="H34" s="86"/>
      <c r="I34" s="86"/>
      <c r="J34" s="86"/>
      <c r="K34" s="53"/>
      <c r="L34" s="54"/>
      <c r="M34" s="54"/>
      <c r="N34" s="54"/>
      <c r="O34" s="54"/>
      <c r="P34" s="54"/>
      <c r="Q34" s="59"/>
    </row>
    <row r="35" spans="2:17" ht="12">
      <c r="B35" s="13" t="s">
        <v>29</v>
      </c>
      <c r="C35" s="82">
        <v>13096</v>
      </c>
      <c r="D35" s="83">
        <v>15074</v>
      </c>
      <c r="E35" s="83">
        <v>15892</v>
      </c>
      <c r="F35" s="83">
        <v>16038</v>
      </c>
      <c r="G35" s="83">
        <v>16374</v>
      </c>
      <c r="H35" s="83">
        <v>20751</v>
      </c>
      <c r="I35" s="83">
        <v>29300</v>
      </c>
      <c r="J35" s="83">
        <v>35798</v>
      </c>
      <c r="K35" s="50">
        <f>(D35/C35)*100</f>
        <v>115.1038485033598</v>
      </c>
      <c r="L35" s="51">
        <f>(E35/C35)*100</f>
        <v>121.35003054367746</v>
      </c>
      <c r="M35" s="51">
        <f>(F35/C35)*100</f>
        <v>122.46487477092242</v>
      </c>
      <c r="N35" s="51">
        <f>(G35/C35)*100</f>
        <v>125.03054367745877</v>
      </c>
      <c r="O35" s="51">
        <f aca="true" t="shared" si="13" ref="O35:O37">(H35/C35)*100</f>
        <v>158.4529627367135</v>
      </c>
      <c r="P35" s="51">
        <f t="shared" si="8"/>
        <v>223.73243738546122</v>
      </c>
      <c r="Q35" s="51">
        <f t="shared" si="7"/>
        <v>273.35064141722665</v>
      </c>
    </row>
    <row r="36" spans="2:17" ht="12">
      <c r="B36" s="13" t="s">
        <v>30</v>
      </c>
      <c r="C36" s="82">
        <v>821</v>
      </c>
      <c r="D36" s="83">
        <v>884</v>
      </c>
      <c r="E36" s="83">
        <v>997</v>
      </c>
      <c r="F36" s="83">
        <v>1183</v>
      </c>
      <c r="G36" s="83">
        <v>1372</v>
      </c>
      <c r="H36" s="83">
        <v>1690</v>
      </c>
      <c r="I36" s="83">
        <v>1797</v>
      </c>
      <c r="J36" s="83" t="s">
        <v>50</v>
      </c>
      <c r="K36" s="50">
        <f>(D36/C36)*100</f>
        <v>107.673568818514</v>
      </c>
      <c r="L36" s="51">
        <f>(E36/C36)*100</f>
        <v>121.43727161997563</v>
      </c>
      <c r="M36" s="51">
        <f>(F36/C36)*100</f>
        <v>144.09257003654082</v>
      </c>
      <c r="N36" s="51">
        <f>(G36/C36)*100</f>
        <v>167.11327649208283</v>
      </c>
      <c r="O36" s="51">
        <f t="shared" si="13"/>
        <v>205.84652862362972</v>
      </c>
      <c r="P36" s="51">
        <f t="shared" si="8"/>
        <v>218.8794153471376</v>
      </c>
      <c r="Q36" s="51" t="s">
        <v>50</v>
      </c>
    </row>
    <row r="37" spans="2:17" ht="12">
      <c r="B37" s="14" t="s">
        <v>31</v>
      </c>
      <c r="C37" s="88">
        <v>368</v>
      </c>
      <c r="D37" s="89">
        <v>422</v>
      </c>
      <c r="E37" s="89">
        <v>498</v>
      </c>
      <c r="F37" s="89">
        <v>548</v>
      </c>
      <c r="G37" s="89">
        <v>503</v>
      </c>
      <c r="H37" s="89">
        <v>499</v>
      </c>
      <c r="I37" s="89">
        <v>655</v>
      </c>
      <c r="J37" s="89">
        <v>714</v>
      </c>
      <c r="K37" s="55">
        <f>(D37/C37)*100</f>
        <v>114.67391304347827</v>
      </c>
      <c r="L37" s="70">
        <f>(E37/C37)*100</f>
        <v>135.32608695652172</v>
      </c>
      <c r="M37" s="70">
        <f>(F37/C37)*100</f>
        <v>148.91304347826087</v>
      </c>
      <c r="N37" s="70">
        <f>(G37/C37)*100</f>
        <v>136.68478260869566</v>
      </c>
      <c r="O37" s="70">
        <f t="shared" si="13"/>
        <v>135.59782608695653</v>
      </c>
      <c r="P37" s="70">
        <f t="shared" si="8"/>
        <v>177.98913043478262</v>
      </c>
      <c r="Q37" s="70">
        <f t="shared" si="7"/>
        <v>194.02173913043478</v>
      </c>
    </row>
    <row r="38" spans="2:17" ht="12">
      <c r="B38" s="15" t="s">
        <v>32</v>
      </c>
      <c r="C38" s="91">
        <v>68</v>
      </c>
      <c r="D38" s="92">
        <v>78</v>
      </c>
      <c r="E38" s="92">
        <v>98</v>
      </c>
      <c r="F38" s="92">
        <v>128</v>
      </c>
      <c r="G38" s="92">
        <v>122</v>
      </c>
      <c r="H38" s="92">
        <v>180</v>
      </c>
      <c r="I38" s="92">
        <v>129</v>
      </c>
      <c r="J38" s="92">
        <v>178</v>
      </c>
      <c r="K38" s="71">
        <f>(D38/$C38)*100</f>
        <v>114.70588235294117</v>
      </c>
      <c r="L38" s="51">
        <f>(E38/C38)*100</f>
        <v>144.11764705882354</v>
      </c>
      <c r="M38" s="51">
        <f>(F38/C38)*100</f>
        <v>188.23529411764704</v>
      </c>
      <c r="N38" s="51">
        <f>(G38/C38)*100</f>
        <v>179.41176470588235</v>
      </c>
      <c r="O38" s="51">
        <f aca="true" t="shared" si="14" ref="O38">(H38/C38)*100</f>
        <v>264.70588235294116</v>
      </c>
      <c r="P38" s="51">
        <f aca="true" t="shared" si="15" ref="P38">(I38/C38)*100</f>
        <v>189.70588235294116</v>
      </c>
      <c r="Q38" s="59">
        <f t="shared" si="7"/>
        <v>261.7647058823529</v>
      </c>
    </row>
    <row r="39" spans="2:17" ht="12">
      <c r="B39" s="11" t="s">
        <v>33</v>
      </c>
      <c r="C39" s="82">
        <v>3</v>
      </c>
      <c r="D39" s="83">
        <v>0</v>
      </c>
      <c r="E39" s="83">
        <v>0</v>
      </c>
      <c r="F39" s="83">
        <v>2</v>
      </c>
      <c r="G39" s="83">
        <v>4</v>
      </c>
      <c r="H39" s="83">
        <v>3</v>
      </c>
      <c r="I39" s="83">
        <v>5</v>
      </c>
      <c r="J39" s="83">
        <v>1</v>
      </c>
      <c r="K39" s="50">
        <f>(D39/C39)*100</f>
        <v>0</v>
      </c>
      <c r="L39" s="51">
        <f>(E39/C39)*100</f>
        <v>0</v>
      </c>
      <c r="M39" s="51">
        <f>(F39/C39)*100</f>
        <v>66.66666666666666</v>
      </c>
      <c r="N39" s="51">
        <f>(G39/C39)*100</f>
        <v>133.33333333333331</v>
      </c>
      <c r="O39" s="51">
        <f>(H39/C39)*100</f>
        <v>100</v>
      </c>
      <c r="P39" s="51">
        <f t="shared" si="8"/>
        <v>166.66666666666669</v>
      </c>
      <c r="Q39" s="51">
        <f t="shared" si="7"/>
        <v>33.33333333333333</v>
      </c>
    </row>
    <row r="40" spans="2:17" ht="12">
      <c r="B40" s="11" t="s">
        <v>34</v>
      </c>
      <c r="C40" s="82">
        <v>944</v>
      </c>
      <c r="D40" s="83">
        <v>998</v>
      </c>
      <c r="E40" s="83">
        <v>938</v>
      </c>
      <c r="F40" s="83">
        <v>1075</v>
      </c>
      <c r="G40" s="83">
        <v>1116</v>
      </c>
      <c r="H40" s="83">
        <v>1136</v>
      </c>
      <c r="I40" s="83">
        <v>1127</v>
      </c>
      <c r="J40" s="83" t="s">
        <v>50</v>
      </c>
      <c r="K40" s="50">
        <f aca="true" t="shared" si="16" ref="K40:K48">(D40/C40)*100</f>
        <v>105.72033898305084</v>
      </c>
      <c r="L40" s="51">
        <f aca="true" t="shared" si="17" ref="L40:L48">(E40/C40)*100</f>
        <v>99.36440677966102</v>
      </c>
      <c r="M40" s="51">
        <f aca="true" t="shared" si="18" ref="M40:M48">(F40/C40)*100</f>
        <v>113.87711864406779</v>
      </c>
      <c r="N40" s="51">
        <f aca="true" t="shared" si="19" ref="N40:N48">(G40/C40)*100</f>
        <v>118.22033898305084</v>
      </c>
      <c r="O40" s="51">
        <f aca="true" t="shared" si="20" ref="O40:O48">(H40/C40)*100</f>
        <v>120.33898305084745</v>
      </c>
      <c r="P40" s="51">
        <f t="shared" si="8"/>
        <v>119.38559322033899</v>
      </c>
      <c r="Q40" s="59" t="s">
        <v>50</v>
      </c>
    </row>
    <row r="41" spans="2:17" ht="12">
      <c r="B41" s="16" t="s">
        <v>35</v>
      </c>
      <c r="C41" s="88">
        <v>612</v>
      </c>
      <c r="D41" s="89">
        <v>666</v>
      </c>
      <c r="E41" s="89">
        <v>543</v>
      </c>
      <c r="F41" s="89">
        <v>552</v>
      </c>
      <c r="G41" s="89">
        <v>569</v>
      </c>
      <c r="H41" s="89">
        <v>571</v>
      </c>
      <c r="I41" s="89">
        <v>556</v>
      </c>
      <c r="J41" s="89">
        <v>532</v>
      </c>
      <c r="K41" s="55">
        <f t="shared" si="16"/>
        <v>108.8235294117647</v>
      </c>
      <c r="L41" s="56">
        <f t="shared" si="17"/>
        <v>88.72549019607843</v>
      </c>
      <c r="M41" s="56">
        <f t="shared" si="18"/>
        <v>90.19607843137256</v>
      </c>
      <c r="N41" s="56">
        <f t="shared" si="19"/>
        <v>92.97385620915033</v>
      </c>
      <c r="O41" s="56">
        <f t="shared" si="20"/>
        <v>93.30065359477125</v>
      </c>
      <c r="P41" s="56">
        <f t="shared" si="8"/>
        <v>90.84967320261438</v>
      </c>
      <c r="Q41" s="56">
        <f t="shared" si="7"/>
        <v>86.9281045751634</v>
      </c>
    </row>
    <row r="42" spans="2:17" ht="12">
      <c r="B42" s="15" t="s">
        <v>36</v>
      </c>
      <c r="C42" s="94">
        <v>17</v>
      </c>
      <c r="D42" s="95">
        <v>9</v>
      </c>
      <c r="E42" s="95">
        <v>5</v>
      </c>
      <c r="F42" s="95">
        <v>3</v>
      </c>
      <c r="G42" s="95">
        <v>3</v>
      </c>
      <c r="H42" s="95">
        <v>4</v>
      </c>
      <c r="I42" s="95">
        <v>5</v>
      </c>
      <c r="J42" s="95">
        <v>5</v>
      </c>
      <c r="K42" s="62">
        <f t="shared" si="16"/>
        <v>52.94117647058824</v>
      </c>
      <c r="L42" s="63">
        <f t="shared" si="17"/>
        <v>29.411764705882355</v>
      </c>
      <c r="M42" s="63">
        <f t="shared" si="18"/>
        <v>17.647058823529413</v>
      </c>
      <c r="N42" s="63">
        <f t="shared" si="19"/>
        <v>17.647058823529413</v>
      </c>
      <c r="O42" s="63">
        <f t="shared" si="20"/>
        <v>23.52941176470588</v>
      </c>
      <c r="P42" s="63">
        <f t="shared" si="8"/>
        <v>29.411764705882355</v>
      </c>
      <c r="Q42" s="63">
        <f t="shared" si="7"/>
        <v>29.411764705882355</v>
      </c>
    </row>
    <row r="43" spans="2:17" ht="12">
      <c r="B43" s="11" t="s">
        <v>37</v>
      </c>
      <c r="C43" s="82">
        <v>41</v>
      </c>
      <c r="D43" s="83">
        <v>37</v>
      </c>
      <c r="E43" s="83">
        <v>28</v>
      </c>
      <c r="F43" s="83">
        <v>41</v>
      </c>
      <c r="G43" s="83">
        <v>43</v>
      </c>
      <c r="H43" s="83">
        <v>38</v>
      </c>
      <c r="I43" s="83">
        <v>45</v>
      </c>
      <c r="J43" s="83" t="s">
        <v>50</v>
      </c>
      <c r="K43" s="50">
        <f t="shared" si="16"/>
        <v>90.2439024390244</v>
      </c>
      <c r="L43" s="51">
        <f t="shared" si="17"/>
        <v>68.29268292682927</v>
      </c>
      <c r="M43" s="51">
        <f t="shared" si="18"/>
        <v>100</v>
      </c>
      <c r="N43" s="51">
        <f t="shared" si="19"/>
        <v>104.8780487804878</v>
      </c>
      <c r="O43" s="51">
        <f t="shared" si="20"/>
        <v>92.6829268292683</v>
      </c>
      <c r="P43" s="51">
        <f t="shared" si="8"/>
        <v>109.75609756097562</v>
      </c>
      <c r="Q43" s="51" t="s">
        <v>50</v>
      </c>
    </row>
    <row r="44" spans="2:17" ht="12">
      <c r="B44" s="11" t="s">
        <v>38</v>
      </c>
      <c r="C44" s="82">
        <v>39</v>
      </c>
      <c r="D44" s="83">
        <v>34</v>
      </c>
      <c r="E44" s="83">
        <v>24</v>
      </c>
      <c r="F44" s="83">
        <v>22</v>
      </c>
      <c r="G44" s="83">
        <v>24</v>
      </c>
      <c r="H44" s="83">
        <v>39</v>
      </c>
      <c r="I44" s="83">
        <v>41</v>
      </c>
      <c r="J44" s="83">
        <v>56</v>
      </c>
      <c r="K44" s="50">
        <f>(D44/C44)*100</f>
        <v>87.17948717948718</v>
      </c>
      <c r="L44" s="51">
        <f>(E44/C44)*100</f>
        <v>61.53846153846154</v>
      </c>
      <c r="M44" s="51">
        <f>(F44/C44)*100</f>
        <v>56.41025641025641</v>
      </c>
      <c r="N44" s="51">
        <f>(G44/C44)*100</f>
        <v>61.53846153846154</v>
      </c>
      <c r="O44" s="51">
        <f>(H44/C44)*100</f>
        <v>100</v>
      </c>
      <c r="P44" s="51">
        <f t="shared" si="8"/>
        <v>105.12820512820514</v>
      </c>
      <c r="Q44" s="51">
        <f t="shared" si="7"/>
        <v>143.5897435897436</v>
      </c>
    </row>
    <row r="45" spans="2:17" ht="12">
      <c r="B45" s="11" t="s">
        <v>40</v>
      </c>
      <c r="C45" s="82">
        <v>123</v>
      </c>
      <c r="D45" s="83">
        <v>111</v>
      </c>
      <c r="E45" s="83">
        <v>72</v>
      </c>
      <c r="F45" s="83">
        <v>79</v>
      </c>
      <c r="G45" s="83">
        <v>85</v>
      </c>
      <c r="H45" s="83">
        <v>70</v>
      </c>
      <c r="I45" s="83">
        <v>65</v>
      </c>
      <c r="J45" s="83">
        <v>61</v>
      </c>
      <c r="K45" s="50">
        <v>90.2439024390244</v>
      </c>
      <c r="L45" s="51">
        <v>58.536585365853654</v>
      </c>
      <c r="M45" s="51">
        <v>64.22764227642277</v>
      </c>
      <c r="N45" s="51">
        <v>69.10569105691057</v>
      </c>
      <c r="O45" s="51">
        <v>56.91056910569105</v>
      </c>
      <c r="P45" s="51">
        <v>52.84552845528455</v>
      </c>
      <c r="Q45" s="51">
        <f t="shared" si="7"/>
        <v>49.59349593495935</v>
      </c>
    </row>
    <row r="46" spans="2:17" ht="12">
      <c r="B46" s="16" t="s">
        <v>39</v>
      </c>
      <c r="C46" s="88" t="s">
        <v>50</v>
      </c>
      <c r="D46" s="89" t="s">
        <v>50</v>
      </c>
      <c r="E46" s="89" t="s">
        <v>50</v>
      </c>
      <c r="F46" s="89" t="s">
        <v>50</v>
      </c>
      <c r="G46" s="89" t="s">
        <v>50</v>
      </c>
      <c r="H46" s="89" t="s">
        <v>50</v>
      </c>
      <c r="I46" s="89" t="s">
        <v>50</v>
      </c>
      <c r="J46" s="89" t="s">
        <v>50</v>
      </c>
      <c r="K46" s="55" t="s">
        <v>50</v>
      </c>
      <c r="L46" s="56" t="s">
        <v>50</v>
      </c>
      <c r="M46" s="56" t="s">
        <v>50</v>
      </c>
      <c r="N46" s="56" t="s">
        <v>50</v>
      </c>
      <c r="O46" s="56" t="s">
        <v>50</v>
      </c>
      <c r="P46" s="56" t="s">
        <v>50</v>
      </c>
      <c r="Q46" s="56" t="s">
        <v>50</v>
      </c>
    </row>
    <row r="47" spans="2:17" ht="12">
      <c r="B47" s="15" t="s">
        <v>41</v>
      </c>
      <c r="C47" s="94">
        <v>35</v>
      </c>
      <c r="D47" s="95">
        <v>29</v>
      </c>
      <c r="E47" s="95">
        <v>46</v>
      </c>
      <c r="F47" s="95">
        <v>35</v>
      </c>
      <c r="G47" s="95">
        <v>41</v>
      </c>
      <c r="H47" s="95">
        <v>35</v>
      </c>
      <c r="I47" s="95">
        <v>27</v>
      </c>
      <c r="J47" s="95">
        <v>36</v>
      </c>
      <c r="K47" s="62">
        <f t="shared" si="16"/>
        <v>82.85714285714286</v>
      </c>
      <c r="L47" s="63">
        <f t="shared" si="17"/>
        <v>131.42857142857142</v>
      </c>
      <c r="M47" s="63">
        <f t="shared" si="18"/>
        <v>100</v>
      </c>
      <c r="N47" s="63">
        <f t="shared" si="19"/>
        <v>117.14285714285715</v>
      </c>
      <c r="O47" s="63">
        <f t="shared" si="20"/>
        <v>100</v>
      </c>
      <c r="P47" s="63">
        <f t="shared" si="8"/>
        <v>77.14285714285715</v>
      </c>
      <c r="Q47" s="63">
        <f t="shared" si="7"/>
        <v>102.85714285714285</v>
      </c>
    </row>
    <row r="48" spans="2:17" ht="12">
      <c r="B48" s="16" t="s">
        <v>42</v>
      </c>
      <c r="C48" s="88">
        <v>50</v>
      </c>
      <c r="D48" s="89">
        <v>44</v>
      </c>
      <c r="E48" s="89">
        <v>33</v>
      </c>
      <c r="F48" s="89">
        <v>24</v>
      </c>
      <c r="G48" s="89">
        <v>33</v>
      </c>
      <c r="H48" s="89">
        <v>32</v>
      </c>
      <c r="I48" s="89">
        <v>29</v>
      </c>
      <c r="J48" s="89">
        <v>37</v>
      </c>
      <c r="K48" s="55">
        <f t="shared" si="16"/>
        <v>88</v>
      </c>
      <c r="L48" s="56">
        <f t="shared" si="17"/>
        <v>66</v>
      </c>
      <c r="M48" s="56">
        <f t="shared" si="18"/>
        <v>48</v>
      </c>
      <c r="N48" s="56">
        <f t="shared" si="19"/>
        <v>66</v>
      </c>
      <c r="O48" s="56">
        <f t="shared" si="20"/>
        <v>64</v>
      </c>
      <c r="P48" s="56">
        <f t="shared" si="8"/>
        <v>57.99999999999999</v>
      </c>
      <c r="Q48" s="56">
        <f t="shared" si="7"/>
        <v>74</v>
      </c>
    </row>
    <row r="49" spans="16:17" ht="12">
      <c r="P49" s="4"/>
      <c r="Q49" s="4"/>
    </row>
    <row r="50" spans="2:17" ht="15">
      <c r="B50" s="20" t="s">
        <v>95</v>
      </c>
      <c r="P50" s="4"/>
      <c r="Q50" s="4"/>
    </row>
    <row r="51" spans="2:17" ht="15">
      <c r="B51" s="17" t="s">
        <v>79</v>
      </c>
      <c r="P51" s="4"/>
      <c r="Q51" s="4"/>
    </row>
    <row r="52" spans="2:17" ht="15">
      <c r="B52" s="18" t="s">
        <v>44</v>
      </c>
      <c r="P52" s="4"/>
      <c r="Q52" s="4"/>
    </row>
  </sheetData>
  <mergeCells count="3">
    <mergeCell ref="B4:B5"/>
    <mergeCell ref="K4:Q4"/>
    <mergeCell ref="C4:J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Larue, Solene</dc:creator>
  <cp:keywords/>
  <dc:description/>
  <cp:lastModifiedBy>WOLFF Pascal (ESTAT)</cp:lastModifiedBy>
  <cp:lastPrinted>2017-07-07T09:54:26Z</cp:lastPrinted>
  <dcterms:created xsi:type="dcterms:W3CDTF">2016-04-28T12:08:22Z</dcterms:created>
  <dcterms:modified xsi:type="dcterms:W3CDTF">2017-07-07T09:57:36Z</dcterms:modified>
  <cp:category/>
  <cp:version/>
  <cp:contentType/>
  <cp:contentStatus/>
</cp:coreProperties>
</file>