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60" windowWidth="19200" windowHeight="11760" tabRatio="797" activeTab="4"/>
  </bookViews>
  <sheets>
    <sheet name="Table 1" sheetId="1" r:id="rId1"/>
    <sheet name="Table 2" sheetId="20" r:id="rId2"/>
    <sheet name="Figure 1" sheetId="22" r:id="rId3"/>
    <sheet name="Figure 2" sheetId="6" r:id="rId4"/>
    <sheet name="Table 3" sheetId="5" r:id="rId5"/>
    <sheet name="Table 4" sheetId="8" r:id="rId6"/>
    <sheet name="Figure 3" sheetId="9" r:id="rId7"/>
    <sheet name="Table 5" sheetId="10" r:id="rId8"/>
    <sheet name="Figure 4" sheetId="12" r:id="rId9"/>
    <sheet name="Table 6" sheetId="11" r:id="rId10"/>
    <sheet name="Figure 5" sheetId="7" r:id="rId11"/>
    <sheet name="Figure 6" sheetId="15" r:id="rId12"/>
    <sheet name="Table 7" sheetId="18" r:id="rId13"/>
    <sheet name="Figure 7" sheetId="19" r:id="rId14"/>
  </sheets>
  <externalReferences>
    <externalReference r:id="rId17"/>
  </externalReferences>
  <definedNames>
    <definedName name="_EUR">[1]!EUR[#Data]</definedName>
    <definedName name="_FILTER">'[1]SETUP'!$C$4</definedName>
    <definedName name="_xlnm._FilterDatabase" localSheetId="10" hidden="1">'Figure 5'!$C$90:$D$90</definedName>
    <definedName name="_INPUT">'[1]INDICES'!$D$57</definedName>
    <definedName name="_MS">'[1]COUNTRIES'!$B$5:$B$32</definedName>
    <definedName name="_OUTPUT">'[1]INDICES'!$D$56</definedName>
    <definedName name="_TOT_INPUT">'[1]IMPACT_2'!$AF$3</definedName>
    <definedName name="_TOT_OUTPUT">'[1]IMPACT'!$AF$3</definedName>
    <definedName name="_YEAR">'[1]SETUP'!$C$5</definedName>
    <definedName name="_xlnm.Print_Area" localSheetId="2">'Figure 1'!$F$2:$O$51</definedName>
    <definedName name="_xlnm.Print_Area" localSheetId="3">'Figure 2'!$B$2:$G$41</definedName>
    <definedName name="_xlnm.Print_Area" localSheetId="6">'Figure 3'!$B$2:$M$31</definedName>
    <definedName name="_xlnm.Print_Area" localSheetId="8">'Figure 4'!$B$2:$K$30</definedName>
    <definedName name="_xlnm.Print_Area" localSheetId="10">'Figure 5'!$B$2:$N$39</definedName>
    <definedName name="_xlnm.Print_Area" localSheetId="11">'Figure 6'!$B$2:$M$31</definedName>
    <definedName name="_xlnm.Print_Area" localSheetId="13">'Figure 7'!$B$2:$K$43</definedName>
    <definedName name="_xlnm.Print_Area" localSheetId="0">'Table 1'!$B$2:$H$40</definedName>
    <definedName name="_xlnm.Print_Area" localSheetId="4">'Table 3'!$B$2:$K$43</definedName>
    <definedName name="_xlnm.Print_Area" localSheetId="5">'Table 4'!$B$2:$J$42</definedName>
    <definedName name="_xlnm.Print_Area" localSheetId="7">'Table 5'!$B$2:$G$44</definedName>
    <definedName name="_xlnm.Print_Area" localSheetId="9">'Table 6'!$B$2:$G$46</definedName>
    <definedName name="_xlnm.Print_Area" localSheetId="12">'Table 7'!$B$2:$L$42</definedName>
  </definedNames>
  <calcPr calcId="152511"/>
</workbook>
</file>

<file path=xl/sharedStrings.xml><?xml version="1.0" encoding="utf-8"?>
<sst xmlns="http://schemas.openxmlformats.org/spreadsheetml/2006/main" count="5148" uniqueCount="378">
  <si>
    <t>2011</t>
  </si>
  <si>
    <t>2012</t>
  </si>
  <si>
    <t>2013</t>
  </si>
  <si>
    <t>EU-28</t>
  </si>
  <si>
    <t>Value (EUR million)</t>
  </si>
  <si>
    <t>GEO/TIME</t>
  </si>
  <si>
    <t>:</t>
  </si>
  <si>
    <t>European Union (28 countries)</t>
  </si>
  <si>
    <t>2005</t>
  </si>
  <si>
    <t>2004</t>
  </si>
  <si>
    <t>2006</t>
  </si>
  <si>
    <t>2007</t>
  </si>
  <si>
    <t>2008</t>
  </si>
  <si>
    <t>2009</t>
  </si>
  <si>
    <t>2010</t>
  </si>
  <si>
    <t>Total labour force input</t>
  </si>
  <si>
    <t>Non-salaried</t>
  </si>
  <si>
    <t>Salaried</t>
  </si>
  <si>
    <t>Agricultural services</t>
  </si>
  <si>
    <t>Seeds and planting stock</t>
  </si>
  <si>
    <t>Energy lubricants</t>
  </si>
  <si>
    <t>Fertilisers and soil improvers</t>
  </si>
  <si>
    <t>Plant protection products</t>
  </si>
  <si>
    <t>Veterinary expenses</t>
  </si>
  <si>
    <t>Feedingstuffs</t>
  </si>
  <si>
    <t>Maintenance of materials</t>
  </si>
  <si>
    <t>Maintenance of buildings</t>
  </si>
  <si>
    <t>Financial intermediation services indirectly measured</t>
  </si>
  <si>
    <t>Other goods and services</t>
  </si>
  <si>
    <t>OUTPUT OF THE AGRICULTURAL 'INDUSTRY'</t>
  </si>
  <si>
    <t>Crop output</t>
  </si>
  <si>
    <t>Animal output</t>
  </si>
  <si>
    <t>Secondary activities</t>
  </si>
  <si>
    <t>Cereals</t>
  </si>
  <si>
    <t>Potatoes</t>
  </si>
  <si>
    <t>Fruits</t>
  </si>
  <si>
    <t>Wine</t>
  </si>
  <si>
    <t>Olive oil</t>
  </si>
  <si>
    <t>Cattle</t>
  </si>
  <si>
    <t>Pigs</t>
  </si>
  <si>
    <t>Sheep and goats</t>
  </si>
  <si>
    <t>Poultry</t>
  </si>
  <si>
    <t>Milk</t>
  </si>
  <si>
    <t>Eggs</t>
  </si>
  <si>
    <t>Gross value at producer prices</t>
  </si>
  <si>
    <t>2000</t>
  </si>
  <si>
    <t>2001</t>
  </si>
  <si>
    <t>2002</t>
  </si>
  <si>
    <t>2003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</si>
  <si>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</si>
  <si>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aact_eaa01)</t>
    </r>
  </si>
  <si>
    <t>(million annual work units)</t>
  </si>
  <si>
    <r>
      <t>Source:</t>
    </r>
    <r>
      <rPr>
        <sz val="9"/>
        <color theme="1"/>
        <rFont val="Arial"/>
        <family val="2"/>
      </rPr>
      <t xml:space="preserve"> Eurostat (online data code: aact_ali01)</t>
    </r>
  </si>
  <si>
    <t>Total agricultural labour input
(1 000 annual work unit)</t>
  </si>
  <si>
    <r>
      <t>Source:</t>
    </r>
    <r>
      <rPr>
        <sz val="9"/>
        <color theme="1"/>
        <rFont val="Arial"/>
        <family val="2"/>
      </rPr>
      <t xml:space="preserve"> Eurostat (online data code: aact_eaa06)</t>
    </r>
  </si>
  <si>
    <t>Average 2005–10</t>
  </si>
  <si>
    <r>
      <t>Source:</t>
    </r>
    <r>
      <rPr>
        <sz val="9"/>
        <rFont val="Arial"/>
        <family val="2"/>
      </rPr>
      <t xml:space="preserve"> Eurostat (online data code: aact_eaa06)</t>
    </r>
  </si>
  <si>
    <t>Extracted on</t>
  </si>
  <si>
    <t>Source of data</t>
  </si>
  <si>
    <t>Eurostat</t>
  </si>
  <si>
    <t>Special value:</t>
  </si>
  <si>
    <t>not available</t>
  </si>
  <si>
    <t>STOP</t>
  </si>
  <si>
    <t>START</t>
  </si>
  <si>
    <t>Agricultural goods output</t>
  </si>
  <si>
    <t>Intermediate consumption</t>
  </si>
  <si>
    <t>(¹) Including fruit and vegetables.</t>
  </si>
  <si>
    <t>Crop output (¹)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</si>
  <si>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</si>
  <si>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</si>
  <si>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</si>
  <si>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</si>
  <si>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</si>
  <si>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</si>
  <si>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</si>
  <si>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</si>
  <si>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</si>
  <si>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</si>
  <si>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</si>
  <si>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</si>
  <si>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</si>
  <si>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</si>
  <si>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</si>
  <si>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</si>
  <si>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</si>
  <si>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</si>
  <si>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</si>
  <si>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</si>
  <si>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</si>
  <si>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</si>
  <si>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</si>
  <si>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</si>
  <si>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</si>
  <si>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</si>
  <si>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</si>
  <si>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</si>
  <si>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Norway</t>
  </si>
  <si>
    <t>Switzerland</t>
  </si>
  <si>
    <t>Iceland</t>
  </si>
  <si>
    <t>Last update</t>
  </si>
  <si>
    <t>GEO</t>
  </si>
  <si>
    <t>UNIT</t>
  </si>
  <si>
    <t>Million euro</t>
  </si>
  <si>
    <t>ITM_NEWA</t>
  </si>
  <si>
    <t>2014</t>
  </si>
  <si>
    <t>Production value at basic price</t>
  </si>
  <si>
    <t>GROSS VALUE ADDED AT BASIC PRICES</t>
  </si>
  <si>
    <t>OTHER SUBSIDIES ON PRODUCTION</t>
  </si>
  <si>
    <t>Agricultural Labour Input Statistics: absolute figures (1 000 annual work units) [aact_ali01]</t>
  </si>
  <si>
    <t>ITM_NEWA/TIME</t>
  </si>
  <si>
    <t>Economic accounts for agriculture - values at current prices [aact_eaa01]</t>
  </si>
  <si>
    <t>INDIC_AG</t>
  </si>
  <si>
    <t>Germany (until 1990 former territory of the FRG)</t>
  </si>
  <si>
    <t>TIME</t>
  </si>
  <si>
    <t>P_ADJ</t>
  </si>
  <si>
    <t>ITM_NEWA/INDIC_AG</t>
  </si>
  <si>
    <t>GEO/ITM_NEWA</t>
  </si>
  <si>
    <t>AGRICULTURAL SERVICES OUTPUT</t>
  </si>
  <si>
    <t>SEEDS AND PLANTING STOCK (INTERMEDIATE CONSUMPTION)</t>
  </si>
  <si>
    <t>ENERGY; LUBRICANTS</t>
  </si>
  <si>
    <t>FERTILISERS AND SOIL IMPROVERS</t>
  </si>
  <si>
    <t>PLANT PROTECTION PRODUCTS, HERBICIDES, INSECTICIDES AND PESTICIDES</t>
  </si>
  <si>
    <t>VETERINARY EXPENSES</t>
  </si>
  <si>
    <t>FEEDINGSTUFFS (INTERMEDIATE CONSUMPTION)</t>
  </si>
  <si>
    <t>MAINTENANCE OF MATERIALS</t>
  </si>
  <si>
    <t>MAINTENANCE OF BUILDINGS</t>
  </si>
  <si>
    <t>FINANCIAL INTERMEDIATION SERVICES INDIRECTLY MEASURED (FISIM)</t>
  </si>
  <si>
    <t>OTHER GOODS AND SERVICES</t>
  </si>
  <si>
    <t>Economic accounts for agriculture - agricultural income (indicators A, B, C) [aact_eaa06]</t>
  </si>
  <si>
    <t>Indicator A: Index of the real income of factors in agriculture per annual work unit</t>
  </si>
  <si>
    <t>r</t>
  </si>
  <si>
    <t>p</t>
  </si>
  <si>
    <t>e</t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</si>
  <si>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</si>
  <si>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</si>
  <si>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</si>
  <si>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</si>
  <si>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</si>
  <si>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</si>
  <si>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</si>
  <si>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estimated</t>
  </si>
  <si>
    <t>f</t>
  </si>
  <si>
    <t>forecast</t>
  </si>
  <si>
    <t>i</t>
  </si>
  <si>
    <t>see metadata (phased out)</t>
  </si>
  <si>
    <t>n</t>
  </si>
  <si>
    <t>not significant</t>
  </si>
  <si>
    <t>provisional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</si>
  <si>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</si>
  <si>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</si>
  <si>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</si>
  <si>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</si>
  <si>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</si>
  <si>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</si>
  <si>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</si>
  <si>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>European Union (27 countries)</t>
  </si>
  <si>
    <t>AGRICULTURAL SERVICES (INTERMEDIATE CONSUMPTION)</t>
  </si>
  <si>
    <t>10000 - CROP OUTPUT</t>
  </si>
  <si>
    <t>13000 - ANIMAL OUTPUT</t>
  </si>
  <si>
    <t>19010 - SEEDS AND PLANTING STOCK (INTERMEDIATE CONSUMPTION)</t>
  </si>
  <si>
    <t>19030 - FERTILISERS AND SOIL IMPROVERS</t>
  </si>
  <si>
    <t>19040 - PLANT PROTECTION PRODUCTS, HERBICIDES, INSECTICIDES AND PESTICIDES</t>
  </si>
  <si>
    <t>19050 - VETERINARY EXPENSES</t>
  </si>
  <si>
    <t>Seeds, fertilisers and PPPs</t>
  </si>
  <si>
    <t>Seeds, fertilisers and plant protection in
 crop production</t>
  </si>
  <si>
    <t>Feedingstuffs and veterinary expenses in 
animal production</t>
  </si>
  <si>
    <t>(2010 = 100)</t>
  </si>
  <si>
    <t>EU-28 (²)</t>
  </si>
  <si>
    <t>(²) Eurostat estimates.</t>
  </si>
  <si>
    <t>Agricultural goods output, nominal</t>
  </si>
  <si>
    <t>Agricultural goods output, deflated</t>
  </si>
  <si>
    <t>Animal output, deflated</t>
  </si>
  <si>
    <t>AGRICULTURAL OUTPUT</t>
  </si>
  <si>
    <t>Subsidies on products</t>
  </si>
  <si>
    <t>AGRICULTURAL GOODS OUTPUT</t>
  </si>
  <si>
    <r>
      <t>Source:</t>
    </r>
    <r>
      <rPr>
        <sz val="9"/>
        <rFont val="Arial"/>
        <family val="2"/>
      </rPr>
      <t xml:space="preserve"> Eurostat (online data code: apri_pi10_outa)</t>
    </r>
  </si>
  <si>
    <r>
      <t>Source:</t>
    </r>
    <r>
      <rPr>
        <sz val="9"/>
        <color theme="1"/>
        <rFont val="Arial"/>
        <family val="2"/>
      </rPr>
      <t xml:space="preserve"> Eurostat (online data codes: apri_pi10_outa and apri_pi10_ina)</t>
    </r>
  </si>
  <si>
    <t>Bookmark</t>
  </si>
  <si>
    <t>http://appsso.eurostat.ec.europa.eu/nui/show.do?query=BOOKMARK_DS-053046_QID_-266D1B7C_UID_-3F171EB0&amp;layout=TIME,C,X,0;INDIC_AG,L,X,1;ITM_NEWA,L,Y,0;GEO,L,Z,0;UNIT,L,Z,1;INDICATORS,C,Z,2;&amp;zSelection=DS-053046INDICATORS,OBS_FLAG;DS-053046GEO,EU28;DS-053046UNIT,MIO_EUR;&amp;rankName1=UNIT_1_2_-1_2&amp;rankName2=GEO_1_2_-1_2&amp;rankName3=INDICATORS_1_2_-1_2&amp;rankName4=TIME_1_0_0_0&amp;rankName5=INDIC-AG_1_2_1_0&amp;rankName6=ITM-NEWA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</si>
  <si>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Price indices of agricultural products, output (2010 = 100) - annual data [apri_pi10_outa]</t>
  </si>
  <si>
    <t>Real index</t>
  </si>
  <si>
    <t>Index, 2010=100</t>
  </si>
  <si>
    <t>PRODUCT</t>
  </si>
  <si>
    <t>CROP OUTPUT (010000 to 090000), including fruits (060000) and vegetables (040000)</t>
  </si>
  <si>
    <t>ANIMAL OUTPUT (110000+120000)</t>
  </si>
  <si>
    <t>(¹) Eurostat estimates.</t>
  </si>
  <si>
    <r>
      <t>Source:</t>
    </r>
    <r>
      <rPr>
        <sz val="9"/>
        <rFont val="Arial"/>
        <family val="2"/>
      </rPr>
      <t xml:space="preserve"> Eurostat (online data codes: apri_pi10_outa)</t>
    </r>
  </si>
  <si>
    <t>(million EUR)</t>
  </si>
  <si>
    <t>http://appsso.eurostat.ec.europa.eu/nui/show.do?query=BOOKMARK_DS-378761_QID_-498252F5_UID_-3F171EB0&amp;layout=TIME,C,X,0;GEO,L,Y,0;P_ADJ,L,Z,0;UNIT,L,Z,1;PRODUCT,L,Z,2;INDICATORS,C,Z,3;&amp;zSelection=DS-378761P_ADJ,NI;DS-378761PRODUCT,010000;DS-378761INDICATORS,OBS_FLAG;DS-378761UNIT,I10;&amp;rankName1=UNIT_1_2_-1_2&amp;rankName2=P-ADJ_1_2_-1_2&amp;rankName3=INDICATORS_1_2_-1_2&amp;rankName4=PRODUC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</si>
  <si>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Million EUR</t>
  </si>
  <si>
    <t>- Consumption of fixed capital</t>
  </si>
  <si>
    <t>= Factor income</t>
  </si>
  <si>
    <t>Change, 2010–15
(%)</t>
  </si>
  <si>
    <t>Figure 1 : Output of the agricultural industry, EU-28, 2015</t>
  </si>
  <si>
    <t>Average 2010–15</t>
  </si>
  <si>
    <t>2015</t>
  </si>
  <si>
    <t>http://appsso.eurostat.ec.europa.eu/nui/show.do?query=BOOKMARK_DS-053046_QID_278416C3_UID_-3F171EB0&amp;layout=TIME,C,X,0;GEO,L,Y,0;ITM_NEWA,L,Z,0;INDIC_AG,L,Z,1;UNIT,L,Z,2;INDICATORS,C,Z,3;&amp;zSelection=DS-053046INDIC_AG,PROD_PP;DS-053046ITM_NEWA,18000;DS-053046INDICATORS,OBS_FLAG;DS-053046UNIT,MIO_EUR;&amp;rankName1=INDIC-AG_1_2_-1_2&amp;rankName2=UNIT_1_2_-1_2&amp;rankName3=INDICATORS_1_2_-1_2&amp;rankName4=ITM-NEWA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</si>
  <si>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Former Yugoslav Republic of Macedonia, the</t>
  </si>
  <si>
    <t/>
  </si>
  <si>
    <t>FYR of Macedonia</t>
  </si>
  <si>
    <t>17000 - SECONDARY ACTIVITIES (INSEPARABLE)</t>
  </si>
  <si>
    <t>18000 - OUTPUT OF THE AGRICULTURAL 'INDUSTRY'</t>
  </si>
  <si>
    <t>Output of the Agricultural Industry</t>
  </si>
  <si>
    <t>01000</t>
  </si>
  <si>
    <t>02000</t>
  </si>
  <si>
    <t>Industrial plants</t>
  </si>
  <si>
    <t>03000</t>
  </si>
  <si>
    <t>Forage plants</t>
  </si>
  <si>
    <t>04000</t>
  </si>
  <si>
    <t>Vegetables and
horticultural plants</t>
  </si>
  <si>
    <t>05000</t>
  </si>
  <si>
    <t>06000</t>
  </si>
  <si>
    <t>07000</t>
  </si>
  <si>
    <t>08000</t>
  </si>
  <si>
    <t>09000</t>
  </si>
  <si>
    <t>Others</t>
  </si>
  <si>
    <t>11100</t>
  </si>
  <si>
    <t>11200</t>
  </si>
  <si>
    <t>11500</t>
  </si>
  <si>
    <t>Other animals</t>
  </si>
  <si>
    <t>12100</t>
  </si>
  <si>
    <t>12200</t>
  </si>
  <si>
    <t>12900</t>
  </si>
  <si>
    <t>Other animal products</t>
  </si>
  <si>
    <t>15000</t>
  </si>
  <si>
    <t>17000</t>
  </si>
  <si>
    <t>11300</t>
  </si>
  <si>
    <t>Equines</t>
  </si>
  <si>
    <t>11400</t>
  </si>
  <si>
    <t>11900</t>
  </si>
  <si>
    <t>Crops</t>
  </si>
  <si>
    <t>Animals</t>
  </si>
  <si>
    <t>Total</t>
  </si>
  <si>
    <t>Chart center:</t>
  </si>
  <si>
    <t>01000 - Cereals (including seeds)</t>
  </si>
  <si>
    <t>05000 - POTATOES (including seeds)</t>
  </si>
  <si>
    <t>06000 - FRUITS</t>
  </si>
  <si>
    <t>07000 - WINE</t>
  </si>
  <si>
    <t>08000 - OLIVE OIL</t>
  </si>
  <si>
    <t>11100 - Cattle</t>
  </si>
  <si>
    <t>11200 - Pigs</t>
  </si>
  <si>
    <t>11400 - Sheep and goats</t>
  </si>
  <si>
    <t>11500 - Poultry</t>
  </si>
  <si>
    <t>12100 - Milk</t>
  </si>
  <si>
    <t>12200 - Eggs</t>
  </si>
  <si>
    <t>15000 - AGRICULTURAL SERVICES OUTPUT</t>
  </si>
  <si>
    <t>http://appsso.eurostat.ec.europa.eu/nui/show.do?query=BOOKMARK_DS-053046_QID_-66F8BD69_UID_-3F171EB0&amp;layout=TIME,C,X,0;ITM_NEWA,B,Y,0;GEO,L,Z,0;INDIC_AG,L,Z,1;UNIT,L,Z,2;INDICATORS,C,Z,3;&amp;zSelection=DS-053046INDIC_AG,PROD_BP;DS-053046GEO,EU28;DS-053046INDICATORS,OBS_FLAG;DS-053046UNIT,MIO_EUR;&amp;rankName1=INDIC-AG_1_2_-1_2&amp;rankName2=UNIT_1_2_-1_2&amp;rankName3=GEO_1_2_-1_2&amp;rankName4=INDICATORS_1_2_-1_2&amp;rankName5=TIME_1_0_0_0&amp;rankName6=ITM-NEWA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</si>
  <si>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Flags and footnotes</t>
  </si>
  <si>
    <t>02000 - INDUSTRIAL CROPS</t>
  </si>
  <si>
    <t>03000 - FORAGE PLANTS</t>
  </si>
  <si>
    <t>04000 - VEGETABLES AND HORTICULTURAL PRODUCTS</t>
  </si>
  <si>
    <t>09000 - OTHER CROP PRODUCTS</t>
  </si>
  <si>
    <t>11000 - ANIMALS</t>
  </si>
  <si>
    <t>11300 - Equines</t>
  </si>
  <si>
    <t>11900 - Other animals</t>
  </si>
  <si>
    <t>12900 - Other animal products</t>
  </si>
  <si>
    <r>
      <t xml:space="preserve">- </t>
    </r>
    <r>
      <rPr>
        <sz val="9"/>
        <rFont val="Arial"/>
        <family val="2"/>
      </rPr>
      <t>Taxes on production</t>
    </r>
    <r>
      <rPr>
        <sz val="9"/>
        <color theme="0"/>
        <rFont val="Arial"/>
        <family val="2"/>
      </rPr>
      <t xml:space="preserve"> (code 24000)</t>
    </r>
  </si>
  <si>
    <r>
      <t>+ Subsid</t>
    </r>
    <r>
      <rPr>
        <sz val="9"/>
        <rFont val="Arial"/>
        <family val="2"/>
      </rPr>
      <t>es on production</t>
    </r>
    <r>
      <rPr>
        <sz val="9"/>
        <color rgb="FFFF0000"/>
        <rFont val="Arial"/>
        <family val="2"/>
      </rPr>
      <t xml:space="preserve"> </t>
    </r>
    <r>
      <rPr>
        <sz val="9"/>
        <color theme="0"/>
        <rFont val="Arial"/>
        <family val="2"/>
      </rPr>
      <t>(code25000)</t>
    </r>
  </si>
  <si>
    <t>http://appsso.eurostat.ec.europa.eu/nui/show.do?query=BOOKMARK_DS-053046_QID_27281FCD_UID_-3F171EB0&amp;layout=TIME,C,X,0;ITM_NEWA,L,Y,0;GEO,L,Z,0;INDIC_AG,L,Z,1;UNIT,L,Z,2;INDICATORS,C,Z,3;&amp;zSelection=DS-053046INDIC_AG,PROD_BP;DS-053046GEO,EU28;DS-053046UNIT,MIO_EUR;DS-053046INDICATORS,OBS_FLAG;&amp;rankName1=INDIC-AG_1_2_-1_2&amp;rankName2=UNIT_1_2_-1_2&amp;rankName3=GEO_1_2_-1_2&amp;rankName4=INDICATORS_1_2_-1_2&amp;rankName5=TIME_1_0_0_0&amp;rankName6=ITM-NEWA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</si>
  <si>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Output of agricultural industry</t>
  </si>
  <si>
    <t xml:space="preserve"> - Intermediate consumption</t>
  </si>
  <si>
    <t>= Gross value added</t>
  </si>
  <si>
    <t>TOTAL INTERMEDIATE CUNSUMPTIONOTHER GOODS AND SERVICES</t>
  </si>
  <si>
    <r>
      <t>Figure 2:</t>
    </r>
    <r>
      <rPr>
        <b/>
        <strike/>
        <sz val="9"/>
        <rFont val="Arial"/>
        <family val="2"/>
      </rPr>
      <t xml:space="preserve"> </t>
    </r>
    <r>
      <rPr>
        <b/>
        <sz val="9"/>
        <rFont val="Arial"/>
        <family val="2"/>
      </rPr>
      <t>Intermediate inputs consumed by the agricultural industry</t>
    </r>
    <r>
      <rPr>
        <b/>
        <sz val="9"/>
        <rFont val="Arial"/>
        <family val="2"/>
      </rPr>
      <t>, EU-28, 2015</t>
    </r>
  </si>
  <si>
    <t>19060 - FEEDINGSTUFFS (INTERMEDIATE CONSUMPTION)</t>
  </si>
  <si>
    <t xml:space="preserve">Feedingstuffs and veterinary expenses in </t>
  </si>
  <si>
    <t>Feedingstuffs and veterinary expenses in animal production</t>
  </si>
  <si>
    <t>Seeds, fertilisers and PPPs in ccrop production %</t>
  </si>
  <si>
    <t>(% of total intermediate inputs)</t>
  </si>
  <si>
    <t>http://appsso.eurostat.ec.europa.eu/nui/show.do?query=BOOKMARK_DS-053046_QID_-1A7E4E42_UID_-3F171EB0&amp;layout=ITM_NEWA,B,X,0;GEO,L,Y,0;TIME,C,Z,0;INDIC_AG,L,Z,1;UNIT,L,Z,2;INDICATORS,C,Z,3;&amp;zSelection=DS-053046INDIC_AG,PROD_BP;DS-053046TIME,2015;DS-053046INDICATORS,OBS_FLAG;DS-053046UNIT,MIO_EUR;&amp;rankName1=TIME_1_0_-1_2&amp;rankName2=INDIC-AG_1_2_-1_2&amp;rankName3=UNIT_1_2_-1_2&amp;rankName4=INDICATORS_1_2_-1_2&amp;rankName5=ITM-NEWA_1_2_0_0&amp;rankName6=GEO_1_2_0_1&amp;rStp=&amp;cStp=&amp;rDCh=&amp;cDCh=&amp;rDM=true&amp;cDM=true&amp;footnes=false&amp;empty=false&amp;wai=false&amp;time_mode=NONE&amp;time_most_recent=false&amp;lang=EN&amp;cfo=%23%23%23%2C%23%23%23.%23%23%23</t>
  </si>
  <si>
    <t>EU-28 (¹)</t>
  </si>
  <si>
    <t>http://appsso.eurostat.ec.europa.eu/nui/show.do?query=BOOKMARK_DS-053046_QID_3AAC2E3B_UID_-3F171EB0&amp;layout=ITM_NEWA,L,X,0;TIME,C,X,1;GEO,L,Y,0;INDIC_AG,L,Z,0;UNIT,L,Z,1;INDICATORS,C,Z,2;&amp;zSelection=DS-053046INDIC_AG,PROD_BP;DS-053046INDICATORS,OBS_FLAG;DS-053046UNIT,MIO_EUR;&amp;rankName1=UNIT_1_2_-1_2&amp;rankName2=INDICATORS_1_2_-1_2&amp;rankName3=INDIC-AG_1_2_0_0&amp;rankName4=ITM-NEWA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</si>
  <si>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-054284_QID_-A31C928_UID_-3F171EB0&amp;layout=TIME,C,X,0;ITM_NEWA,L,Y,0;GEO,L,Z,0;INDICATORS,C,Z,1;&amp;zSelection=DS-054284INDICATORS,OBS_FLAG;DS-054284GEO,EU28;&amp;rankName1=GEO_1_2_-1_2&amp;rankName2=INDICATORS_1_2_-1_2&amp;rankName3=TIME_1_0_0_0&amp;rankName4=ITM-NEWA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</si>
  <si>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3: Agricultural labour input, EU-28, 2005–15</t>
  </si>
  <si>
    <t>Note: provisional data for: 2009 (Total labour force), 2010 and 2015.</t>
  </si>
  <si>
    <t>http://appsso.eurostat.ec.europa.eu/nui/show.do?query=BOOKMARK_DS-054284_QID_55E5F3D1_UID_-3F171EB0&amp;layout=TIME,C,X,0;GEO,L,Y,0;ITM_NEWA,L,Z,0;INDICATORS,C,Z,1;&amp;zSelection=DS-054284INDICATORS,OBS_FLAG;DS-054284ITM_NEWA,40000;&amp;rankName1=INDICATORS_1_2_-1_2&amp;rankName2=ITM-NEWA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</si>
  <si>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Turkey</t>
  </si>
  <si>
    <t xml:space="preserve">EU-28 (¹) </t>
  </si>
  <si>
    <t>(¹) 2010 and 2015: provisional.</t>
  </si>
  <si>
    <t>Greece (²)</t>
  </si>
  <si>
    <t>(²) 2010: provisional. 2015: provisional.</t>
  </si>
  <si>
    <t>United Kingdom (³)</t>
  </si>
  <si>
    <t>(³) 2015: provisional.</t>
  </si>
  <si>
    <t>Iceland (⁴)</t>
  </si>
  <si>
    <t>(⁴) 2015: low reliability.</t>
  </si>
  <si>
    <t>Table 5: Agricultural labour input, 2010, 2013-15</t>
  </si>
  <si>
    <t>http://appsso.eurostat.ec.europa.eu/nui/show.do?query=BOOKMARK_DS-092704_QID_-26565DB1_UID_-3F171EB0&amp;layout=TIME,C,X,0;GEO,L,Y,0;ITM_NEWA,L,Z,0;UNIT,L,Z,1;INDICATORS,C,Z,2;&amp;zSelection=DS-092704INDICATORS,OBS_FLAG;DS-092704ITM_NEWA,IND_A_EURO;DS-092704UNIT,I10;&amp;rankName1=UNIT_1_2_-1_2&amp;rankName2=INDICATORS_1_2_-1_2&amp;rankName3=ITM-NEWA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</si>
  <si>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-092704_QID_31071D89_UID_-3F171EB0&amp;layout=TIME,C,X,0;GEO,L,Y,0;ITM_NEWA,L,Z,0;UNIT,L,Z,1;INDICATORS,C,Z,2;&amp;zSelection=DS-092704INDICATORS,OBS_FLAG;DS-092704ITM_NEWA,IND_A_EURO;DS-092704UNIT,I10;&amp;rankName1=UNIT_1_2_-1_2&amp;rankName2=INDICATORS_1_2_-1_2&amp;rankName3=ITM-NEWA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</si>
  <si>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2005-10</t>
  </si>
  <si>
    <t>2001-05</t>
  </si>
  <si>
    <t>2010-15</t>
  </si>
  <si>
    <t>Germany (²)</t>
  </si>
  <si>
    <t>Iceland (⁵)</t>
  </si>
  <si>
    <t>(⁵) 2015: low reliability.</t>
  </si>
  <si>
    <t>http://appsso.eurostat.ec.europa.eu/nui/show.do?query=BOOKMARK_DS-092704_QID_34D02122_UID_-3F171EB0&amp;layout=TIME,C,X,0;GEO,L,Y,0;ITM_NEWA,L,Z,0;UNIT,L,Z,1;INDICATORS,C,Z,2;&amp;zSelection=DS-092704INDICATORS,OBS_FLAG;DS-092704ITM_NEWA,IND_A_EURO;DS-092704UNIT,I_N_1;&amp;rankName1=UNIT_1_2_-1_2&amp;rankName2=INDICATORS_1_2_-1_2&amp;rankName3=ITM-NEWA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</si>
  <si>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Index, n-1 = 100</t>
  </si>
  <si>
    <t>(¹) Provisional.</t>
  </si>
  <si>
    <t>United Kingdom (¹)</t>
  </si>
  <si>
    <t>(²) Estimate.</t>
  </si>
  <si>
    <t>(³) Low reliability.</t>
  </si>
  <si>
    <t>Iceland (³)</t>
  </si>
  <si>
    <t>AGRICULTURAL GOODS OUTPUT (100000+130000), including fruits (060000) and vegetables (040000)</t>
  </si>
  <si>
    <t>http://appsso.eurostat.ec.europa.eu/nui/show.do?query=BOOKMARK_DS-378761_QID_-6706150D_UID_-3F171EB0&amp;layout=PRODUCT,L,X,0;TIME,C,X,1;GEO,L,Y,0;P_ADJ,L,Z,0;UNIT,L,Z,1;INDICATORS,C,Z,2;&amp;zSelection=DS-378761P_ADJ,RI;DS-378761INDICATORS,OBS_FLAG;DS-378761UNIT,I10;&amp;rankName1=UNIT_1_2_-1_2&amp;rankName2=P-ADJ_1_2_-1_2&amp;rankName3=INDICATORS_1_2_-1_2&amp;rankName4=PRODUCT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</si>
  <si>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(³) Provisional.</t>
  </si>
  <si>
    <t>(⁴) Crop output: provisional.</t>
  </si>
  <si>
    <t>(⁵) Animal output: provisional.</t>
  </si>
  <si>
    <t>Table 7: Deflated price indices, crop and animal output, 2011–15</t>
  </si>
  <si>
    <t>Germany (³)</t>
  </si>
  <si>
    <t>Austria (³)</t>
  </si>
  <si>
    <t>Netherlands (⁴)</t>
  </si>
  <si>
    <t>Slovakia (⁵)</t>
  </si>
  <si>
    <t>http://appsso.eurostat.ec.europa.eu/nui/show.do?query=BOOKMARK_DS-378761_QID_-382C2B25_UID_-3F171EB0&amp;layout=PRODUCT,L,X,0;TIME,C,X,1;GEO,L,Y,0;P_ADJ,L,Z,0;UNIT,L,Z,1;INDICATORS,C,Z,2;&amp;zSelection=DS-378761P_ADJ,RI;DS-378761INDICATORS,OBS_FLAG;DS-378761UNIT,I10;&amp;rankName1=UNIT_1_2_-1_2&amp;rankName2=P-ADJ_1_2_-1_2&amp;rankName3=INDICATORS_1_2_-1_2&amp;rankName4=PRODUCT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</si>
  <si>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-378767_QID_4437ACC_UID_-3F171EB0&amp;layout=TIME,C,X,0;GEO,L,Y,0;P_ADJ,L,Z,0;UNIT,L,Z,1;PRODUCT,L,Z,2;INDICATORS,C,Z,3;&amp;zSelection=DS-378767UNIT,I10;DS-378767PRODUCT,200000;DS-378767P_ADJ,RI;DS-378767INDICATORS,OBS_FLAG;&amp;rankName1=UNIT_1_2_-1_2&amp;rankName2=P-ADJ_1_2_-1_2&amp;rankName3=INDICATORS_1_2_-1_2&amp;rankName4=PRODUC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</si>
  <si>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Price indices of the means of agricultural production, input (2010 = 100) - annual data [apri_pi10_ina]</t>
  </si>
  <si>
    <t>Goods and services currently consumed in agriculture (Input 1)</t>
  </si>
  <si>
    <t>Note: Estonia: not available. Ranked on agricultural goods output.</t>
  </si>
  <si>
    <t>Germany 1</t>
  </si>
  <si>
    <t>Austria 1</t>
  </si>
  <si>
    <t>Poland 1</t>
  </si>
  <si>
    <t>Finland 1</t>
  </si>
  <si>
    <t>FIG 6</t>
  </si>
  <si>
    <t xml:space="preserve">VAL.OUT.BASE10.NOM.A.140000.EU28   </t>
  </si>
  <si>
    <t xml:space="preserve">Agricultural goods output </t>
  </si>
  <si>
    <t xml:space="preserve">VAL.OUT.BASE10.DEF.A.140000.EU28   </t>
  </si>
  <si>
    <t xml:space="preserve">VAL.OUT.BASE10.DEF.A.130000.EU28  </t>
  </si>
  <si>
    <t xml:space="preserve">VAL.OUT.BASE10.DEF.A.100000.EU28   </t>
  </si>
  <si>
    <t>Crop output including fruit and vegetables</t>
  </si>
  <si>
    <t xml:space="preserve">VAL.IN.BASE10.DEF.A.200000.EU28  </t>
  </si>
  <si>
    <t>Note: values at basic prices.</t>
  </si>
  <si>
    <t>Table 1: Output value of the agricultural industry, 2010 and 2013–15</t>
  </si>
  <si>
    <t>Table 4: Agricultural gross value added and subsidies, 2010 and 2013–15</t>
  </si>
  <si>
    <t>Note: Eurostat estimates.</t>
  </si>
  <si>
    <t>Figure 6: Output price indices, EU-28, 2010–15</t>
  </si>
  <si>
    <t xml:space="preserve">Crop output, deflated (¹) </t>
  </si>
  <si>
    <t>Eurostat estimates:</t>
  </si>
  <si>
    <t>Eurostat estimates</t>
  </si>
  <si>
    <t>(²) Agrcultural goods output: provisional.</t>
  </si>
  <si>
    <t>Poland (²)</t>
  </si>
  <si>
    <t>Finland (²)</t>
  </si>
  <si>
    <t>Austria (²)</t>
  </si>
  <si>
    <t>1 2</t>
  </si>
  <si>
    <t>(²) 2011: break in series.</t>
  </si>
  <si>
    <t>EU-28 (¹)(²)</t>
  </si>
  <si>
    <t>Greece (³)</t>
  </si>
  <si>
    <t>(³) 2010: provisional; 2015: estimate.</t>
  </si>
  <si>
    <t>United Kingdom (⁴)</t>
  </si>
  <si>
    <t>(⁴) 2015: provisional.</t>
  </si>
  <si>
    <t>(²) 2010: provisional. 2015: estimate.</t>
  </si>
  <si>
    <t>Table 3: Share of main intermediate inputs in crop and animal production, 2010 and 2013-15</t>
  </si>
  <si>
    <t>-</t>
  </si>
  <si>
    <t>http://appsso.eurostat.ec.europa.eu/nui/show.do?query=BOOKMARK_DS-053046_QID_9A7546A_UID_-3F171EB0&amp;layout=TIME,C,X,0;ITM_NEWA,L,Y,0;GEO,L,Z,0;INDIC_AG,L,Z,1;UNIT,L,Z,2;INDICATORS,C,Z,3;&amp;zSelection=DS-053046INDIC_AG,PROD_BP;DS-053046GEO,EU28;DS-053046INDICATORS,OBS_FLAG;DS-053046UNIT,MIO_EUR;&amp;rankName1=INDIC-AG_1_2_-1_2&amp;rankName2=UNIT_1_2_-1_2&amp;rankName3=INDICATORS_1_2_-1_2&amp;rankName4=GEO_1_2_0_1&amp;rankName5=TIME_1_0_0_0&amp;rankName6=ITM-NEWA_1_2_0_1&amp;sortC=ASC_-1_FIRST&amp;rStp=&amp;cStp=&amp;rDCh=&amp;cDCh=&amp;rDM=true&amp;cDM=true&amp;footnes=false&amp;empty=false&amp;wai=false&amp;time_mode=NONE&amp;time_most_recent=false&amp;lang=EN&amp;cfo=%23%23%23%2C%23%23%23.%23%23%23</t>
  </si>
  <si>
    <t>CROP OUTPUT</t>
  </si>
  <si>
    <t>ANIMAL OUTPUT</t>
  </si>
  <si>
    <t>AGRICULTURAL SERVICES</t>
  </si>
  <si>
    <t>SECONDARY ACTIVITIES (INSEPARABLE)</t>
  </si>
  <si>
    <t>TOTAL INTERMEDIATE CONSUMPTION</t>
  </si>
  <si>
    <t>FIXED CAPITAL CONSUMPTION</t>
  </si>
  <si>
    <t>OTHER TAXES ON PRODUCTION</t>
  </si>
  <si>
    <t>FACTOR INCOME</t>
  </si>
  <si>
    <t>2015/2014</t>
  </si>
  <si>
    <t>Figure 4: Agricultural income per AWU (Indicator A), EU-28, 2005–15</t>
  </si>
  <si>
    <t>Subsidies on production</t>
  </si>
  <si>
    <t>http://appsso.eurostat.ec.europa.eu/nui/show.do?query=BOOKMARK_DS-053046_QID_-19AAB247_UID_-3F171EB0&amp;layout=TIME,C,X,0;GEO,L,Y,0;ITM_NEWA,L,Z,0;INDIC_AG,L,Z,1;UNIT,L,Z,2;INDICATORS,C,Z,3;&amp;zSelection=DS-053046INDIC_AG,PROD_BP;DS-053046ITM_NEWA,01000;DS-053046INDICATORS,OBS_FLAG;DS-053046UNIT,MIO_EUR;&amp;rankName1=INDIC-AG_1_2_-1_2&amp;rankName2=UNIT_1_2_-1_2&amp;rankName3=INDICATORS_1_2_-1_2&amp;rankName4=ITM-NEWA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</si>
  <si>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5,088.65 </t>
  </si>
  <si>
    <t>2015/2010</t>
  </si>
  <si>
    <r>
      <t>Source:</t>
    </r>
    <r>
      <rPr>
        <sz val="9"/>
        <rFont val="Arial"/>
        <family val="2"/>
      </rPr>
      <t xml:space="preserve"> Eurostat (online data codes: aact_eaa01)</t>
    </r>
  </si>
  <si>
    <t>Table 2: Main components of the agricultural industry, EU-28, 2014–15</t>
  </si>
  <si>
    <t>Note: values at basic prices. 2011: break in time series.</t>
  </si>
  <si>
    <t>Note: 2009, 2010 and 2015: provisional. 2011: break in time series.</t>
  </si>
  <si>
    <t>Table 6: Agricultural income per AWU (Indicator A), 2005–15</t>
  </si>
  <si>
    <t>Figure 5: Change in agricultural income (Indicator A) per AWU, 2014–15</t>
  </si>
  <si>
    <t>Change 
2014-15 
(%)</t>
  </si>
  <si>
    <t>Share of EU-28 (%)</t>
  </si>
  <si>
    <t>Share in output value of the agricultural industry, 2015  (%)</t>
  </si>
  <si>
    <t>(% of total output)</t>
  </si>
  <si>
    <t>Total output: 411 million EUR</t>
  </si>
  <si>
    <t>Note: production value at basic price.</t>
  </si>
  <si>
    <t>Figure 7: Change in deflated price indices for the agricultural industry, 2010–15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</si>
</sst>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#,##0.0"/>
    <numFmt numFmtId="166" formatCode="0.0"/>
    <numFmt numFmtId="167" formatCode="dd\.mm\.yy"/>
    <numFmt numFmtId="168" formatCode="#,##0.0_i"/>
    <numFmt numFmtId="169" formatCode="0.0%"/>
    <numFmt numFmtId="170" formatCode="0.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808285"/>
      <name val="Arial"/>
      <family val="2"/>
    </font>
    <font>
      <sz val="9"/>
      <color rgb="FF808285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sz val="8"/>
      <name val="Arial Narrow"/>
      <family val="2"/>
    </font>
    <font>
      <b/>
      <sz val="9"/>
      <color rgb="FFFF0000"/>
      <name val="Arial"/>
      <family val="2"/>
    </font>
    <font>
      <i/>
      <sz val="9"/>
      <color rgb="FF000000"/>
      <name val="Arial"/>
      <family val="2"/>
    </font>
    <font>
      <sz val="9"/>
      <color rgb="FFFF0000"/>
      <name val="Arial"/>
      <family val="2"/>
    </font>
    <font>
      <b/>
      <strike/>
      <sz val="9"/>
      <name val="Arial"/>
      <family val="2"/>
    </font>
    <font>
      <strike/>
      <sz val="9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7"/>
      <color rgb="FF000000"/>
      <name val="Verdana"/>
      <family val="2"/>
    </font>
    <font>
      <b/>
      <sz val="10"/>
      <name val="Arial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theme="0" tint="-0.2499399930238723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168" fontId="12" fillId="0" borderId="0" applyFill="0" applyBorder="0" applyProtection="0">
      <alignment horizontal="right"/>
    </xf>
    <xf numFmtId="0" fontId="10" fillId="0" borderId="0">
      <alignment/>
      <protection/>
    </xf>
    <xf numFmtId="0" fontId="18" fillId="2" borderId="1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5" applyNumberFormat="0" applyAlignment="0" applyProtection="0"/>
    <xf numFmtId="0" fontId="29" fillId="7" borderId="6" applyNumberFormat="0" applyAlignment="0" applyProtection="0"/>
    <xf numFmtId="0" fontId="30" fillId="7" borderId="5" applyNumberFormat="0" applyAlignment="0" applyProtection="0"/>
    <xf numFmtId="0" fontId="31" fillId="0" borderId="7" applyNumberFormat="0" applyFill="0" applyAlignment="0" applyProtection="0"/>
    <xf numFmtId="0" fontId="32" fillId="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10" fillId="0" borderId="0">
      <alignment/>
      <protection/>
    </xf>
  </cellStyleXfs>
  <cellXfs count="401">
    <xf numFmtId="0" fontId="0" fillId="0" borderId="0" xfId="0"/>
    <xf numFmtId="0" fontId="4" fillId="0" borderId="0" xfId="0" applyNumberFormat="1" applyFont="1" applyFill="1" applyBorder="1" applyAlignment="1">
      <alignment/>
    </xf>
    <xf numFmtId="0" fontId="3" fillId="0" borderId="11" xfId="0" applyFont="1" applyBorder="1"/>
    <xf numFmtId="0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1" fontId="4" fillId="0" borderId="0" xfId="18" applyNumberFormat="1" applyFont="1" applyFill="1" applyBorder="1" applyAlignment="1">
      <alignment/>
    </xf>
    <xf numFmtId="166" fontId="3" fillId="0" borderId="0" xfId="0" applyNumberFormat="1" applyFont="1" applyFill="1" applyBorder="1"/>
    <xf numFmtId="165" fontId="4" fillId="0" borderId="0" xfId="0" applyNumberFormat="1" applyFont="1" applyFill="1" applyBorder="1" applyAlignment="1">
      <alignment/>
    </xf>
    <xf numFmtId="164" fontId="4" fillId="0" borderId="0" xfId="18" applyFont="1" applyFill="1" applyBorder="1" applyAlignment="1">
      <alignment/>
    </xf>
    <xf numFmtId="0" fontId="3" fillId="0" borderId="13" xfId="0" applyFont="1" applyBorder="1"/>
    <xf numFmtId="0" fontId="3" fillId="0" borderId="0" xfId="0" applyFont="1" applyFill="1" applyBorder="1"/>
    <xf numFmtId="0" fontId="7" fillId="0" borderId="0" xfId="0" applyFont="1" applyFill="1" applyBorder="1"/>
    <xf numFmtId="165" fontId="3" fillId="0" borderId="14" xfId="0" applyNumberFormat="1" applyFont="1" applyBorder="1" applyAlignment="1">
      <alignment horizontal="right" indent="1"/>
    </xf>
    <xf numFmtId="165" fontId="3" fillId="0" borderId="15" xfId="0" applyNumberFormat="1" applyFont="1" applyBorder="1" applyAlignment="1">
      <alignment horizontal="right" indent="1"/>
    </xf>
    <xf numFmtId="165" fontId="3" fillId="0" borderId="16" xfId="0" applyNumberFormat="1" applyFont="1" applyBorder="1" applyAlignment="1">
      <alignment horizontal="right" indent="1"/>
    </xf>
    <xf numFmtId="165" fontId="3" fillId="0" borderId="17" xfId="0" applyNumberFormat="1" applyFont="1" applyBorder="1" applyAlignment="1">
      <alignment horizontal="right" indent="1"/>
    </xf>
    <xf numFmtId="165" fontId="3" fillId="0" borderId="18" xfId="0" applyNumberFormat="1" applyFont="1" applyBorder="1" applyAlignment="1">
      <alignment horizontal="right" indent="1"/>
    </xf>
    <xf numFmtId="165" fontId="4" fillId="0" borderId="19" xfId="0" applyNumberFormat="1" applyFont="1" applyFill="1" applyBorder="1" applyAlignment="1">
      <alignment horizontal="right" indent="1"/>
    </xf>
    <xf numFmtId="0" fontId="8" fillId="0" borderId="0" xfId="0" applyFont="1" applyBorder="1"/>
    <xf numFmtId="0" fontId="7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2" fontId="3" fillId="0" borderId="0" xfId="0" applyNumberFormat="1" applyFont="1" applyBorder="1"/>
    <xf numFmtId="2" fontId="3" fillId="0" borderId="0" xfId="0" applyNumberFormat="1" applyFont="1" applyFill="1" applyBorder="1"/>
    <xf numFmtId="3" fontId="4" fillId="0" borderId="15" xfId="18" applyNumberFormat="1" applyFont="1" applyFill="1" applyBorder="1" applyAlignment="1">
      <alignment horizontal="right" indent="1"/>
    </xf>
    <xf numFmtId="3" fontId="4" fillId="0" borderId="16" xfId="18" applyNumberFormat="1" applyFont="1" applyFill="1" applyBorder="1" applyAlignment="1">
      <alignment horizontal="right" indent="1"/>
    </xf>
    <xf numFmtId="3" fontId="4" fillId="0" borderId="17" xfId="18" applyNumberFormat="1" applyFont="1" applyFill="1" applyBorder="1" applyAlignment="1">
      <alignment horizontal="right" indent="1"/>
    </xf>
    <xf numFmtId="3" fontId="4" fillId="0" borderId="18" xfId="18" applyNumberFormat="1" applyFont="1" applyFill="1" applyBorder="1" applyAlignment="1">
      <alignment horizontal="right" indent="1"/>
    </xf>
    <xf numFmtId="3" fontId="4" fillId="0" borderId="20" xfId="18" applyNumberFormat="1" applyFont="1" applyFill="1" applyBorder="1" applyAlignment="1">
      <alignment horizontal="right" indent="1"/>
    </xf>
    <xf numFmtId="3" fontId="4" fillId="0" borderId="21" xfId="18" applyNumberFormat="1" applyFont="1" applyFill="1" applyBorder="1" applyAlignment="1">
      <alignment horizontal="right" indent="1"/>
    </xf>
    <xf numFmtId="3" fontId="4" fillId="0" borderId="22" xfId="18" applyNumberFormat="1" applyFont="1" applyFill="1" applyBorder="1" applyAlignment="1">
      <alignment horizontal="right" indent="1"/>
    </xf>
    <xf numFmtId="3" fontId="4" fillId="0" borderId="19" xfId="18" applyNumberFormat="1" applyFont="1" applyFill="1" applyBorder="1" applyAlignment="1">
      <alignment horizontal="right" indent="1"/>
    </xf>
    <xf numFmtId="0" fontId="2" fillId="10" borderId="2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indent="5"/>
    </xf>
    <xf numFmtId="0" fontId="6" fillId="0" borderId="0" xfId="0" applyFont="1" applyFill="1" applyBorder="1"/>
    <xf numFmtId="2" fontId="3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Fill="1" applyBorder="1"/>
    <xf numFmtId="0" fontId="7" fillId="10" borderId="17" xfId="0" applyNumberFormat="1" applyFont="1" applyFill="1" applyBorder="1" applyAlignment="1">
      <alignment horizontal="center"/>
    </xf>
    <xf numFmtId="0" fontId="4" fillId="0" borderId="0" xfId="20" applyFont="1" applyAlignment="1">
      <alignment horizontal="left"/>
      <protection/>
    </xf>
    <xf numFmtId="0" fontId="4" fillId="0" borderId="0" xfId="20" applyNumberFormat="1" applyFont="1" applyFill="1" applyBorder="1" applyAlignment="1">
      <alignment/>
      <protection/>
    </xf>
    <xf numFmtId="167" fontId="4" fillId="0" borderId="0" xfId="20" applyNumberFormat="1" applyFont="1" applyFill="1" applyBorder="1" applyAlignment="1">
      <alignment/>
      <protection/>
    </xf>
    <xf numFmtId="0" fontId="2" fillId="10" borderId="23" xfId="20" applyFont="1" applyFill="1" applyBorder="1" applyAlignment="1">
      <alignment horizontal="center"/>
      <protection/>
    </xf>
    <xf numFmtId="0" fontId="2" fillId="10" borderId="0" xfId="20" applyNumberFormat="1" applyFont="1" applyFill="1" applyBorder="1" applyAlignment="1">
      <alignment horizontal="center"/>
      <protection/>
    </xf>
    <xf numFmtId="0" fontId="7" fillId="0" borderId="15" xfId="20" applyFont="1" applyBorder="1" applyAlignment="1">
      <alignment horizontal="left"/>
      <protection/>
    </xf>
    <xf numFmtId="165" fontId="4" fillId="0" borderId="20" xfId="20" applyNumberFormat="1" applyFont="1" applyFill="1" applyBorder="1" applyAlignment="1">
      <alignment horizontal="right" indent="1"/>
      <protection/>
    </xf>
    <xf numFmtId="165" fontId="4" fillId="0" borderId="15" xfId="20" applyNumberFormat="1" applyFont="1" applyFill="1" applyBorder="1" applyAlignment="1">
      <alignment horizontal="right" indent="1"/>
      <protection/>
    </xf>
    <xf numFmtId="0" fontId="7" fillId="0" borderId="17" xfId="20" applyFont="1" applyBorder="1" applyAlignment="1">
      <alignment horizontal="left"/>
      <protection/>
    </xf>
    <xf numFmtId="165" fontId="4" fillId="0" borderId="22" xfId="20" applyNumberFormat="1" applyFont="1" applyFill="1" applyBorder="1" applyAlignment="1">
      <alignment horizontal="right" indent="1"/>
      <protection/>
    </xf>
    <xf numFmtId="165" fontId="4" fillId="0" borderId="17" xfId="20" applyNumberFormat="1" applyFont="1" applyFill="1" applyBorder="1" applyAlignment="1">
      <alignment horizontal="right" indent="1"/>
      <protection/>
    </xf>
    <xf numFmtId="0" fontId="11" fillId="0" borderId="0" xfId="21" applyFont="1" applyFill="1" applyBorder="1">
      <alignment/>
      <protection/>
    </xf>
    <xf numFmtId="0" fontId="8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/>
      <protection/>
    </xf>
    <xf numFmtId="165" fontId="3" fillId="0" borderId="0" xfId="21" applyNumberFormat="1" applyFont="1" applyFill="1" applyBorder="1">
      <alignment/>
      <protection/>
    </xf>
    <xf numFmtId="169" fontId="3" fillId="0" borderId="0" xfId="22" applyNumberFormat="1" applyFont="1" applyFill="1" applyBorder="1" applyAlignment="1">
      <alignment horizontal="right"/>
    </xf>
    <xf numFmtId="168" fontId="3" fillId="0" borderId="0" xfId="22" applyFont="1" applyFill="1" applyBorder="1" applyAlignment="1">
      <alignment horizontal="right"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34" borderId="0" xfId="20" applyFont="1" applyFill="1" applyBorder="1">
      <alignment/>
      <protection/>
    </xf>
    <xf numFmtId="166" fontId="3" fillId="0" borderId="0" xfId="0" applyNumberFormat="1" applyFont="1"/>
    <xf numFmtId="0" fontId="3" fillId="0" borderId="0" xfId="0" applyFont="1"/>
    <xf numFmtId="0" fontId="3" fillId="0" borderId="0" xfId="0" applyFont="1" applyBorder="1"/>
    <xf numFmtId="2" fontId="3" fillId="0" borderId="0" xfId="0" applyNumberFormat="1" applyFont="1"/>
    <xf numFmtId="0" fontId="3" fillId="0" borderId="0" xfId="0" applyFont="1" applyAlignment="1">
      <alignment/>
    </xf>
    <xf numFmtId="0" fontId="4" fillId="35" borderId="12" xfId="0" applyNumberFormat="1" applyFont="1" applyFill="1" applyBorder="1" applyAlignment="1">
      <alignment/>
    </xf>
    <xf numFmtId="0" fontId="7" fillId="10" borderId="0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/>
    </xf>
    <xf numFmtId="166" fontId="3" fillId="0" borderId="14" xfId="0" applyNumberFormat="1" applyFont="1" applyBorder="1" applyAlignment="1">
      <alignment horizontal="right" indent="2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3" fillId="0" borderId="17" xfId="0" applyNumberFormat="1" applyFont="1" applyBorder="1" applyAlignment="1">
      <alignment horizontal="right" indent="2"/>
    </xf>
    <xf numFmtId="166" fontId="3" fillId="0" borderId="18" xfId="0" applyNumberFormat="1" applyFont="1" applyBorder="1" applyAlignment="1">
      <alignment horizontal="right" indent="2"/>
    </xf>
    <xf numFmtId="165" fontId="4" fillId="0" borderId="24" xfId="0" applyNumberFormat="1" applyFont="1" applyFill="1" applyBorder="1" applyAlignment="1">
      <alignment horizontal="right" indent="1"/>
    </xf>
    <xf numFmtId="165" fontId="4" fillId="0" borderId="20" xfId="0" applyNumberFormat="1" applyFont="1" applyFill="1" applyBorder="1" applyAlignment="1">
      <alignment horizontal="right" indent="1"/>
    </xf>
    <xf numFmtId="165" fontId="4" fillId="0" borderId="21" xfId="0" applyNumberFormat="1" applyFont="1" applyFill="1" applyBorder="1" applyAlignment="1">
      <alignment horizontal="right" indent="1"/>
    </xf>
    <xf numFmtId="165" fontId="4" fillId="0" borderId="22" xfId="0" applyNumberFormat="1" applyFont="1" applyFill="1" applyBorder="1" applyAlignment="1">
      <alignment horizontal="right" indent="1"/>
    </xf>
    <xf numFmtId="0" fontId="8" fillId="0" borderId="0" xfId="0" applyFont="1"/>
    <xf numFmtId="166" fontId="3" fillId="0" borderId="24" xfId="0" applyNumberFormat="1" applyFont="1" applyBorder="1" applyAlignment="1">
      <alignment horizontal="right" indent="2"/>
    </xf>
    <xf numFmtId="166" fontId="3" fillId="0" borderId="20" xfId="0" applyNumberFormat="1" applyFont="1" applyBorder="1" applyAlignment="1">
      <alignment horizontal="right" indent="2"/>
    </xf>
    <xf numFmtId="166" fontId="3" fillId="0" borderId="21" xfId="0" applyNumberFormat="1" applyFont="1" applyBorder="1" applyAlignment="1">
      <alignment horizontal="right" indent="2"/>
    </xf>
    <xf numFmtId="166" fontId="3" fillId="0" borderId="22" xfId="0" applyNumberFormat="1" applyFont="1" applyBorder="1" applyAlignment="1">
      <alignment horizontal="right" indent="2"/>
    </xf>
    <xf numFmtId="166" fontId="3" fillId="0" borderId="19" xfId="0" applyNumberFormat="1" applyFont="1" applyBorder="1" applyAlignment="1">
      <alignment horizontal="right" indent="2"/>
    </xf>
    <xf numFmtId="165" fontId="4" fillId="11" borderId="0" xfId="0" applyNumberFormat="1" applyFont="1" applyFill="1" applyBorder="1" applyAlignment="1">
      <alignment horizontal="right" indent="1"/>
    </xf>
    <xf numFmtId="0" fontId="9" fillId="0" borderId="0" xfId="20" applyFont="1">
      <alignment/>
      <protection/>
    </xf>
    <xf numFmtId="0" fontId="4" fillId="0" borderId="0" xfId="20" applyFont="1">
      <alignment/>
      <protection/>
    </xf>
    <xf numFmtId="0" fontId="3" fillId="0" borderId="0" xfId="20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2" fillId="34" borderId="18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7" fillId="11" borderId="25" xfId="0" applyNumberFormat="1" applyFont="1" applyFill="1" applyBorder="1"/>
    <xf numFmtId="0" fontId="7" fillId="0" borderId="0" xfId="0" applyFont="1"/>
    <xf numFmtId="165" fontId="4" fillId="0" borderId="0" xfId="20" applyNumberFormat="1" applyFont="1">
      <alignment/>
      <protection/>
    </xf>
    <xf numFmtId="0" fontId="7" fillId="10" borderId="21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4" fontId="3" fillId="0" borderId="0" xfId="0" applyNumberFormat="1" applyFont="1"/>
    <xf numFmtId="0" fontId="4" fillId="0" borderId="0" xfId="20" applyFont="1" applyFill="1">
      <alignment/>
      <protection/>
    </xf>
    <xf numFmtId="165" fontId="3" fillId="0" borderId="24" xfId="0" applyNumberFormat="1" applyFont="1" applyBorder="1" applyAlignment="1">
      <alignment horizontal="right" indent="2"/>
    </xf>
    <xf numFmtId="165" fontId="3" fillId="0" borderId="20" xfId="0" applyNumberFormat="1" applyFont="1" applyBorder="1" applyAlignment="1">
      <alignment horizontal="right" indent="2"/>
    </xf>
    <xf numFmtId="165" fontId="3" fillId="0" borderId="21" xfId="0" applyNumberFormat="1" applyFont="1" applyBorder="1" applyAlignment="1">
      <alignment horizontal="right" indent="2"/>
    </xf>
    <xf numFmtId="165" fontId="3" fillId="0" borderId="22" xfId="0" applyNumberFormat="1" applyFont="1" applyBorder="1" applyAlignment="1">
      <alignment horizontal="right" indent="2"/>
    </xf>
    <xf numFmtId="165" fontId="3" fillId="0" borderId="19" xfId="0" applyNumberFormat="1" applyFont="1" applyBorder="1" applyAlignment="1">
      <alignment horizontal="right" indent="2"/>
    </xf>
    <xf numFmtId="165" fontId="3" fillId="11" borderId="26" xfId="0" applyNumberFormat="1" applyFont="1" applyFill="1" applyBorder="1" applyAlignment="1">
      <alignment horizontal="right" indent="2"/>
    </xf>
    <xf numFmtId="165" fontId="3" fillId="11" borderId="0" xfId="0" applyNumberFormat="1" applyFont="1" applyFill="1" applyBorder="1" applyAlignment="1">
      <alignment horizontal="right" indent="1"/>
    </xf>
    <xf numFmtId="166" fontId="3" fillId="0" borderId="0" xfId="0" applyNumberFormat="1" applyFont="1" applyFill="1" applyBorder="1" applyAlignment="1">
      <alignment horizontal="right" indent="2"/>
    </xf>
    <xf numFmtId="0" fontId="3" fillId="0" borderId="0" xfId="0" applyFont="1" applyFill="1"/>
    <xf numFmtId="166" fontId="3" fillId="0" borderId="15" xfId="0" applyNumberFormat="1" applyFont="1" applyFill="1" applyBorder="1" applyAlignment="1">
      <alignment horizontal="right" indent="2"/>
    </xf>
    <xf numFmtId="166" fontId="3" fillId="0" borderId="16" xfId="0" applyNumberFormat="1" applyFont="1" applyFill="1" applyBorder="1" applyAlignment="1">
      <alignment horizontal="right" indent="2"/>
    </xf>
    <xf numFmtId="0" fontId="4" fillId="35" borderId="12" xfId="20" applyNumberFormat="1" applyFont="1" applyFill="1" applyBorder="1" applyAlignment="1">
      <alignment/>
      <protection/>
    </xf>
    <xf numFmtId="165" fontId="4" fillId="0" borderId="12" xfId="20" applyNumberFormat="1" applyFont="1" applyFill="1" applyBorder="1" applyAlignment="1">
      <alignment/>
      <protection/>
    </xf>
    <xf numFmtId="0" fontId="4" fillId="0" borderId="12" xfId="20" applyNumberFormat="1" applyFont="1" applyFill="1" applyBorder="1" applyAlignment="1">
      <alignment/>
      <protection/>
    </xf>
    <xf numFmtId="4" fontId="4" fillId="0" borderId="12" xfId="20" applyNumberFormat="1" applyFont="1" applyFill="1" applyBorder="1" applyAlignment="1">
      <alignment/>
      <protection/>
    </xf>
    <xf numFmtId="167" fontId="4" fillId="0" borderId="0" xfId="0" applyNumberFormat="1" applyFont="1" applyFill="1" applyBorder="1" applyAlignment="1">
      <alignment/>
    </xf>
    <xf numFmtId="2" fontId="4" fillId="0" borderId="0" xfId="0" applyNumberFormat="1" applyFont="1"/>
    <xf numFmtId="165" fontId="3" fillId="0" borderId="15" xfId="0" applyNumberFormat="1" applyFont="1" applyFill="1" applyBorder="1" applyAlignment="1">
      <alignment horizontal="right" indent="1"/>
    </xf>
    <xf numFmtId="0" fontId="14" fillId="0" borderId="0" xfId="0" applyFont="1" applyAlignment="1">
      <alignment vertical="center"/>
    </xf>
    <xf numFmtId="166" fontId="3" fillId="11" borderId="27" xfId="0" applyNumberFormat="1" applyFont="1" applyFill="1" applyBorder="1" applyAlignment="1">
      <alignment horizontal="right" indent="2"/>
    </xf>
    <xf numFmtId="166" fontId="3" fillId="11" borderId="28" xfId="0" applyNumberFormat="1" applyFont="1" applyFill="1" applyBorder="1" applyAlignment="1">
      <alignment horizontal="right" indent="2"/>
    </xf>
    <xf numFmtId="3" fontId="4" fillId="11" borderId="27" xfId="18" applyNumberFormat="1" applyFont="1" applyFill="1" applyBorder="1" applyAlignment="1">
      <alignment horizontal="right" indent="1"/>
    </xf>
    <xf numFmtId="3" fontId="4" fillId="11" borderId="28" xfId="18" applyNumberFormat="1" applyFont="1" applyFill="1" applyBorder="1" applyAlignment="1">
      <alignment horizontal="right" indent="1"/>
    </xf>
    <xf numFmtId="0" fontId="2" fillId="10" borderId="21" xfId="0" applyNumberFormat="1" applyFont="1" applyFill="1" applyBorder="1" applyAlignment="1">
      <alignment horizontal="center"/>
    </xf>
    <xf numFmtId="0" fontId="2" fillId="10" borderId="16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right" indent="2"/>
    </xf>
    <xf numFmtId="166" fontId="3" fillId="0" borderId="18" xfId="0" applyNumberFormat="1" applyFont="1" applyFill="1" applyBorder="1" applyAlignment="1">
      <alignment horizontal="right" indent="2"/>
    </xf>
    <xf numFmtId="166" fontId="3" fillId="0" borderId="0" xfId="0" applyNumberFormat="1" applyFont="1" applyFill="1"/>
    <xf numFmtId="169" fontId="3" fillId="0" borderId="0" xfId="15" applyNumberFormat="1" applyFont="1" applyFill="1"/>
    <xf numFmtId="0" fontId="7" fillId="0" borderId="0" xfId="0" applyFont="1" applyFill="1"/>
    <xf numFmtId="166" fontId="4" fillId="0" borderId="0" xfId="20" applyNumberFormat="1" applyFont="1" applyFill="1">
      <alignment/>
      <protection/>
    </xf>
    <xf numFmtId="2" fontId="4" fillId="0" borderId="0" xfId="20" applyNumberFormat="1" applyFont="1" applyFill="1">
      <alignment/>
      <protection/>
    </xf>
    <xf numFmtId="0" fontId="4" fillId="35" borderId="29" xfId="20" applyNumberFormat="1" applyFont="1" applyFill="1" applyBorder="1" applyAlignment="1">
      <alignment wrapText="1"/>
      <protection/>
    </xf>
    <xf numFmtId="4" fontId="3" fillId="0" borderId="30" xfId="0" applyNumberFormat="1" applyFont="1" applyFill="1" applyBorder="1"/>
    <xf numFmtId="166" fontId="3" fillId="0" borderId="30" xfId="0" applyNumberFormat="1" applyFont="1" applyFill="1" applyBorder="1"/>
    <xf numFmtId="4" fontId="3" fillId="0" borderId="30" xfId="0" applyNumberFormat="1" applyFont="1" applyBorder="1"/>
    <xf numFmtId="2" fontId="4" fillId="0" borderId="0" xfId="0" applyNumberFormat="1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170" fontId="3" fillId="0" borderId="0" xfId="0" applyNumberFormat="1" applyFont="1" applyFill="1"/>
    <xf numFmtId="0" fontId="3" fillId="0" borderId="30" xfId="0" applyFont="1" applyFill="1" applyBorder="1"/>
    <xf numFmtId="0" fontId="4" fillId="35" borderId="29" xfId="0" applyNumberFormat="1" applyFont="1" applyFill="1" applyBorder="1" applyAlignment="1">
      <alignment/>
    </xf>
    <xf numFmtId="0" fontId="7" fillId="0" borderId="30" xfId="0" applyNumberFormat="1" applyFont="1" applyFill="1" applyBorder="1"/>
    <xf numFmtId="0" fontId="7" fillId="0" borderId="30" xfId="0" applyFont="1" applyFill="1" applyBorder="1"/>
    <xf numFmtId="0" fontId="3" fillId="34" borderId="0" xfId="0" applyFont="1" applyFill="1" applyBorder="1"/>
    <xf numFmtId="165" fontId="3" fillId="34" borderId="0" xfId="0" applyNumberFormat="1" applyFont="1" applyFill="1" applyBorder="1" applyAlignment="1">
      <alignment horizontal="right" indent="2"/>
    </xf>
    <xf numFmtId="0" fontId="3" fillId="0" borderId="0" xfId="0" applyFont="1" quotePrefix="1"/>
    <xf numFmtId="0" fontId="15" fillId="0" borderId="0" xfId="0" applyFont="1"/>
    <xf numFmtId="0" fontId="7" fillId="11" borderId="28" xfId="0" applyFont="1" applyFill="1" applyBorder="1" quotePrefix="1"/>
    <xf numFmtId="0" fontId="7" fillId="11" borderId="31" xfId="0" applyFont="1" applyFill="1" applyBorder="1" quotePrefix="1"/>
    <xf numFmtId="0" fontId="7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10" borderId="2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10" borderId="23" xfId="0" applyNumberFormat="1" applyFont="1" applyFill="1" applyBorder="1" applyAlignment="1">
      <alignment horizontal="center"/>
    </xf>
    <xf numFmtId="0" fontId="2" fillId="10" borderId="0" xfId="0" applyNumberFormat="1" applyFont="1" applyFill="1" applyBorder="1" applyAlignment="1">
      <alignment horizontal="center"/>
    </xf>
    <xf numFmtId="0" fontId="2" fillId="34" borderId="0" xfId="20" applyFont="1" applyFill="1" applyBorder="1" applyAlignment="1">
      <alignment horizontal="center"/>
      <protection/>
    </xf>
    <xf numFmtId="165" fontId="4" fillId="34" borderId="0" xfId="20" applyNumberFormat="1" applyFont="1" applyFill="1" applyBorder="1" applyAlignment="1">
      <alignment horizontal="right" indent="1"/>
      <protection/>
    </xf>
    <xf numFmtId="165" fontId="17" fillId="34" borderId="0" xfId="20" applyNumberFormat="1" applyFont="1" applyFill="1" applyBorder="1" applyAlignment="1">
      <alignment horizontal="right" indent="1"/>
      <protection/>
    </xf>
    <xf numFmtId="165" fontId="4" fillId="34" borderId="0" xfId="20" applyNumberFormat="1" applyFont="1" applyFill="1" applyBorder="1">
      <alignment/>
      <protection/>
    </xf>
    <xf numFmtId="0" fontId="3" fillId="34" borderId="0" xfId="20" applyFont="1" applyFill="1" applyBorder="1">
      <alignment/>
      <protection/>
    </xf>
    <xf numFmtId="3" fontId="3" fillId="0" borderId="0" xfId="0" applyNumberFormat="1" applyFont="1"/>
    <xf numFmtId="0" fontId="7" fillId="11" borderId="28" xfId="0" applyFont="1" applyFill="1" applyBorder="1" applyAlignment="1">
      <alignment horizontal="center"/>
    </xf>
    <xf numFmtId="165" fontId="7" fillId="11" borderId="28" xfId="0" applyNumberFormat="1" applyFont="1" applyFill="1" applyBorder="1" applyAlignment="1">
      <alignment horizontal="right" indent="3"/>
    </xf>
    <xf numFmtId="165" fontId="3" fillId="11" borderId="28" xfId="0" applyNumberFormat="1" applyFont="1" applyFill="1" applyBorder="1" applyAlignment="1">
      <alignment horizontal="right" indent="3"/>
    </xf>
    <xf numFmtId="165" fontId="3" fillId="11" borderId="31" xfId="0" applyNumberFormat="1" applyFont="1" applyFill="1" applyBorder="1" applyAlignment="1">
      <alignment horizontal="right" indent="3"/>
    </xf>
    <xf numFmtId="0" fontId="3" fillId="0" borderId="0" xfId="25" applyFont="1">
      <alignment/>
      <protection/>
    </xf>
    <xf numFmtId="0" fontId="3" fillId="0" borderId="0" xfId="25" applyFont="1" applyAlignment="1">
      <alignment vertical="center"/>
      <protection/>
    </xf>
    <xf numFmtId="166" fontId="3" fillId="0" borderId="0" xfId="25" applyNumberFormat="1" applyFont="1">
      <alignment/>
      <protection/>
    </xf>
    <xf numFmtId="0" fontId="2" fillId="0" borderId="0" xfId="0" applyFont="1" applyBorder="1" applyAlignment="1">
      <alignment horizontal="left" vertical="center"/>
    </xf>
    <xf numFmtId="4" fontId="4" fillId="0" borderId="0" xfId="20" applyNumberFormat="1" applyFont="1" applyFill="1" applyBorder="1" applyAlignment="1">
      <alignment/>
      <protection/>
    </xf>
    <xf numFmtId="0" fontId="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 vertical="top"/>
    </xf>
    <xf numFmtId="0" fontId="2" fillId="0" borderId="0" xfId="20" applyFont="1" applyAlignment="1">
      <alignment horizontal="left"/>
      <protection/>
    </xf>
    <xf numFmtId="0" fontId="2" fillId="34" borderId="0" xfId="20" applyFont="1" applyFill="1" applyBorder="1" applyAlignment="1">
      <alignment horizontal="left"/>
      <protection/>
    </xf>
    <xf numFmtId="0" fontId="7" fillId="10" borderId="23" xfId="0" applyFont="1" applyFill="1" applyBorder="1" applyAlignment="1">
      <alignment horizontal="center"/>
    </xf>
    <xf numFmtId="0" fontId="2" fillId="10" borderId="23" xfId="0" applyNumberFormat="1" applyFont="1" applyFill="1" applyBorder="1" applyAlignment="1">
      <alignment horizontal="center"/>
    </xf>
    <xf numFmtId="0" fontId="2" fillId="10" borderId="0" xfId="0" applyNumberFormat="1" applyFont="1" applyFill="1" applyBorder="1" applyAlignment="1">
      <alignment horizontal="center"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4" fontId="1" fillId="0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4" fontId="1" fillId="0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166" fontId="3" fillId="0" borderId="31" xfId="0" applyNumberFormat="1" applyFont="1" applyBorder="1" applyAlignment="1">
      <alignment horizontal="right" indent="2"/>
    </xf>
    <xf numFmtId="0" fontId="2" fillId="0" borderId="14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left" vertical="top" wrapText="1"/>
    </xf>
    <xf numFmtId="0" fontId="7" fillId="0" borderId="16" xfId="0" applyFont="1" applyBorder="1"/>
    <xf numFmtId="0" fontId="7" fillId="0" borderId="17" xfId="0" applyFont="1" applyBorder="1"/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4" fontId="1" fillId="0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2" fillId="0" borderId="18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11" borderId="28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7" fillId="0" borderId="31" xfId="0" applyFont="1" applyBorder="1" applyAlignment="1">
      <alignment horizontal="left"/>
    </xf>
    <xf numFmtId="2" fontId="7" fillId="0" borderId="17" xfId="0" applyNumberFormat="1" applyFont="1" applyBorder="1" applyAlignment="1">
      <alignment horizontal="left"/>
    </xf>
    <xf numFmtId="3" fontId="4" fillId="0" borderId="32" xfId="18" applyNumberFormat="1" applyFont="1" applyFill="1" applyBorder="1" applyAlignment="1">
      <alignment horizontal="right" indent="1"/>
    </xf>
    <xf numFmtId="3" fontId="4" fillId="0" borderId="31" xfId="18" applyNumberFormat="1" applyFont="1" applyFill="1" applyBorder="1" applyAlignment="1">
      <alignment horizontal="right" indent="1"/>
    </xf>
    <xf numFmtId="2" fontId="8" fillId="0" borderId="0" xfId="0" applyNumberFormat="1" applyFont="1" applyBorder="1"/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4" fontId="1" fillId="0" borderId="12" xfId="20" applyNumberFormat="1" applyFont="1" applyFill="1" applyBorder="1" applyAlignment="1">
      <alignment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4" fontId="1" fillId="0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2" fillId="10" borderId="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 wrapText="1"/>
    </xf>
    <xf numFmtId="0" fontId="2" fillId="10" borderId="33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1" borderId="28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35" borderId="12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165" fontId="1" fillId="0" borderId="12" xfId="20" applyNumberFormat="1" applyFont="1" applyFill="1" applyBorder="1" applyAlignment="1">
      <alignment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7" fillId="11" borderId="28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166" fontId="3" fillId="11" borderId="34" xfId="0" applyNumberFormat="1" applyFont="1" applyFill="1" applyBorder="1" applyAlignment="1">
      <alignment horizontal="right" indent="2"/>
    </xf>
    <xf numFmtId="166" fontId="3" fillId="0" borderId="0" xfId="0" applyNumberFormat="1" applyFont="1" applyBorder="1" applyAlignment="1">
      <alignment horizontal="right" indent="2"/>
    </xf>
    <xf numFmtId="0" fontId="2" fillId="0" borderId="31" xfId="0" applyNumberFormat="1" applyFont="1" applyFill="1" applyBorder="1" applyAlignment="1">
      <alignment horizontal="left"/>
    </xf>
    <xf numFmtId="0" fontId="2" fillId="34" borderId="16" xfId="0" applyFont="1" applyFill="1" applyBorder="1" applyAlignment="1">
      <alignment horizontal="left" vertical="top"/>
    </xf>
    <xf numFmtId="165" fontId="9" fillId="0" borderId="0" xfId="0" applyNumberFormat="1" applyFont="1" applyFill="1" applyBorder="1" applyAlignment="1">
      <alignment/>
    </xf>
    <xf numFmtId="165" fontId="4" fillId="36" borderId="12" xfId="20" applyNumberFormat="1" applyFont="1" applyFill="1" applyBorder="1" applyAlignment="1">
      <alignment/>
      <protection/>
    </xf>
    <xf numFmtId="0" fontId="20" fillId="0" borderId="0" xfId="0" applyFont="1" applyAlignment="1">
      <alignment horizontal="left" vertical="top"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165" fontId="1" fillId="0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3" fillId="0" borderId="0" xfId="20" applyFont="1" applyFill="1" applyBorder="1" applyAlignment="1">
      <alignment horizontal="left"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165" fontId="1" fillId="0" borderId="12" xfId="20" applyNumberFormat="1" applyFont="1" applyFill="1" applyBorder="1" applyAlignment="1">
      <alignment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20" fillId="0" borderId="0" xfId="20" applyFont="1" applyAlignment="1">
      <alignment horizontal="left"/>
      <protection/>
    </xf>
    <xf numFmtId="165" fontId="4" fillId="0" borderId="21" xfId="20" applyNumberFormat="1" applyFont="1" applyFill="1" applyBorder="1" applyAlignment="1">
      <alignment horizontal="right" indent="1"/>
      <protection/>
    </xf>
    <xf numFmtId="165" fontId="4" fillId="0" borderId="16" xfId="20" applyNumberFormat="1" applyFont="1" applyFill="1" applyBorder="1" applyAlignment="1">
      <alignment horizontal="right" indent="1"/>
      <protection/>
    </xf>
    <xf numFmtId="165" fontId="4" fillId="0" borderId="19" xfId="20" applyNumberFormat="1" applyFont="1" applyFill="1" applyBorder="1" applyAlignment="1">
      <alignment horizontal="right" indent="1"/>
      <protection/>
    </xf>
    <xf numFmtId="165" fontId="4" fillId="0" borderId="18" xfId="20" applyNumberFormat="1" applyFont="1" applyFill="1" applyBorder="1" applyAlignment="1">
      <alignment horizontal="right" indent="1"/>
      <protection/>
    </xf>
    <xf numFmtId="0" fontId="3" fillId="0" borderId="0" xfId="21" applyFont="1" applyFill="1" applyBorder="1" applyAlignment="1">
      <alignment wrapText="1"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165" fontId="1" fillId="0" borderId="12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165" fontId="1" fillId="0" borderId="12" xfId="20" applyNumberFormat="1" applyFont="1" applyFill="1" applyBorder="1" applyAlignment="1">
      <alignment/>
      <protection/>
    </xf>
    <xf numFmtId="0" fontId="10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  <protection/>
    </xf>
    <xf numFmtId="0" fontId="1" fillId="35" borderId="12" xfId="20" applyNumberFormat="1" applyFont="1" applyFill="1" applyBorder="1" applyAlignment="1">
      <alignment/>
      <protection/>
    </xf>
    <xf numFmtId="165" fontId="1" fillId="0" borderId="12" xfId="20" applyNumberFormat="1" applyFont="1" applyFill="1" applyBorder="1" applyAlignment="1">
      <alignment/>
      <protection/>
    </xf>
    <xf numFmtId="0" fontId="1" fillId="0" borderId="12" xfId="20" applyNumberFormat="1" applyFont="1" applyFill="1" applyBorder="1" applyAlignment="1">
      <alignment/>
      <protection/>
    </xf>
    <xf numFmtId="0" fontId="20" fillId="0" borderId="0" xfId="21" applyFont="1" applyFill="1" applyBorder="1" applyAlignment="1">
      <alignment horizontal="left"/>
      <protection/>
    </xf>
    <xf numFmtId="0" fontId="2" fillId="34" borderId="0" xfId="20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8" fillId="0" borderId="0" xfId="25" applyFont="1">
      <alignment/>
      <protection/>
    </xf>
    <xf numFmtId="0" fontId="7" fillId="11" borderId="28" xfId="20" applyFont="1" applyFill="1" applyBorder="1" applyAlignment="1">
      <alignment horizontal="left"/>
      <protection/>
    </xf>
    <xf numFmtId="165" fontId="4" fillId="11" borderId="27" xfId="20" applyNumberFormat="1" applyFont="1" applyFill="1" applyBorder="1" applyAlignment="1">
      <alignment horizontal="right" indent="1"/>
      <protection/>
    </xf>
    <xf numFmtId="165" fontId="4" fillId="11" borderId="28" xfId="20" applyNumberFormat="1" applyFont="1" applyFill="1" applyBorder="1" applyAlignment="1">
      <alignment horizontal="right" indent="1"/>
      <protection/>
    </xf>
    <xf numFmtId="0" fontId="2" fillId="10" borderId="21" xfId="20" applyNumberFormat="1" applyFont="1" applyFill="1" applyBorder="1" applyAlignment="1">
      <alignment horizontal="center"/>
      <protection/>
    </xf>
    <xf numFmtId="0" fontId="2" fillId="10" borderId="16" xfId="20" applyNumberFormat="1" applyFont="1" applyFill="1" applyBorder="1" applyAlignment="1">
      <alignment horizontal="center"/>
      <protection/>
    </xf>
    <xf numFmtId="0" fontId="7" fillId="0" borderId="18" xfId="20" applyFont="1" applyBorder="1" applyAlignment="1">
      <alignment horizontal="left"/>
      <protection/>
    </xf>
    <xf numFmtId="0" fontId="7" fillId="0" borderId="0" xfId="21" applyFont="1" applyFill="1" applyBorder="1">
      <alignment/>
      <protection/>
    </xf>
    <xf numFmtId="166" fontId="4" fillId="0" borderId="12" xfId="20" applyNumberFormat="1" applyFont="1" applyFill="1" applyBorder="1" applyAlignment="1">
      <alignment/>
      <protection/>
    </xf>
    <xf numFmtId="4" fontId="3" fillId="0" borderId="0" xfId="0" applyNumberFormat="1" applyFont="1" applyFill="1"/>
    <xf numFmtId="166" fontId="3" fillId="0" borderId="0" xfId="0" applyNumberFormat="1" applyFont="1" applyBorder="1"/>
    <xf numFmtId="166" fontId="4" fillId="0" borderId="0" xfId="18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66" fontId="0" fillId="0" borderId="0" xfId="0" applyNumberFormat="1"/>
    <xf numFmtId="0" fontId="37" fillId="0" borderId="0" xfId="0" applyFont="1"/>
    <xf numFmtId="4" fontId="1" fillId="0" borderId="12" xfId="0" applyNumberFormat="1" applyFont="1" applyFill="1" applyBorder="1" applyAlignment="1">
      <alignment/>
    </xf>
    <xf numFmtId="0" fontId="38" fillId="0" borderId="0" xfId="0" applyFont="1"/>
    <xf numFmtId="166" fontId="15" fillId="0" borderId="0" xfId="0" applyNumberFormat="1" applyFont="1" applyFill="1"/>
    <xf numFmtId="170" fontId="3" fillId="0" borderId="0" xfId="0" applyNumberFormat="1" applyFont="1"/>
    <xf numFmtId="0" fontId="9" fillId="0" borderId="0" xfId="0" applyFont="1"/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4" fillId="0" borderId="0" xfId="0" applyFont="1"/>
    <xf numFmtId="0" fontId="2" fillId="0" borderId="23" xfId="0" applyNumberFormat="1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right" indent="3"/>
    </xf>
    <xf numFmtId="165" fontId="7" fillId="11" borderId="27" xfId="0" applyNumberFormat="1" applyFont="1" applyFill="1" applyBorder="1" applyAlignment="1">
      <alignment horizontal="right" indent="7"/>
    </xf>
    <xf numFmtId="165" fontId="3" fillId="0" borderId="36" xfId="0" applyNumberFormat="1" applyFont="1" applyBorder="1" applyAlignment="1">
      <alignment horizontal="right" indent="7"/>
    </xf>
    <xf numFmtId="165" fontId="3" fillId="11" borderId="27" xfId="0" applyNumberFormat="1" applyFont="1" applyFill="1" applyBorder="1" applyAlignment="1">
      <alignment horizontal="right" indent="7"/>
    </xf>
    <xf numFmtId="165" fontId="3" fillId="11" borderId="32" xfId="0" applyNumberFormat="1" applyFont="1" applyFill="1" applyBorder="1" applyAlignment="1">
      <alignment horizontal="right" indent="7"/>
    </xf>
    <xf numFmtId="165" fontId="3" fillId="0" borderId="36" xfId="0" applyNumberFormat="1" applyFont="1" applyBorder="1" applyAlignment="1" quotePrefix="1">
      <alignment horizontal="right" indent="7"/>
    </xf>
    <xf numFmtId="165" fontId="3" fillId="11" borderId="27" xfId="0" applyNumberFormat="1" applyFont="1" applyFill="1" applyBorder="1" applyAlignment="1" quotePrefix="1">
      <alignment horizontal="right" indent="7"/>
    </xf>
    <xf numFmtId="3" fontId="7" fillId="11" borderId="27" xfId="0" applyNumberFormat="1" applyFont="1" applyFill="1" applyBorder="1" applyAlignment="1">
      <alignment horizontal="right" indent="2"/>
    </xf>
    <xf numFmtId="3" fontId="7" fillId="11" borderId="25" xfId="0" applyNumberFormat="1" applyFont="1" applyFill="1" applyBorder="1" applyAlignment="1">
      <alignment horizontal="right" indent="2"/>
    </xf>
    <xf numFmtId="3" fontId="3" fillId="0" borderId="36" xfId="0" applyNumberFormat="1" applyFont="1" applyBorder="1" applyAlignment="1">
      <alignment horizontal="right" indent="2"/>
    </xf>
    <xf numFmtId="3" fontId="3" fillId="0" borderId="37" xfId="0" applyNumberFormat="1" applyFont="1" applyBorder="1" applyAlignment="1">
      <alignment horizontal="right" indent="2"/>
    </xf>
    <xf numFmtId="3" fontId="3" fillId="11" borderId="27" xfId="0" applyNumberFormat="1" applyFont="1" applyFill="1" applyBorder="1" applyAlignment="1">
      <alignment horizontal="right" indent="2"/>
    </xf>
    <xf numFmtId="3" fontId="3" fillId="11" borderId="25" xfId="0" applyNumberFormat="1" applyFont="1" applyFill="1" applyBorder="1" applyAlignment="1">
      <alignment horizontal="right" indent="2"/>
    </xf>
    <xf numFmtId="3" fontId="3" fillId="11" borderId="32" xfId="0" applyNumberFormat="1" applyFont="1" applyFill="1" applyBorder="1" applyAlignment="1">
      <alignment horizontal="right" indent="2"/>
    </xf>
    <xf numFmtId="3" fontId="3" fillId="11" borderId="38" xfId="0" applyNumberFormat="1" applyFont="1" applyFill="1" applyBorder="1" applyAlignment="1">
      <alignment horizontal="right" indent="2"/>
    </xf>
    <xf numFmtId="0" fontId="11" fillId="0" borderId="0" xfId="0" applyFont="1"/>
    <xf numFmtId="0" fontId="3" fillId="0" borderId="0" xfId="25" applyFont="1" applyAlignment="1">
      <alignment horizontal="left" vertical="center"/>
      <protection/>
    </xf>
    <xf numFmtId="165" fontId="4" fillId="11" borderId="27" xfId="0" applyNumberFormat="1" applyFont="1" applyFill="1" applyBorder="1" applyAlignment="1">
      <alignment horizontal="right" indent="1"/>
    </xf>
    <xf numFmtId="165" fontId="4" fillId="11" borderId="28" xfId="0" applyNumberFormat="1" applyFont="1" applyFill="1" applyBorder="1" applyAlignment="1">
      <alignment horizontal="right" indent="1"/>
    </xf>
    <xf numFmtId="165" fontId="4" fillId="0" borderId="18" xfId="0" applyNumberFormat="1" applyFont="1" applyFill="1" applyBorder="1" applyAlignment="1">
      <alignment horizontal="right" indent="1"/>
    </xf>
    <xf numFmtId="165" fontId="4" fillId="0" borderId="15" xfId="0" applyNumberFormat="1" applyFont="1" applyFill="1" applyBorder="1" applyAlignment="1">
      <alignment horizontal="right" indent="1"/>
    </xf>
    <xf numFmtId="165" fontId="4" fillId="0" borderId="16" xfId="0" applyNumberFormat="1" applyFont="1" applyFill="1" applyBorder="1" applyAlignment="1">
      <alignment horizontal="right" indent="1"/>
    </xf>
    <xf numFmtId="165" fontId="4" fillId="0" borderId="14" xfId="0" applyNumberFormat="1" applyFont="1" applyFill="1" applyBorder="1" applyAlignment="1">
      <alignment horizontal="right" indent="1"/>
    </xf>
    <xf numFmtId="165" fontId="4" fillId="0" borderId="17" xfId="0" applyNumberFormat="1" applyFont="1" applyFill="1" applyBorder="1" applyAlignment="1">
      <alignment horizontal="right" indent="1"/>
    </xf>
    <xf numFmtId="0" fontId="7" fillId="10" borderId="24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 wrapText="1"/>
    </xf>
    <xf numFmtId="0" fontId="2" fillId="10" borderId="40" xfId="0" applyFont="1" applyFill="1" applyBorder="1" applyAlignment="1">
      <alignment horizont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wrapText="1"/>
    </xf>
    <xf numFmtId="0" fontId="2" fillId="10" borderId="3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10" borderId="26" xfId="0" applyFont="1" applyFill="1" applyBorder="1" applyAlignment="1">
      <alignment horizontal="center" wrapText="1"/>
    </xf>
    <xf numFmtId="0" fontId="7" fillId="10" borderId="23" xfId="0" applyFont="1" applyFill="1" applyBorder="1" applyAlignment="1">
      <alignment horizontal="center" wrapText="1"/>
    </xf>
    <xf numFmtId="0" fontId="7" fillId="10" borderId="42" xfId="0" applyFont="1" applyFill="1" applyBorder="1" applyAlignment="1">
      <alignment horizontal="center" wrapText="1"/>
    </xf>
    <xf numFmtId="0" fontId="7" fillId="10" borderId="19" xfId="0" applyFont="1" applyFill="1" applyBorder="1" applyAlignment="1">
      <alignment horizontal="center" wrapText="1"/>
    </xf>
    <xf numFmtId="0" fontId="7" fillId="10" borderId="18" xfId="0" applyFont="1" applyFill="1" applyBorder="1" applyAlignment="1">
      <alignment horizontal="center" wrapText="1"/>
    </xf>
    <xf numFmtId="0" fontId="7" fillId="10" borderId="43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10" borderId="24" xfId="0" applyFont="1" applyFill="1" applyBorder="1" applyAlignment="1">
      <alignment horizontal="center" wrapText="1"/>
    </xf>
    <xf numFmtId="0" fontId="2" fillId="10" borderId="14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7" fillId="10" borderId="23" xfId="0" applyNumberFormat="1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 vertical="center" wrapText="1"/>
    </xf>
    <xf numFmtId="0" fontId="7" fillId="10" borderId="44" xfId="0" applyFont="1" applyFill="1" applyBorder="1" applyAlignment="1">
      <alignment horizontal="center" vertical="center" wrapText="1"/>
    </xf>
    <xf numFmtId="0" fontId="7" fillId="10" borderId="26" xfId="0" applyNumberFormat="1" applyFont="1" applyFill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center" vertical="center" wrapText="1"/>
    </xf>
    <xf numFmtId="0" fontId="2" fillId="10" borderId="24" xfId="20" applyFont="1" applyFill="1" applyBorder="1" applyAlignment="1">
      <alignment horizontal="center"/>
      <protection/>
    </xf>
    <xf numFmtId="0" fontId="2" fillId="10" borderId="14" xfId="20" applyFont="1" applyFill="1" applyBorder="1" applyAlignment="1">
      <alignment horizontal="center"/>
      <protection/>
    </xf>
    <xf numFmtId="0" fontId="2" fillId="34" borderId="0" xfId="20" applyFont="1" applyFill="1" applyBorder="1" applyAlignment="1">
      <alignment horizontal="center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umberCellStyle" xfId="22"/>
    <cellStyle name="Normal 3" xfId="23"/>
    <cellStyle name="Banner" xfId="24"/>
    <cellStyle name="Normal 2 3" xfId="25"/>
    <cellStyle name="Normal 3 2" xfId="26"/>
    <cellStyle name="Title" xfId="27"/>
    <cellStyle name="Heading 1" xfId="28"/>
    <cellStyle name="Heading 2" xfId="29"/>
    <cellStyle name="Heading 3" xfId="30"/>
    <cellStyle name="Heading 4" xfId="31"/>
    <cellStyle name="Good" xfId="32"/>
    <cellStyle name="Bad" xfId="33"/>
    <cellStyle name="Neutral" xfId="34"/>
    <cellStyle name="Input" xfId="35"/>
    <cellStyle name="Output" xfId="36"/>
    <cellStyle name="Calculation" xfId="37"/>
    <cellStyle name="Linked Cell" xfId="38"/>
    <cellStyle name="Check Cell" xfId="39"/>
    <cellStyle name="Warning Text" xfId="40"/>
    <cellStyle name="Explanatory Text" xfId="41"/>
    <cellStyle name="Total" xfId="42"/>
    <cellStyle name="Accent1" xfId="43"/>
    <cellStyle name="20% - Accent1" xfId="44"/>
    <cellStyle name="40% - Accent1" xfId="45"/>
    <cellStyle name="60% - Accent1" xfId="46"/>
    <cellStyle name="Accent2" xfId="47"/>
    <cellStyle name="20% - Accent2" xfId="48"/>
    <cellStyle name="40% - Accent2" xfId="49"/>
    <cellStyle name="60% - Accent2" xfId="50"/>
    <cellStyle name="Accent3" xfId="51"/>
    <cellStyle name="20% - Accent3" xfId="52"/>
    <cellStyle name="40% - Accent3" xfId="53"/>
    <cellStyle name="60% - Accent3" xfId="54"/>
    <cellStyle name="Accent4" xfId="55"/>
    <cellStyle name="20% - Accent4" xfId="56"/>
    <cellStyle name="40% - Accent4" xfId="57"/>
    <cellStyle name="60% - Accent4" xfId="58"/>
    <cellStyle name="Accent5" xfId="59"/>
    <cellStyle name="20% - Accent5" xfId="60"/>
    <cellStyle name="40% - Accent5" xfId="61"/>
    <cellStyle name="60% - Accent5" xfId="62"/>
    <cellStyle name="Accent6" xfId="63"/>
    <cellStyle name="20% - Accent6" xfId="64"/>
    <cellStyle name="40% - Accent6" xfId="65"/>
    <cellStyle name="60% - Accent6" xfId="66"/>
    <cellStyle name="Normal 4" xfId="67"/>
    <cellStyle name="Note 2" xfId="68"/>
    <cellStyle name="Normal 5" xfId="6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tx>
            <c:v>Series2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dLbl>
              <c:idx val="0"/>
              <c:layout>
                <c:manualLayout>
                  <c:x val="-0.01125"/>
                  <c:y val="0.002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1325"/>
                  <c:y val="-0.007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1'!$C$7:$C$24</c:f>
              <c:strCache/>
            </c:strRef>
          </c:cat>
          <c:val>
            <c:numRef>
              <c:f>'Figure 1'!$D$29:$D$31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3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4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5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7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0055"/>
                  <c:y val="0.00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-0.01225"/>
                  <c:y val="-0.0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-0.01525"/>
                  <c:y val="-0.00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00575"/>
                  <c:y val="-0.00325"/>
                </c:manualLayout>
              </c:layout>
              <c:numFmt formatCode="0.0%" sourceLinked="0"/>
              <c:spPr>
                <a:noFill/>
                <a:ln w="12700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135"/>
                  <c:y val="0.013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0085"/>
                  <c:y val="0.02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.09675"/>
                  <c:y val="0.11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.0425"/>
                  <c:y val="0.12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-0.053"/>
                  <c:y val="0.109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0425"/>
                  <c:y val="-0.0035"/>
                </c:manualLayout>
              </c:layout>
              <c:numFmt formatCode="0.0%" sourceLinked="0"/>
              <c:spPr>
                <a:noFill/>
                <a:ln w="12700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-0.00775"/>
                  <c:y val="-0.00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-0.0105"/>
                  <c:y val="0.0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.00375"/>
                  <c:y val="0.00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-0.00875"/>
                  <c:y val="-0.01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-0.1565"/>
                  <c:y val="-0.08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-0.15675"/>
                  <c:y val="-0.11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-0.0035"/>
                  <c:y val="0.00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7"/>
              <c:layout>
                <c:manualLayout>
                  <c:x val="-0.0065"/>
                  <c:y val="-0.02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ln w="127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'Figure 1'!$C$7:$C$24</c:f>
              <c:strCache/>
            </c:strRef>
          </c:cat>
          <c:val>
            <c:numRef>
              <c:f>'Figure 1'!$D$7:$D$24</c:f>
              <c:numCache/>
            </c:numRef>
          </c:val>
        </c:ser>
        <c:holeSize val="25"/>
      </c:doughnut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75"/>
          <c:y val="0.113"/>
          <c:w val="0.67525"/>
          <c:h val="0.8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5"/>
            <c:spPr>
              <a:solidFill>
                <a:srgbClr val="F06423">
                  <a:lumMod val="40000"/>
                  <a:lumOff val="6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9"/>
            <c:spPr>
              <a:solidFill>
                <a:srgbClr val="FAA519">
                  <a:lumMod val="10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Pt>
            <c:idx val="10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35625"/>
                  <c:y val="0.09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4"/>
                  <c:y val="-0.02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26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62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8"/>
                  <c:y val="0.02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2"/>
                  <c:y val="0.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33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585"/>
                  <c:y val="-0.07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655"/>
                  <c:y val="-0.01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2'!$C$62:$C$72</c:f>
              <c:strCache/>
            </c:strRef>
          </c:cat>
          <c:val>
            <c:numRef>
              <c:f>'Figure 2'!$D$62:$D$72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3'!$C$64</c:f>
              <c:strCache>
                <c:ptCount val="1"/>
                <c:pt idx="0">
                  <c:v>Total labour force input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3'!$D$63:$N$63</c:f>
              <c:strCache/>
            </c:strRef>
          </c:cat>
          <c:val>
            <c:numRef>
              <c:f>'Figure 3'!$D$64:$N$64</c:f>
              <c:numCache/>
            </c:numRef>
          </c:val>
          <c:smooth val="0"/>
        </c:ser>
        <c:ser>
          <c:idx val="1"/>
          <c:order val="1"/>
          <c:tx>
            <c:strRef>
              <c:f>'Figure 3'!$C$65</c:f>
              <c:strCache>
                <c:ptCount val="1"/>
                <c:pt idx="0">
                  <c:v>Non-salaried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3'!$D$63:$N$63</c:f>
              <c:strCache/>
            </c:strRef>
          </c:cat>
          <c:val>
            <c:numRef>
              <c:f>'Figure 3'!$D$65:$N$65</c:f>
              <c:numCache/>
            </c:numRef>
          </c:val>
          <c:smooth val="0"/>
        </c:ser>
        <c:ser>
          <c:idx val="2"/>
          <c:order val="2"/>
          <c:tx>
            <c:strRef>
              <c:f>'Figure 3'!$C$66</c:f>
              <c:strCache>
                <c:ptCount val="1"/>
                <c:pt idx="0">
                  <c:v>Salaried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3'!$D$63:$N$63</c:f>
              <c:strCache/>
            </c:strRef>
          </c:cat>
          <c:val>
            <c:numRef>
              <c:f>'Figure 3'!$D$66:$N$66</c:f>
              <c:numCache/>
            </c:numRef>
          </c:val>
          <c:smooth val="0"/>
        </c:ser>
        <c:axId val="54558826"/>
        <c:axId val="21267387"/>
      </c:line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crossAx val="21267387"/>
        <c:crossesAt val="0"/>
        <c:auto val="1"/>
        <c:lblOffset val="100"/>
        <c:noMultiLvlLbl val="0"/>
      </c:catAx>
      <c:valAx>
        <c:axId val="212673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455882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7188756"/>
        <c:axId val="44936757"/>
      </c:line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58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936757"/>
        <c:crossesAt val="0"/>
        <c:auto val="1"/>
        <c:lblOffset val="100"/>
        <c:noMultiLvlLbl val="0"/>
      </c:catAx>
      <c:valAx>
        <c:axId val="4493675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18875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4'!$B$69:$B$69</c:f>
              <c:strCache>
                <c:ptCount val="1"/>
                <c:pt idx="0">
                  <c:v>European Union (28 countries)</c:v>
                </c:pt>
              </c:strCache>
            </c:strRef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4'!$C$67:$M$67</c:f>
              <c:strCache/>
            </c:strRef>
          </c:cat>
          <c:val>
            <c:numRef>
              <c:f>'Figure 4'!$C$69:$M$69</c:f>
              <c:numCache/>
            </c:numRef>
          </c:val>
          <c:smooth val="0"/>
        </c:ser>
        <c:axId val="1777630"/>
        <c:axId val="15998671"/>
      </c:line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crossAx val="15998671"/>
        <c:crossesAt val="100"/>
        <c:auto val="0"/>
        <c:lblOffset val="100"/>
        <c:noMultiLvlLbl val="0"/>
      </c:catAx>
      <c:valAx>
        <c:axId val="15998671"/>
        <c:scaling>
          <c:orientation val="minMax"/>
          <c:max val="120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777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58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823945"/>
        <c:crossesAt val="0"/>
        <c:auto val="1"/>
        <c:lblOffset val="100"/>
        <c:noMultiLvlLbl val="0"/>
      </c:catAx>
      <c:valAx>
        <c:axId val="2082394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77031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5"/>
          <c:y val="0.04775"/>
          <c:w val="0.82775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5'!$C$60:$C$93</c:f>
              <c:strCache/>
            </c:strRef>
          </c:cat>
          <c:val>
            <c:numRef>
              <c:f>'Figure 5'!$D$60:$D$93</c:f>
              <c:numCache/>
            </c:numRef>
          </c:val>
        </c:ser>
        <c:gapWidth val="80"/>
        <c:axId val="53197778"/>
        <c:axId val="9017955"/>
      </c:barChart>
      <c:catAx>
        <c:axId val="531977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3197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195"/>
          <c:w val="0.9487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6'!$A$65</c:f>
              <c:strCache>
                <c:ptCount val="1"/>
                <c:pt idx="0">
                  <c:v>Agricultural goods output, nominal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6'!$B$64:$G$64</c:f>
              <c:strCache/>
            </c:strRef>
          </c:cat>
          <c:val>
            <c:numRef>
              <c:f>'Figure 6'!$B$65:$G$65</c:f>
              <c:numCache/>
            </c:numRef>
          </c:val>
          <c:smooth val="0"/>
        </c:ser>
        <c:ser>
          <c:idx val="1"/>
          <c:order val="1"/>
          <c:tx>
            <c:strRef>
              <c:f>'Figure 6'!$A$66</c:f>
              <c:strCache>
                <c:ptCount val="1"/>
                <c:pt idx="0">
                  <c:v>Agricultural goods output, deflated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6'!$B$64:$G$64</c:f>
              <c:strCache/>
            </c:strRef>
          </c:cat>
          <c:val>
            <c:numRef>
              <c:f>'Figure 6'!$B$66:$G$66</c:f>
              <c:numCache/>
            </c:numRef>
          </c:val>
          <c:smooth val="0"/>
        </c:ser>
        <c:ser>
          <c:idx val="2"/>
          <c:order val="2"/>
          <c:tx>
            <c:strRef>
              <c:f>'Figure 6'!$A$67</c:f>
              <c:strCache>
                <c:ptCount val="1"/>
                <c:pt idx="0">
                  <c:v>Crop output, deflated (¹) 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6'!$B$64:$G$64</c:f>
              <c:strCache/>
            </c:strRef>
          </c:cat>
          <c:val>
            <c:numRef>
              <c:f>'Figure 6'!$B$67:$G$67</c:f>
              <c:numCache/>
            </c:numRef>
          </c:val>
          <c:smooth val="0"/>
        </c:ser>
        <c:ser>
          <c:idx val="3"/>
          <c:order val="3"/>
          <c:tx>
            <c:strRef>
              <c:f>'Figure 6'!$A$68</c:f>
              <c:strCache>
                <c:ptCount val="1"/>
                <c:pt idx="0">
                  <c:v>Animal output, deflated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6'!$B$64:$G$64</c:f>
              <c:strCache/>
            </c:strRef>
          </c:cat>
          <c:val>
            <c:numRef>
              <c:f>'Figure 6'!$B$68:$G$68</c:f>
              <c:numCache/>
            </c:numRef>
          </c:val>
          <c:smooth val="0"/>
        </c:ser>
        <c:axId val="14052732"/>
        <c:axId val="59365725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crossAx val="59365725"/>
        <c:crossesAt val="100"/>
        <c:auto val="1"/>
        <c:lblOffset val="100"/>
        <c:noMultiLvlLbl val="0"/>
      </c:catAx>
      <c:valAx>
        <c:axId val="59365725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4052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"/>
          <c:y val="0.04825"/>
          <c:w val="0.8402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7'!$C$67</c:f>
              <c:strCache>
                <c:ptCount val="1"/>
                <c:pt idx="0">
                  <c:v>Agricultural goods output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7'!$B$68:$B$97</c:f>
              <c:strCache/>
            </c:strRef>
          </c:cat>
          <c:val>
            <c:numRef>
              <c:f>'Figure 7'!$C$68:$C$97</c:f>
              <c:numCache/>
            </c:numRef>
          </c:val>
        </c:ser>
        <c:ser>
          <c:idx val="1"/>
          <c:order val="1"/>
          <c:tx>
            <c:strRef>
              <c:f>'Figure 7'!$D$67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7'!$B$68:$B$97</c:f>
              <c:strCache/>
            </c:strRef>
          </c:cat>
          <c:val>
            <c:numRef>
              <c:f>'Figure 7'!$D$68:$D$97</c:f>
              <c:numCache/>
            </c:numRef>
          </c:val>
        </c:ser>
        <c:gapWidth val="182"/>
        <c:axId val="64529478"/>
        <c:axId val="43894391"/>
      </c:barChart>
      <c:catAx>
        <c:axId val="64529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crossAx val="43894391"/>
        <c:crosses val="autoZero"/>
        <c:auto val="1"/>
        <c:lblOffset val="100"/>
        <c:noMultiLvlLbl val="0"/>
      </c:catAx>
      <c:valAx>
        <c:axId val="43894391"/>
        <c:scaling>
          <c:orientation val="minMax"/>
          <c:min val="-12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529478"/>
        <c:crosses val="autoZero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8</xdr:row>
      <xdr:rowOff>47625</xdr:rowOff>
    </xdr:from>
    <xdr:to>
      <xdr:col>2</xdr:col>
      <xdr:colOff>628650</xdr:colOff>
      <xdr:row>10</xdr:row>
      <xdr:rowOff>114300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2571750" y="1419225"/>
          <a:ext cx="9525" cy="371475"/>
          <a:chOff x="3807" y="680"/>
          <a:chExt cx="20" cy="400"/>
        </a:xfrm>
      </xdr:grpSpPr>
      <xdr:grpSp>
        <xdr:nvGrpSpPr>
          <xdr:cNvPr id="9" name="Group 8"/>
          <xdr:cNvGrpSpPr>
            <a:grpSpLocks/>
          </xdr:cNvGrpSpPr>
        </xdr:nvGrpSpPr>
        <xdr:grpSpPr bwMode="auto">
          <a:xfrm>
            <a:off x="3817" y="690"/>
            <a:ext cx="2" cy="190"/>
            <a:chOff x="3817" y="690"/>
            <a:chExt cx="2" cy="190"/>
          </a:xfrm>
        </xdr:grpSpPr>
        <xdr:sp macro="" textlink="">
          <xdr:nvSpPr>
            <xdr:cNvPr id="12" name="Freeform 11"/>
            <xdr:cNvSpPr>
              <a:spLocks/>
            </xdr:cNvSpPr>
          </xdr:nvSpPr>
          <xdr:spPr bwMode="auto">
            <a:xfrm>
              <a:off x="3817" y="690"/>
              <a:ext cx="2" cy="190"/>
            </a:xfrm>
            <a:custGeom>
              <a:avLst/>
              <a:gdLst>
                <a:gd name="T0" fmla="+- 0 690 690"/>
                <a:gd name="T1" fmla="*/ 690 h 190"/>
                <a:gd name="T2" fmla="+- 0 880 690"/>
                <a:gd name="T3" fmla="*/ 880 h 190"/>
                <a:gd name="T4" fmla="+- 0 690 690"/>
                <a:gd name="T5" fmla="*/ 690 h 190"/>
              </a:gdLst>
              <a:ahLst/>
              <a:cxnLst>
                <a:cxn ang="0">
                  <a:pos x="0" y="T1"/>
                </a:cxn>
                <a:cxn ang="0">
                  <a:pos x="0" y="T3"/>
                </a:cxn>
                <a:cxn ang="0">
                  <a:pos x="0" y="T5"/>
                </a:cxn>
              </a:cxnLst>
              <a:rect l="0" t="0" r="r" b="b"/>
              <a:pathLst>
                <a:path h="190" w="2">
                  <a:moveTo>
                    <a:pt x="0" y="0"/>
                  </a:moveTo>
                  <a:lnTo>
                    <a:pt x="0" y="19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CEAD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l-GR"/>
            </a:p>
          </xdr:txBody>
        </xdr:sp>
      </xdr:grpSp>
      <xdr:grpSp>
        <xdr:nvGrpSpPr>
          <xdr:cNvPr id="10" name="Group 9"/>
          <xdr:cNvGrpSpPr>
            <a:grpSpLocks/>
          </xdr:cNvGrpSpPr>
        </xdr:nvGrpSpPr>
        <xdr:grpSpPr bwMode="auto">
          <a:xfrm>
            <a:off x="3817" y="880"/>
            <a:ext cx="2" cy="190"/>
            <a:chOff x="3817" y="880"/>
            <a:chExt cx="2" cy="190"/>
          </a:xfrm>
        </xdr:grpSpPr>
        <xdr:sp macro="" textlink="">
          <xdr:nvSpPr>
            <xdr:cNvPr id="11" name="Freeform 10"/>
            <xdr:cNvSpPr>
              <a:spLocks/>
            </xdr:cNvSpPr>
          </xdr:nvSpPr>
          <xdr:spPr bwMode="auto">
            <a:xfrm>
              <a:off x="3817" y="880"/>
              <a:ext cx="2" cy="190"/>
            </a:xfrm>
            <a:custGeom>
              <a:avLst/>
              <a:gdLst>
                <a:gd name="T0" fmla="+- 0 880 880"/>
                <a:gd name="T1" fmla="*/ 880 h 190"/>
                <a:gd name="T2" fmla="+- 0 1070 880"/>
                <a:gd name="T3" fmla="*/ 1070 h 190"/>
                <a:gd name="T4" fmla="+- 0 880 880"/>
                <a:gd name="T5" fmla="*/ 880 h 190"/>
              </a:gdLst>
              <a:ahLst/>
              <a:cxnLst>
                <a:cxn ang="0">
                  <a:pos x="0" y="T1"/>
                </a:cxn>
                <a:cxn ang="0">
                  <a:pos x="0" y="T3"/>
                </a:cxn>
                <a:cxn ang="0">
                  <a:pos x="0" y="T5"/>
                </a:cxn>
              </a:cxnLst>
              <a:rect l="0" t="0" r="r" b="b"/>
              <a:pathLst>
                <a:path h="190" w="2">
                  <a:moveTo>
                    <a:pt x="0" y="0"/>
                  </a:moveTo>
                  <a:lnTo>
                    <a:pt x="0" y="19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DE2B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l-GR"/>
            </a:p>
          </xdr:txBody>
        </xdr:sp>
      </xdr:grpSp>
    </xdr:grpSp>
    <xdr:clientData/>
  </xdr:twoCellAnchor>
  <xdr:twoCellAnchor>
    <xdr:from>
      <xdr:col>11</xdr:col>
      <xdr:colOff>0</xdr:colOff>
      <xdr:row>8</xdr:row>
      <xdr:rowOff>47625</xdr:rowOff>
    </xdr:from>
    <xdr:to>
      <xdr:col>11</xdr:col>
      <xdr:colOff>0</xdr:colOff>
      <xdr:row>10</xdr:row>
      <xdr:rowOff>114300</xdr:rowOff>
    </xdr:to>
    <xdr:grpSp>
      <xdr:nvGrpSpPr>
        <xdr:cNvPr id="7" name="Group 6"/>
        <xdr:cNvGrpSpPr>
          <a:grpSpLocks/>
        </xdr:cNvGrpSpPr>
      </xdr:nvGrpSpPr>
      <xdr:grpSpPr bwMode="auto">
        <a:xfrm>
          <a:off x="8258175" y="1419225"/>
          <a:ext cx="0" cy="371475"/>
          <a:chOff x="3807" y="680"/>
          <a:chExt cx="20" cy="400"/>
        </a:xfrm>
      </xdr:grpSpPr>
      <xdr:grpSp>
        <xdr:nvGrpSpPr>
          <xdr:cNvPr id="13" name="Group 12"/>
          <xdr:cNvGrpSpPr>
            <a:grpSpLocks/>
          </xdr:cNvGrpSpPr>
        </xdr:nvGrpSpPr>
        <xdr:grpSpPr bwMode="auto">
          <a:xfrm>
            <a:off x="3817" y="690"/>
            <a:ext cx="2" cy="190"/>
            <a:chOff x="3817" y="690"/>
            <a:chExt cx="2" cy="190"/>
          </a:xfrm>
        </xdr:grpSpPr>
        <xdr:sp macro="" textlink="">
          <xdr:nvSpPr>
            <xdr:cNvPr id="16" name="Freeform 15"/>
            <xdr:cNvSpPr>
              <a:spLocks/>
            </xdr:cNvSpPr>
          </xdr:nvSpPr>
          <xdr:spPr bwMode="auto">
            <a:xfrm>
              <a:off x="3817" y="690"/>
              <a:ext cx="2" cy="190"/>
            </a:xfrm>
            <a:custGeom>
              <a:avLst/>
              <a:gdLst>
                <a:gd name="T0" fmla="+- 0 690 690"/>
                <a:gd name="T1" fmla="*/ 690 h 190"/>
                <a:gd name="T2" fmla="+- 0 880 690"/>
                <a:gd name="T3" fmla="*/ 880 h 190"/>
                <a:gd name="T4" fmla="+- 0 690 690"/>
                <a:gd name="T5" fmla="*/ 690 h 190"/>
              </a:gdLst>
              <a:ahLst/>
              <a:cxnLst>
                <a:cxn ang="0">
                  <a:pos x="0" y="T1"/>
                </a:cxn>
                <a:cxn ang="0">
                  <a:pos x="0" y="T3"/>
                </a:cxn>
                <a:cxn ang="0">
                  <a:pos x="0" y="T5"/>
                </a:cxn>
              </a:cxnLst>
              <a:rect l="0" t="0" r="r" b="b"/>
              <a:pathLst>
                <a:path h="190" w="2">
                  <a:moveTo>
                    <a:pt x="0" y="0"/>
                  </a:moveTo>
                  <a:lnTo>
                    <a:pt x="0" y="19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CEAD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l-GR"/>
            </a:p>
          </xdr:txBody>
        </xdr:sp>
      </xdr:grpSp>
      <xdr:grpSp>
        <xdr:nvGrpSpPr>
          <xdr:cNvPr id="14" name="Group 13"/>
          <xdr:cNvGrpSpPr>
            <a:grpSpLocks/>
          </xdr:cNvGrpSpPr>
        </xdr:nvGrpSpPr>
        <xdr:grpSpPr bwMode="auto">
          <a:xfrm>
            <a:off x="3817" y="880"/>
            <a:ext cx="2" cy="190"/>
            <a:chOff x="3817" y="880"/>
            <a:chExt cx="2" cy="190"/>
          </a:xfrm>
        </xdr:grpSpPr>
        <xdr:sp macro="" textlink="">
          <xdr:nvSpPr>
            <xdr:cNvPr id="15" name="Freeform 14"/>
            <xdr:cNvSpPr>
              <a:spLocks/>
            </xdr:cNvSpPr>
          </xdr:nvSpPr>
          <xdr:spPr bwMode="auto">
            <a:xfrm>
              <a:off x="3817" y="880"/>
              <a:ext cx="2" cy="190"/>
            </a:xfrm>
            <a:custGeom>
              <a:avLst/>
              <a:gdLst>
                <a:gd name="T0" fmla="+- 0 880 880"/>
                <a:gd name="T1" fmla="*/ 880 h 190"/>
                <a:gd name="T2" fmla="+- 0 1070 880"/>
                <a:gd name="T3" fmla="*/ 1070 h 190"/>
                <a:gd name="T4" fmla="+- 0 880 880"/>
                <a:gd name="T5" fmla="*/ 880 h 190"/>
              </a:gdLst>
              <a:ahLst/>
              <a:cxnLst>
                <a:cxn ang="0">
                  <a:pos x="0" y="T1"/>
                </a:cxn>
                <a:cxn ang="0">
                  <a:pos x="0" y="T3"/>
                </a:cxn>
                <a:cxn ang="0">
                  <a:pos x="0" y="T5"/>
                </a:cxn>
              </a:cxnLst>
              <a:rect l="0" t="0" r="r" b="b"/>
              <a:pathLst>
                <a:path h="190" w="2">
                  <a:moveTo>
                    <a:pt x="0" y="0"/>
                  </a:moveTo>
                  <a:lnTo>
                    <a:pt x="0" y="19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DE2B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l-GR"/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9</xdr:col>
      <xdr:colOff>400050</xdr:colOff>
      <xdr:row>37</xdr:row>
      <xdr:rowOff>28575</xdr:rowOff>
    </xdr:to>
    <xdr:graphicFrame macro="">
      <xdr:nvGraphicFramePr>
        <xdr:cNvPr id="4" name="Chart 3"/>
        <xdr:cNvGraphicFramePr/>
      </xdr:nvGraphicFramePr>
      <xdr:xfrm>
        <a:off x="628650" y="628650"/>
        <a:ext cx="76200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0.58725</cdr:x>
      <cdr:y>0.46275</cdr:y>
    </cdr:from>
    <cdr:to>
      <cdr:x>0.6855</cdr:x>
      <cdr:y>0.516</cdr:y>
    </cdr:to>
    <cdr:sp macro="" textlink="">
      <cdr:nvSpPr>
        <cdr:cNvPr id="3" name="TextBox 2"/>
        <cdr:cNvSpPr txBox="1"/>
      </cdr:nvSpPr>
      <cdr:spPr>
        <a:xfrm>
          <a:off x="4476750" y="2905125"/>
          <a:ext cx="752475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1400" b="1">
              <a:solidFill>
                <a:schemeClr val="tx1"/>
              </a:solidFill>
            </a:rPr>
            <a:t>CROPS</a:t>
          </a:r>
        </a:p>
      </cdr:txBody>
    </cdr:sp>
  </cdr:relSizeAnchor>
  <cdr:relSizeAnchor xmlns:cdr="http://schemas.openxmlformats.org/drawingml/2006/chartDrawing">
    <cdr:from>
      <cdr:x>0.30825</cdr:x>
      <cdr:y>0.48175</cdr:y>
    </cdr:from>
    <cdr:to>
      <cdr:x>0.4065</cdr:x>
      <cdr:y>0.535</cdr:y>
    </cdr:to>
    <cdr:sp macro="" textlink="">
      <cdr:nvSpPr>
        <cdr:cNvPr id="4" name="TextBox 1"/>
        <cdr:cNvSpPr txBox="1"/>
      </cdr:nvSpPr>
      <cdr:spPr>
        <a:xfrm>
          <a:off x="2352675" y="3028950"/>
          <a:ext cx="752475" cy="3333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="1">
              <a:solidFill>
                <a:schemeClr val="tx1"/>
              </a:solidFill>
            </a:rPr>
            <a:t>ANIMALS</a:t>
          </a:r>
        </a:p>
      </cdr:txBody>
    </cdr:sp>
  </cdr:relSizeAnchor>
  <cdr:relSizeAnchor xmlns:cdr="http://schemas.openxmlformats.org/drawingml/2006/chartDrawing">
    <cdr:from>
      <cdr:x>0.40275</cdr:x>
      <cdr:y>0.27</cdr:y>
    </cdr:from>
    <cdr:to>
      <cdr:x>0.501</cdr:x>
      <cdr:y>0.32325</cdr:y>
    </cdr:to>
    <cdr:sp macro="" textlink="">
      <cdr:nvSpPr>
        <cdr:cNvPr id="5" name="TextBox 1"/>
        <cdr:cNvSpPr txBox="1"/>
      </cdr:nvSpPr>
      <cdr:spPr>
        <a:xfrm>
          <a:off x="3076575" y="1695450"/>
          <a:ext cx="752475" cy="3333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="1">
              <a:solidFill>
                <a:schemeClr val="tx1"/>
              </a:solidFill>
            </a:rPr>
            <a:t>OTHERS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3</xdr:row>
      <xdr:rowOff>47625</xdr:rowOff>
    </xdr:from>
    <xdr:to>
      <xdr:col>15</xdr:col>
      <xdr:colOff>476250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5086350" y="600075"/>
        <a:ext cx="76390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21</xdr:row>
      <xdr:rowOff>9525</xdr:rowOff>
    </xdr:from>
    <xdr:to>
      <xdr:col>10</xdr:col>
      <xdr:colOff>114300</xdr:colOff>
      <xdr:row>27</xdr:row>
      <xdr:rowOff>76200</xdr:rowOff>
    </xdr:to>
    <xdr:sp macro="" textlink="$C$35">
      <xdr:nvSpPr>
        <xdr:cNvPr id="3" name="ZoneTexte 2"/>
        <xdr:cNvSpPr txBox="1"/>
      </xdr:nvSpPr>
      <xdr:spPr>
        <a:xfrm>
          <a:off x="8553450" y="3305175"/>
          <a:ext cx="7620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fld id="{B59315D2-04FC-4818-850E-A039501399D8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Total output: 411 million EUR</a:t>
          </a:fld>
          <a:endParaRPr lang="fr-FR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85725</xdr:rowOff>
    </xdr:from>
    <xdr:to>
      <xdr:col>6</xdr:col>
      <xdr:colOff>1819275</xdr:colOff>
      <xdr:row>38</xdr:row>
      <xdr:rowOff>66675</xdr:rowOff>
    </xdr:to>
    <xdr:graphicFrame macro="">
      <xdr:nvGraphicFramePr>
        <xdr:cNvPr id="4" name="Chart 3"/>
        <xdr:cNvGraphicFramePr/>
      </xdr:nvGraphicFramePr>
      <xdr:xfrm>
        <a:off x="361950" y="790575"/>
        <a:ext cx="72866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819150</xdr:colOff>
      <xdr:row>16</xdr:row>
      <xdr:rowOff>142875</xdr:rowOff>
    </xdr:from>
    <xdr:to>
      <xdr:col>4</xdr:col>
      <xdr:colOff>1143000</xdr:colOff>
      <xdr:row>26</xdr:row>
      <xdr:rowOff>66675</xdr:rowOff>
    </xdr:to>
    <xdr:grpSp>
      <xdr:nvGrpSpPr>
        <xdr:cNvPr id="6" name="Group 5"/>
        <xdr:cNvGrpSpPr/>
      </xdr:nvGrpSpPr>
      <xdr:grpSpPr>
        <a:xfrm>
          <a:off x="3343275" y="3009900"/>
          <a:ext cx="1514475" cy="1809750"/>
          <a:chOff x="11010900" y="2752725"/>
          <a:chExt cx="1562100" cy="1447800"/>
        </a:xfrm>
      </xdr:grpSpPr>
      <xdr:sp macro="" textlink="">
        <xdr:nvSpPr>
          <xdr:cNvPr id="3" name="Oval 2"/>
          <xdr:cNvSpPr/>
        </xdr:nvSpPr>
        <xdr:spPr>
          <a:xfrm>
            <a:off x="11010900" y="2752725"/>
            <a:ext cx="1562100" cy="1447800"/>
          </a:xfrm>
          <a:prstGeom prst="ellipse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ctr"/>
            <a:endParaRPr lang="en-GB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1172968" y="3028893"/>
            <a:ext cx="1238355" cy="8096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100" b="1">
                <a:solidFill>
                  <a:sysClr val="windowText" lastClr="000000"/>
                </a:solidFill>
              </a:rPr>
              <a:t>Total intermediate input</a:t>
            </a:r>
          </a:p>
          <a:p>
            <a:pPr algn="ctr"/>
            <a:r>
              <a:rPr lang="en-GB" sz="1100" b="1">
                <a:solidFill>
                  <a:sysClr val="windowText" lastClr="000000"/>
                </a:solidFill>
              </a:rPr>
              <a:t>247 million EUR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95250</xdr:rowOff>
    </xdr:from>
    <xdr:to>
      <xdr:col>12</xdr:col>
      <xdr:colOff>285750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571500" y="628650"/>
        <a:ext cx="82391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152400</xdr:rowOff>
    </xdr:from>
    <xdr:to>
      <xdr:col>2</xdr:col>
      <xdr:colOff>0</xdr:colOff>
      <xdr:row>70</xdr:row>
      <xdr:rowOff>38100</xdr:rowOff>
    </xdr:to>
    <xdr:graphicFrame macro="">
      <xdr:nvGraphicFramePr>
        <xdr:cNvPr id="2" name="Chart 1"/>
        <xdr:cNvGraphicFramePr/>
      </xdr:nvGraphicFramePr>
      <xdr:xfrm>
        <a:off x="1219200" y="12344400"/>
        <a:ext cx="0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3</xdr:row>
      <xdr:rowOff>47625</xdr:rowOff>
    </xdr:from>
    <xdr:to>
      <xdr:col>11</xdr:col>
      <xdr:colOff>38100</xdr:colOff>
      <xdr:row>26</xdr:row>
      <xdr:rowOff>57150</xdr:rowOff>
    </xdr:to>
    <xdr:graphicFrame macro="">
      <xdr:nvGraphicFramePr>
        <xdr:cNvPr id="3" name="Chart 2"/>
        <xdr:cNvGraphicFramePr/>
      </xdr:nvGraphicFramePr>
      <xdr:xfrm>
        <a:off x="600075" y="619125"/>
        <a:ext cx="76200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67</xdr:row>
      <xdr:rowOff>152400</xdr:rowOff>
    </xdr:from>
    <xdr:to>
      <xdr:col>2</xdr:col>
      <xdr:colOff>0</xdr:colOff>
      <xdr:row>82</xdr:row>
      <xdr:rowOff>38100</xdr:rowOff>
    </xdr:to>
    <xdr:graphicFrame macro="">
      <xdr:nvGraphicFramePr>
        <xdr:cNvPr id="2" name="Chart 1"/>
        <xdr:cNvGraphicFramePr/>
      </xdr:nvGraphicFramePr>
      <xdr:xfrm>
        <a:off x="2085975" y="12820650"/>
        <a:ext cx="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76200</xdr:rowOff>
    </xdr:from>
    <xdr:to>
      <xdr:col>13</xdr:col>
      <xdr:colOff>266700</xdr:colOff>
      <xdr:row>34</xdr:row>
      <xdr:rowOff>19050</xdr:rowOff>
    </xdr:to>
    <xdr:graphicFrame macro="">
      <xdr:nvGraphicFramePr>
        <xdr:cNvPr id="3" name="Chart 2"/>
        <xdr:cNvGraphicFramePr/>
      </xdr:nvGraphicFramePr>
      <xdr:xfrm>
        <a:off x="571500" y="647700"/>
        <a:ext cx="7620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12</xdr:col>
      <xdr:colOff>542925</xdr:colOff>
      <xdr:row>27</xdr:row>
      <xdr:rowOff>19050</xdr:rowOff>
    </xdr:to>
    <xdr:graphicFrame macro="">
      <xdr:nvGraphicFramePr>
        <xdr:cNvPr id="3" name="Chart 2"/>
        <xdr:cNvGraphicFramePr/>
      </xdr:nvGraphicFramePr>
      <xdr:xfrm>
        <a:off x="628650" y="57150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tiro\AppData\Local\Microsoft\Windows\Temporary%20Internet%20Files\Content.Outlook\ON0SFKBY\EAA\3_ESTIMATES\2_SITUATION_2015\EAA_FIRST_ESTIMATES_FULL_v1_20160401_1446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SETUP"/>
      <sheetName val="GDP"/>
      <sheetName val="EUR"/>
      <sheetName val="DATA"/>
      <sheetName val="OVERVIEW"/>
      <sheetName val="OVERVIEW_2"/>
      <sheetName val="INDICATOR_A"/>
      <sheetName val="CHART"/>
      <sheetName val="MAP"/>
      <sheetName val="OUTPUT"/>
      <sheetName val="OUTPUT_2"/>
      <sheetName val="INPUT"/>
      <sheetName val="INPUT_2"/>
      <sheetName val="INDICES"/>
      <sheetName val="INDICES_2"/>
      <sheetName val="SUBSIDIES"/>
      <sheetName val="TOP_COUNTRIES"/>
      <sheetName val="IMPACT"/>
      <sheetName val="IMPACT_2"/>
      <sheetName val="COUNTRIES"/>
      <sheetName val="ITEMS"/>
      <sheetName val="INDIC"/>
      <sheetName val="UNIT"/>
      <sheetName val="BASE"/>
      <sheetName val="EAA_FIRST_ESTIMATES_FULL_v1_201"/>
    </sheetNames>
    <sheetDataSet>
      <sheetData sheetId="0"/>
      <sheetData sheetId="1">
        <row r="4">
          <cell r="C4" t="str">
            <v>COSAEA_AGR2_A</v>
          </cell>
        </row>
        <row r="5">
          <cell r="C5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Output of the Agricultural Industry</v>
          </cell>
        </row>
      </sheetData>
      <sheetData sheetId="11"/>
      <sheetData sheetId="12"/>
      <sheetData sheetId="13"/>
      <sheetData sheetId="14">
        <row r="56">
          <cell r="D56">
            <v>418545.709063696</v>
          </cell>
        </row>
        <row r="57">
          <cell r="D57">
            <v>252269.015686536</v>
          </cell>
        </row>
      </sheetData>
      <sheetData sheetId="15"/>
      <sheetData sheetId="16"/>
      <sheetData sheetId="17"/>
      <sheetData sheetId="18">
        <row r="3">
          <cell r="AF3">
            <v>418545.709063696</v>
          </cell>
        </row>
      </sheetData>
      <sheetData sheetId="19">
        <row r="3">
          <cell r="AF3">
            <v>252269.015686536</v>
          </cell>
        </row>
      </sheetData>
      <sheetData sheetId="20">
        <row r="5">
          <cell r="B5" t="str">
            <v>AT</v>
          </cell>
        </row>
        <row r="6">
          <cell r="B6" t="str">
            <v>BE</v>
          </cell>
        </row>
        <row r="7">
          <cell r="B7" t="str">
            <v>BG</v>
          </cell>
        </row>
        <row r="8">
          <cell r="B8" t="str">
            <v>CY</v>
          </cell>
        </row>
        <row r="9">
          <cell r="B9" t="str">
            <v>CZ</v>
          </cell>
        </row>
        <row r="10">
          <cell r="B10" t="str">
            <v>DE</v>
          </cell>
        </row>
        <row r="11">
          <cell r="B11" t="str">
            <v>DK</v>
          </cell>
        </row>
        <row r="12">
          <cell r="B12" t="str">
            <v>EE</v>
          </cell>
        </row>
        <row r="13">
          <cell r="B13" t="str">
            <v>EL</v>
          </cell>
        </row>
        <row r="14">
          <cell r="B14" t="str">
            <v>ES</v>
          </cell>
        </row>
        <row r="15">
          <cell r="B15" t="str">
            <v>FI</v>
          </cell>
        </row>
        <row r="16">
          <cell r="B16" t="str">
            <v>FR</v>
          </cell>
        </row>
        <row r="17">
          <cell r="B17" t="str">
            <v>HR</v>
          </cell>
        </row>
        <row r="18">
          <cell r="B18" t="str">
            <v>HU</v>
          </cell>
        </row>
        <row r="19">
          <cell r="B19" t="str">
            <v>IE</v>
          </cell>
        </row>
        <row r="20">
          <cell r="B20" t="str">
            <v>IT</v>
          </cell>
        </row>
        <row r="21">
          <cell r="B21" t="str">
            <v>LT</v>
          </cell>
        </row>
        <row r="22">
          <cell r="B22" t="str">
            <v>LU</v>
          </cell>
        </row>
        <row r="23">
          <cell r="B23" t="str">
            <v>LV</v>
          </cell>
        </row>
        <row r="24">
          <cell r="B24" t="str">
            <v>MT</v>
          </cell>
        </row>
        <row r="25">
          <cell r="B25" t="str">
            <v>NL</v>
          </cell>
        </row>
        <row r="26">
          <cell r="B26" t="str">
            <v>PL</v>
          </cell>
        </row>
        <row r="27">
          <cell r="B27" t="str">
            <v>PT</v>
          </cell>
        </row>
        <row r="28">
          <cell r="B28" t="str">
            <v>RO</v>
          </cell>
        </row>
        <row r="29">
          <cell r="B29" t="str">
            <v>SE</v>
          </cell>
        </row>
        <row r="30">
          <cell r="B30" t="str">
            <v>SI</v>
          </cell>
        </row>
        <row r="31">
          <cell r="B31" t="str">
            <v>SK</v>
          </cell>
        </row>
        <row r="32">
          <cell r="B32" t="str">
            <v>UK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38"/>
  <sheetViews>
    <sheetView showGridLines="0" workbookViewId="0" topLeftCell="A1"/>
  </sheetViews>
  <sheetFormatPr defaultColWidth="9.140625" defaultRowHeight="15"/>
  <cols>
    <col min="1" max="1" width="12.140625" style="60" customWidth="1"/>
    <col min="2" max="2" width="17.140625" style="61" customWidth="1"/>
    <col min="3" max="9" width="10.7109375" style="61" customWidth="1"/>
    <col min="10" max="10" width="9.140625" style="60" customWidth="1"/>
    <col min="11" max="11" width="10.421875" style="60" bestFit="1" customWidth="1"/>
    <col min="12" max="13" width="10.140625" style="60" bestFit="1" customWidth="1"/>
    <col min="14" max="17" width="11.421875" style="60" bestFit="1" customWidth="1"/>
    <col min="18" max="18" width="16.8515625" style="60" customWidth="1"/>
    <col min="19" max="19" width="7.28125" style="60" customWidth="1"/>
    <col min="20" max="20" width="18.00390625" style="60" customWidth="1"/>
    <col min="21" max="21" width="6.8515625" style="60" customWidth="1"/>
    <col min="22" max="22" width="15.421875" style="60" customWidth="1"/>
    <col min="23" max="16384" width="9.140625" style="60" customWidth="1"/>
  </cols>
  <sheetData>
    <row r="2" spans="1:19" ht="15">
      <c r="A2" s="1"/>
      <c r="B2" s="268" t="s">
        <v>329</v>
      </c>
      <c r="C2" s="20"/>
      <c r="D2" s="20"/>
      <c r="E2" s="20"/>
      <c r="F2" s="20"/>
      <c r="G2" s="20"/>
      <c r="H2" s="20"/>
      <c r="I2" s="20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22" ht="15">
      <c r="A3" s="1"/>
      <c r="B3" s="35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1"/>
      <c r="U3" s="141"/>
      <c r="V3" s="141"/>
    </row>
    <row r="4" spans="1:21" ht="15" customHeight="1">
      <c r="A4" s="1"/>
      <c r="B4" s="149"/>
      <c r="C4" s="364" t="s">
        <v>4</v>
      </c>
      <c r="D4" s="365"/>
      <c r="E4" s="365"/>
      <c r="F4" s="366"/>
      <c r="G4" s="364" t="s">
        <v>372</v>
      </c>
      <c r="H4" s="365"/>
      <c r="I4" s="60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367"/>
      <c r="U4" s="367"/>
    </row>
    <row r="5" spans="2:21" ht="15">
      <c r="B5" s="153"/>
      <c r="C5" s="31">
        <v>2010</v>
      </c>
      <c r="D5" s="37">
        <v>2013</v>
      </c>
      <c r="E5" s="37">
        <v>2014</v>
      </c>
      <c r="F5" s="37">
        <v>2015</v>
      </c>
      <c r="G5" s="93">
        <v>2010</v>
      </c>
      <c r="H5" s="94">
        <v>2015</v>
      </c>
      <c r="I5" s="60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7"/>
      <c r="U5" s="147"/>
    </row>
    <row r="6" spans="2:21" ht="12" customHeight="1">
      <c r="B6" s="90" t="s">
        <v>3</v>
      </c>
      <c r="C6" s="82">
        <v>367754.33</v>
      </c>
      <c r="D6" s="103">
        <v>425683.62</v>
      </c>
      <c r="E6" s="103">
        <v>418713.19</v>
      </c>
      <c r="F6" s="103">
        <v>411156.9</v>
      </c>
      <c r="G6" s="102">
        <v>100</v>
      </c>
      <c r="H6" s="102">
        <v>100</v>
      </c>
      <c r="I6" s="60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2:21" ht="12" customHeight="1">
      <c r="B7" s="87" t="s">
        <v>69</v>
      </c>
      <c r="C7" s="72">
        <v>7758.19</v>
      </c>
      <c r="D7" s="12">
        <v>8614.14</v>
      </c>
      <c r="E7" s="12">
        <v>8124.17</v>
      </c>
      <c r="F7" s="12">
        <v>8116.78</v>
      </c>
      <c r="G7" s="97">
        <f aca="true" t="shared" si="0" ref="G7:G36">C7/$C$6*100</f>
        <v>2.10961214243215</v>
      </c>
      <c r="H7" s="97">
        <f aca="true" t="shared" si="1" ref="H7:H36">F7/$F$6*100</f>
        <v>1.9741320162692149</v>
      </c>
      <c r="I7" s="60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2:21" ht="12" customHeight="1">
      <c r="B8" s="88" t="s">
        <v>70</v>
      </c>
      <c r="C8" s="73">
        <v>3821.89</v>
      </c>
      <c r="D8" s="13">
        <v>4393.78</v>
      </c>
      <c r="E8" s="13">
        <v>4302.03</v>
      </c>
      <c r="F8" s="13">
        <v>4033.15</v>
      </c>
      <c r="G8" s="98">
        <f t="shared" si="0"/>
        <v>1.0392508498812236</v>
      </c>
      <c r="H8" s="98">
        <f t="shared" si="1"/>
        <v>0.9809272324020343</v>
      </c>
      <c r="I8" s="60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2:21" ht="12" customHeight="1">
      <c r="B9" s="88" t="s">
        <v>73</v>
      </c>
      <c r="C9" s="73">
        <v>4058.13</v>
      </c>
      <c r="D9" s="13">
        <v>4935.79</v>
      </c>
      <c r="E9" s="13">
        <v>4976.1</v>
      </c>
      <c r="F9" s="13">
        <v>4550.36</v>
      </c>
      <c r="G9" s="98">
        <f t="shared" si="0"/>
        <v>1.1034893865151771</v>
      </c>
      <c r="H9" s="98">
        <f>F9/$F$6*100</f>
        <v>1.1067210595273969</v>
      </c>
      <c r="I9" s="60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2:21" ht="12" customHeight="1">
      <c r="B10" s="88" t="s">
        <v>74</v>
      </c>
      <c r="C10" s="73">
        <v>9740.9</v>
      </c>
      <c r="D10" s="13">
        <v>10963.43</v>
      </c>
      <c r="E10" s="13">
        <v>11034.15</v>
      </c>
      <c r="F10" s="13">
        <v>10269.17</v>
      </c>
      <c r="G10" s="98">
        <f t="shared" si="0"/>
        <v>2.6487519535120088</v>
      </c>
      <c r="H10" s="98">
        <f t="shared" si="1"/>
        <v>2.4976280344559463</v>
      </c>
      <c r="I10" s="60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2:21" ht="12" customHeight="1">
      <c r="B11" s="88" t="s">
        <v>78</v>
      </c>
      <c r="C11" s="73">
        <v>46019</v>
      </c>
      <c r="D11" s="13">
        <v>57738.63</v>
      </c>
      <c r="E11" s="13">
        <v>55921.64</v>
      </c>
      <c r="F11" s="13">
        <v>51548.24</v>
      </c>
      <c r="G11" s="98">
        <f t="shared" si="0"/>
        <v>12.513516836090005</v>
      </c>
      <c r="H11" s="98">
        <f t="shared" si="1"/>
        <v>12.537364689732799</v>
      </c>
      <c r="I11" s="60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2:21" ht="12" customHeight="1">
      <c r="B12" s="88" t="s">
        <v>75</v>
      </c>
      <c r="C12" s="73">
        <v>668.28</v>
      </c>
      <c r="D12" s="13">
        <v>924.05</v>
      </c>
      <c r="E12" s="13">
        <v>900.22</v>
      </c>
      <c r="F12" s="13">
        <v>935.08</v>
      </c>
      <c r="G12" s="98">
        <f t="shared" si="0"/>
        <v>0.181719138425916</v>
      </c>
      <c r="H12" s="98">
        <f t="shared" si="1"/>
        <v>0.2274265614902729</v>
      </c>
      <c r="I12" s="60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2:21" ht="12" customHeight="1">
      <c r="B13" s="88" t="s">
        <v>81</v>
      </c>
      <c r="C13" s="73">
        <v>5821.99</v>
      </c>
      <c r="D13" s="13">
        <v>7671.42</v>
      </c>
      <c r="E13" s="13">
        <v>7293.81</v>
      </c>
      <c r="F13" s="13">
        <v>7397.05</v>
      </c>
      <c r="G13" s="98">
        <f t="shared" si="0"/>
        <v>1.5831193612322658</v>
      </c>
      <c r="H13" s="98">
        <f t="shared" si="1"/>
        <v>1.7990820535907337</v>
      </c>
      <c r="I13" s="60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</row>
    <row r="14" spans="2:21" ht="12" customHeight="1">
      <c r="B14" s="88" t="s">
        <v>79</v>
      </c>
      <c r="C14" s="73">
        <v>10567.47</v>
      </c>
      <c r="D14" s="13">
        <v>10365.27</v>
      </c>
      <c r="E14" s="13">
        <v>10302.6</v>
      </c>
      <c r="F14" s="13">
        <v>10665.31</v>
      </c>
      <c r="G14" s="98">
        <f t="shared" si="0"/>
        <v>2.8735134131527422</v>
      </c>
      <c r="H14" s="98">
        <f t="shared" si="1"/>
        <v>2.593975681789604</v>
      </c>
      <c r="I14" s="60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</row>
    <row r="15" spans="2:21" ht="12" customHeight="1">
      <c r="B15" s="88" t="s">
        <v>93</v>
      </c>
      <c r="C15" s="73">
        <v>40371.17</v>
      </c>
      <c r="D15" s="13">
        <v>44064.65</v>
      </c>
      <c r="E15" s="13">
        <v>43993.75</v>
      </c>
      <c r="F15" s="13">
        <v>45490.71</v>
      </c>
      <c r="G15" s="98">
        <f t="shared" si="0"/>
        <v>10.977755176941084</v>
      </c>
      <c r="H15" s="98">
        <f t="shared" si="1"/>
        <v>11.064075539046042</v>
      </c>
      <c r="I15" s="60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</row>
    <row r="16" spans="2:21" ht="12" customHeight="1">
      <c r="B16" s="88" t="s">
        <v>77</v>
      </c>
      <c r="C16" s="73">
        <v>68125.2</v>
      </c>
      <c r="D16" s="13">
        <v>74184.5</v>
      </c>
      <c r="E16" s="13">
        <v>75189.7</v>
      </c>
      <c r="F16" s="114">
        <v>75167.4</v>
      </c>
      <c r="G16" s="98">
        <f t="shared" si="0"/>
        <v>18.524649322279902</v>
      </c>
      <c r="H16" s="98">
        <f t="shared" si="1"/>
        <v>18.281925950896117</v>
      </c>
      <c r="I16" s="60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</row>
    <row r="17" spans="2:21" ht="12" customHeight="1">
      <c r="B17" s="88" t="s">
        <v>71</v>
      </c>
      <c r="C17" s="73">
        <v>2914.33</v>
      </c>
      <c r="D17" s="13">
        <v>2535.36</v>
      </c>
      <c r="E17" s="13">
        <v>2280.8</v>
      </c>
      <c r="F17" s="13">
        <v>2277.43</v>
      </c>
      <c r="G17" s="98">
        <f t="shared" si="0"/>
        <v>0.7924665360160409</v>
      </c>
      <c r="H17" s="98">
        <f t="shared" si="1"/>
        <v>0.5539077661106988</v>
      </c>
      <c r="I17" s="60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</row>
    <row r="18" spans="2:21" ht="12" customHeight="1">
      <c r="B18" s="88" t="s">
        <v>82</v>
      </c>
      <c r="C18" s="73">
        <v>48159.79</v>
      </c>
      <c r="D18" s="13">
        <v>57519.65</v>
      </c>
      <c r="E18" s="13">
        <v>54193.26</v>
      </c>
      <c r="F18" s="13">
        <v>55203.93</v>
      </c>
      <c r="G18" s="98">
        <f t="shared" si="0"/>
        <v>13.095641865046156</v>
      </c>
      <c r="H18" s="98">
        <f t="shared" si="1"/>
        <v>13.42648755256205</v>
      </c>
      <c r="I18" s="60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</row>
    <row r="19" spans="2:21" ht="12" customHeight="1">
      <c r="B19" s="88" t="s">
        <v>72</v>
      </c>
      <c r="C19" s="73">
        <v>685.66</v>
      </c>
      <c r="D19" s="13">
        <v>697.21</v>
      </c>
      <c r="E19" s="13">
        <v>662.62</v>
      </c>
      <c r="F19" s="13">
        <v>693.44</v>
      </c>
      <c r="G19" s="98">
        <f t="shared" si="0"/>
        <v>0.18644511949050332</v>
      </c>
      <c r="H19" s="98">
        <f t="shared" si="1"/>
        <v>0.16865580998397448</v>
      </c>
      <c r="I19" s="60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</row>
    <row r="20" spans="2:21" ht="12" customHeight="1">
      <c r="B20" s="88" t="s">
        <v>83</v>
      </c>
      <c r="C20" s="73">
        <v>941.55</v>
      </c>
      <c r="D20" s="13">
        <v>1299.34</v>
      </c>
      <c r="E20" s="13">
        <v>1288.72</v>
      </c>
      <c r="F20" s="13">
        <v>1402.08</v>
      </c>
      <c r="G20" s="98">
        <f t="shared" si="0"/>
        <v>0.25602689708643267</v>
      </c>
      <c r="H20" s="98">
        <f t="shared" si="1"/>
        <v>0.34100850551212925</v>
      </c>
      <c r="I20" s="60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</row>
    <row r="21" spans="2:21" ht="12" customHeight="1">
      <c r="B21" s="88" t="s">
        <v>84</v>
      </c>
      <c r="C21" s="73">
        <v>2042.5</v>
      </c>
      <c r="D21" s="13">
        <v>2855.9</v>
      </c>
      <c r="E21" s="13">
        <v>2805.94</v>
      </c>
      <c r="F21" s="13">
        <v>2971.81</v>
      </c>
      <c r="G21" s="98">
        <f t="shared" si="0"/>
        <v>0.5553979473198861</v>
      </c>
      <c r="H21" s="98">
        <f t="shared" si="1"/>
        <v>0.7227921992796423</v>
      </c>
      <c r="I21" s="60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</row>
    <row r="22" spans="2:21" ht="12" customHeight="1">
      <c r="B22" s="88" t="s">
        <v>85</v>
      </c>
      <c r="C22" s="73">
        <v>325.33</v>
      </c>
      <c r="D22" s="13">
        <v>444.78</v>
      </c>
      <c r="E22" s="13">
        <v>445.38</v>
      </c>
      <c r="F22" s="13">
        <v>401.43</v>
      </c>
      <c r="G22" s="98">
        <f t="shared" si="0"/>
        <v>0.08846394820150723</v>
      </c>
      <c r="H22" s="98">
        <f t="shared" si="1"/>
        <v>0.09763426078949422</v>
      </c>
      <c r="I22" s="60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</row>
    <row r="23" spans="2:21" ht="12" customHeight="1">
      <c r="B23" s="88" t="s">
        <v>80</v>
      </c>
      <c r="C23" s="73">
        <v>6121.75</v>
      </c>
      <c r="D23" s="13">
        <v>7810.54</v>
      </c>
      <c r="E23" s="13">
        <v>7957.04</v>
      </c>
      <c r="F23" s="13">
        <v>7925.49</v>
      </c>
      <c r="G23" s="98">
        <f t="shared" si="0"/>
        <v>1.6646302981667134</v>
      </c>
      <c r="H23" s="98">
        <f t="shared" si="1"/>
        <v>1.9276071981280136</v>
      </c>
      <c r="I23" s="60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</row>
    <row r="24" spans="2:21" ht="12" customHeight="1">
      <c r="B24" s="88" t="s">
        <v>86</v>
      </c>
      <c r="C24" s="73">
        <v>126.13</v>
      </c>
      <c r="D24" s="13">
        <v>131.95</v>
      </c>
      <c r="E24" s="13">
        <v>126.13</v>
      </c>
      <c r="F24" s="13">
        <v>128.07</v>
      </c>
      <c r="G24" s="98">
        <f t="shared" si="0"/>
        <v>0.03429735280071346</v>
      </c>
      <c r="H24" s="98">
        <f t="shared" si="1"/>
        <v>0.03114869287126155</v>
      </c>
      <c r="I24" s="60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2:21" ht="12" customHeight="1">
      <c r="B25" s="88" t="s">
        <v>87</v>
      </c>
      <c r="C25" s="73">
        <v>25318.72</v>
      </c>
      <c r="D25" s="13">
        <v>28241.22</v>
      </c>
      <c r="E25" s="13">
        <v>27085.97</v>
      </c>
      <c r="F25" s="13">
        <v>26708.17</v>
      </c>
      <c r="G25" s="98">
        <f t="shared" si="0"/>
        <v>6.884683043704746</v>
      </c>
      <c r="H25" s="98">
        <f t="shared" si="1"/>
        <v>6.495858393717824</v>
      </c>
      <c r="I25" s="60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2:21" ht="12" customHeight="1">
      <c r="B26" s="87" t="s">
        <v>68</v>
      </c>
      <c r="C26" s="73">
        <v>6315.45</v>
      </c>
      <c r="D26" s="13">
        <v>7008.85</v>
      </c>
      <c r="E26" s="13">
        <v>6946.99</v>
      </c>
      <c r="F26" s="13">
        <v>6778.79</v>
      </c>
      <c r="G26" s="98">
        <f t="shared" si="0"/>
        <v>1.7173013299394733</v>
      </c>
      <c r="H26" s="98">
        <f t="shared" si="1"/>
        <v>1.6487112340811985</v>
      </c>
      <c r="I26" s="60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2:21" ht="12" customHeight="1">
      <c r="B27" s="88" t="s">
        <v>88</v>
      </c>
      <c r="C27" s="73">
        <v>19768.84</v>
      </c>
      <c r="D27" s="13">
        <v>23663.35</v>
      </c>
      <c r="E27" s="13">
        <v>23041.65</v>
      </c>
      <c r="F27" s="13">
        <v>22320.19</v>
      </c>
      <c r="G27" s="98">
        <f t="shared" si="0"/>
        <v>5.375556013167812</v>
      </c>
      <c r="H27" s="98">
        <f t="shared" si="1"/>
        <v>5.428630773313058</v>
      </c>
      <c r="I27" s="60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2:21" ht="12" customHeight="1">
      <c r="B28" s="88" t="s">
        <v>89</v>
      </c>
      <c r="C28" s="73">
        <v>6451.67</v>
      </c>
      <c r="D28" s="13">
        <v>6797.37</v>
      </c>
      <c r="E28" s="13">
        <v>6823.08</v>
      </c>
      <c r="F28" s="13">
        <v>7079.88</v>
      </c>
      <c r="G28" s="98">
        <f t="shared" si="0"/>
        <v>1.7543423621959802</v>
      </c>
      <c r="H28" s="98">
        <f t="shared" si="1"/>
        <v>1.721941185956018</v>
      </c>
      <c r="I28" s="60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</row>
    <row r="29" spans="2:21" ht="12" customHeight="1">
      <c r="B29" s="88" t="s">
        <v>90</v>
      </c>
      <c r="C29" s="73">
        <v>15301.4</v>
      </c>
      <c r="D29" s="13">
        <v>17756.15</v>
      </c>
      <c r="E29" s="13">
        <v>16770.81</v>
      </c>
      <c r="F29" s="13">
        <v>15535.93</v>
      </c>
      <c r="G29" s="98">
        <f t="shared" si="0"/>
        <v>4.160766781454347</v>
      </c>
      <c r="H29" s="98">
        <f t="shared" si="1"/>
        <v>3.7785891468682635</v>
      </c>
      <c r="I29" s="60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</row>
    <row r="30" spans="2:21" ht="12" customHeight="1">
      <c r="B30" s="88" t="s">
        <v>92</v>
      </c>
      <c r="C30" s="73">
        <v>1103.58</v>
      </c>
      <c r="D30" s="13">
        <v>1159.69</v>
      </c>
      <c r="E30" s="13">
        <v>1226.36</v>
      </c>
      <c r="F30" s="13">
        <v>1263.63</v>
      </c>
      <c r="G30" s="98">
        <f t="shared" si="0"/>
        <v>0.3000862015683132</v>
      </c>
      <c r="H30" s="98">
        <f t="shared" si="1"/>
        <v>0.3073352289600394</v>
      </c>
      <c r="I30" s="60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</row>
    <row r="31" spans="2:21" ht="12" customHeight="1">
      <c r="B31" s="88" t="s">
        <v>91</v>
      </c>
      <c r="C31" s="73">
        <v>1886.63</v>
      </c>
      <c r="D31" s="13">
        <v>2406.96</v>
      </c>
      <c r="E31" s="13">
        <v>2391.81</v>
      </c>
      <c r="F31" s="13">
        <v>2160.67</v>
      </c>
      <c r="G31" s="98">
        <f t="shared" si="0"/>
        <v>0.5130136741014035</v>
      </c>
      <c r="H31" s="98">
        <f t="shared" si="1"/>
        <v>0.5255098479436926</v>
      </c>
      <c r="I31" s="60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</row>
    <row r="32" spans="2:21" ht="12" customHeight="1">
      <c r="B32" s="88" t="s">
        <v>76</v>
      </c>
      <c r="C32" s="73">
        <v>4214.02</v>
      </c>
      <c r="D32" s="13">
        <v>4844.48</v>
      </c>
      <c r="E32" s="13">
        <v>4605.37</v>
      </c>
      <c r="F32" s="13">
        <v>4270.23</v>
      </c>
      <c r="G32" s="98">
        <f t="shared" si="0"/>
        <v>1.1458790981468525</v>
      </c>
      <c r="H32" s="98">
        <f t="shared" si="1"/>
        <v>1.0385889182450785</v>
      </c>
      <c r="I32" s="60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2:21" ht="12" customHeight="1">
      <c r="B33" s="190" t="s">
        <v>94</v>
      </c>
      <c r="C33" s="74">
        <v>5379.04</v>
      </c>
      <c r="D33" s="14">
        <v>6405.46</v>
      </c>
      <c r="E33" s="14">
        <v>6215.58</v>
      </c>
      <c r="F33" s="14">
        <v>6239.45</v>
      </c>
      <c r="G33" s="99">
        <f t="shared" si="0"/>
        <v>1.4626721050436033</v>
      </c>
      <c r="H33" s="99">
        <f t="shared" si="1"/>
        <v>1.5175350334628945</v>
      </c>
      <c r="I33" s="60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2:21" ht="12" customHeight="1">
      <c r="B34" s="89" t="s">
        <v>95</v>
      </c>
      <c r="C34" s="75">
        <v>23745.69</v>
      </c>
      <c r="D34" s="15">
        <v>30249.7</v>
      </c>
      <c r="E34" s="15">
        <v>31807.51</v>
      </c>
      <c r="F34" s="15">
        <v>29623.06</v>
      </c>
      <c r="G34" s="100">
        <f t="shared" si="0"/>
        <v>6.456943688467243</v>
      </c>
      <c r="H34" s="100">
        <f t="shared" si="1"/>
        <v>7.204806729499127</v>
      </c>
      <c r="I34" s="60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2:21" ht="12" customHeight="1">
      <c r="B35" s="87" t="s">
        <v>98</v>
      </c>
      <c r="C35" s="17">
        <v>292.2</v>
      </c>
      <c r="D35" s="16">
        <v>376.06</v>
      </c>
      <c r="E35" s="16">
        <v>427.83</v>
      </c>
      <c r="F35" s="16">
        <v>425.29</v>
      </c>
      <c r="G35" s="101">
        <f t="shared" si="0"/>
        <v>0.0794552167475499</v>
      </c>
      <c r="H35" s="101">
        <f t="shared" si="1"/>
        <v>0.10343739822924046</v>
      </c>
      <c r="I35" s="60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spans="2:21" ht="12" customHeight="1">
      <c r="B36" s="88" t="s">
        <v>96</v>
      </c>
      <c r="C36" s="73">
        <v>4626.41</v>
      </c>
      <c r="D36" s="13">
        <v>5177.23</v>
      </c>
      <c r="E36" s="13">
        <v>5105.24</v>
      </c>
      <c r="F36" s="13">
        <v>5507.41</v>
      </c>
      <c r="G36" s="98">
        <f t="shared" si="0"/>
        <v>1.2580164589768392</v>
      </c>
      <c r="H36" s="98">
        <f t="shared" si="1"/>
        <v>1.3394910799259359</v>
      </c>
      <c r="I36" s="60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2:21" ht="15">
      <c r="B37" s="66" t="s">
        <v>97</v>
      </c>
      <c r="C37" s="75">
        <v>7278.9</v>
      </c>
      <c r="D37" s="15">
        <v>8376.23</v>
      </c>
      <c r="E37" s="15">
        <v>8801.79</v>
      </c>
      <c r="F37" s="15">
        <v>8323.01</v>
      </c>
      <c r="G37" s="100" t="s">
        <v>6</v>
      </c>
      <c r="H37" s="100" t="s">
        <v>6</v>
      </c>
      <c r="I37" s="60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  <row r="39" ht="15">
      <c r="B39" s="314" t="s">
        <v>328</v>
      </c>
    </row>
    <row r="40" ht="15">
      <c r="B40" s="18" t="s">
        <v>50</v>
      </c>
    </row>
    <row r="53" ht="15">
      <c r="A53" s="91" t="s">
        <v>177</v>
      </c>
    </row>
    <row r="54" ht="15">
      <c r="A54" s="60" t="s">
        <v>196</v>
      </c>
    </row>
    <row r="56" spans="1:9" ht="15">
      <c r="A56" s="1" t="s">
        <v>110</v>
      </c>
      <c r="B56" s="60"/>
      <c r="C56" s="60"/>
      <c r="D56" s="60"/>
      <c r="E56" s="60"/>
      <c r="F56" s="60"/>
      <c r="G56" s="60"/>
      <c r="H56" s="1" t="s">
        <v>110</v>
      </c>
      <c r="I56" s="60"/>
    </row>
    <row r="57" spans="2:9" ht="15">
      <c r="B57" s="60"/>
      <c r="C57" s="60"/>
      <c r="D57" s="60"/>
      <c r="E57" s="60"/>
      <c r="F57" s="60"/>
      <c r="G57" s="60"/>
      <c r="H57" s="60"/>
      <c r="I57" s="60"/>
    </row>
    <row r="58" spans="1:9" ht="15">
      <c r="A58" s="1" t="s">
        <v>99</v>
      </c>
      <c r="B58" s="112">
        <v>42693.41027777777</v>
      </c>
      <c r="C58" s="60"/>
      <c r="D58" s="60"/>
      <c r="E58" s="60"/>
      <c r="F58" s="60"/>
      <c r="G58" s="60"/>
      <c r="H58" s="1" t="s">
        <v>99</v>
      </c>
      <c r="I58" s="112">
        <v>42693.41027777777</v>
      </c>
    </row>
    <row r="59" spans="1:9" ht="15">
      <c r="A59" s="1" t="s">
        <v>57</v>
      </c>
      <c r="B59" s="112">
        <v>42698.46897243056</v>
      </c>
      <c r="C59" s="60"/>
      <c r="D59" s="60"/>
      <c r="E59" s="60"/>
      <c r="F59" s="60"/>
      <c r="G59" s="60"/>
      <c r="H59" s="1" t="s">
        <v>57</v>
      </c>
      <c r="I59" s="112">
        <v>42698.46897243056</v>
      </c>
    </row>
    <row r="60" spans="1:9" ht="15" customHeight="1">
      <c r="A60" s="1" t="s">
        <v>58</v>
      </c>
      <c r="B60" s="1" t="s">
        <v>59</v>
      </c>
      <c r="C60" s="60"/>
      <c r="D60" s="60"/>
      <c r="E60" s="60"/>
      <c r="F60" s="60"/>
      <c r="G60" s="60"/>
      <c r="H60" s="1" t="s">
        <v>58</v>
      </c>
      <c r="I60" s="1" t="s">
        <v>59</v>
      </c>
    </row>
    <row r="61" spans="2:9" ht="15">
      <c r="B61" s="60"/>
      <c r="C61" s="60"/>
      <c r="D61" s="60"/>
      <c r="E61" s="60"/>
      <c r="F61" s="60"/>
      <c r="G61" s="60"/>
      <c r="H61" s="60"/>
      <c r="I61" s="60"/>
    </row>
    <row r="62" spans="1:9" ht="15">
      <c r="A62" s="1" t="s">
        <v>103</v>
      </c>
      <c r="B62" s="1" t="s">
        <v>29</v>
      </c>
      <c r="C62" s="60"/>
      <c r="D62" s="60"/>
      <c r="E62" s="60"/>
      <c r="F62" s="60"/>
      <c r="G62" s="60"/>
      <c r="H62" s="1" t="s">
        <v>103</v>
      </c>
      <c r="I62" s="1" t="s">
        <v>29</v>
      </c>
    </row>
    <row r="63" spans="1:9" ht="15">
      <c r="A63" s="1" t="s">
        <v>111</v>
      </c>
      <c r="B63" s="1" t="s">
        <v>105</v>
      </c>
      <c r="C63" s="60"/>
      <c r="D63" s="60"/>
      <c r="E63" s="60"/>
      <c r="F63" s="60"/>
      <c r="G63" s="60"/>
      <c r="H63" s="1" t="s">
        <v>111</v>
      </c>
      <c r="I63" s="1" t="s">
        <v>105</v>
      </c>
    </row>
    <row r="64" spans="1:9" ht="15">
      <c r="A64" s="1" t="s">
        <v>101</v>
      </c>
      <c r="B64" s="1" t="s">
        <v>102</v>
      </c>
      <c r="C64" s="60"/>
      <c r="D64" s="60"/>
      <c r="E64" s="60"/>
      <c r="F64" s="60"/>
      <c r="G64" s="60"/>
      <c r="H64" s="1" t="s">
        <v>101</v>
      </c>
      <c r="I64" s="1" t="s">
        <v>102</v>
      </c>
    </row>
    <row r="65" spans="2:9" ht="15">
      <c r="B65" s="60"/>
      <c r="C65" s="60"/>
      <c r="D65" s="60"/>
      <c r="E65" s="60"/>
      <c r="F65" s="60"/>
      <c r="G65" s="60"/>
      <c r="H65" s="60"/>
      <c r="I65" s="60"/>
    </row>
    <row r="66" spans="1:12" ht="15">
      <c r="A66" s="64" t="s">
        <v>5</v>
      </c>
      <c r="B66" s="64" t="s">
        <v>14</v>
      </c>
      <c r="C66" s="64" t="s">
        <v>2</v>
      </c>
      <c r="D66" s="64" t="s">
        <v>104</v>
      </c>
      <c r="E66" s="64" t="s">
        <v>195</v>
      </c>
      <c r="F66" s="60"/>
      <c r="G66" s="60"/>
      <c r="H66" s="64" t="s">
        <v>5</v>
      </c>
      <c r="I66" s="64" t="s">
        <v>14</v>
      </c>
      <c r="J66" s="64" t="s">
        <v>2</v>
      </c>
      <c r="K66" s="64" t="s">
        <v>104</v>
      </c>
      <c r="L66" s="64" t="s">
        <v>195</v>
      </c>
    </row>
    <row r="67" spans="1:12" ht="15">
      <c r="A67" s="64" t="s">
        <v>7</v>
      </c>
      <c r="B67" s="4">
        <v>367754.33</v>
      </c>
      <c r="C67" s="4">
        <v>425683.62</v>
      </c>
      <c r="D67" s="4">
        <v>418713.19</v>
      </c>
      <c r="E67" s="4">
        <v>411156.9</v>
      </c>
      <c r="F67" s="60"/>
      <c r="G67" s="60"/>
      <c r="H67" s="64" t="s">
        <v>7</v>
      </c>
      <c r="I67" s="3" t="s">
        <v>198</v>
      </c>
      <c r="J67" s="3" t="s">
        <v>198</v>
      </c>
      <c r="K67" s="3" t="s">
        <v>198</v>
      </c>
      <c r="L67" s="3" t="s">
        <v>198</v>
      </c>
    </row>
    <row r="68" spans="1:12" ht="15">
      <c r="A68" s="64" t="s">
        <v>69</v>
      </c>
      <c r="B68" s="4">
        <v>7758.19</v>
      </c>
      <c r="C68" s="4">
        <v>8614.14</v>
      </c>
      <c r="D68" s="4">
        <v>8124.17</v>
      </c>
      <c r="E68" s="4">
        <v>8116.78</v>
      </c>
      <c r="F68" s="60"/>
      <c r="G68" s="60"/>
      <c r="H68" s="64" t="s">
        <v>69</v>
      </c>
      <c r="I68" s="3" t="s">
        <v>198</v>
      </c>
      <c r="J68" s="3" t="s">
        <v>198</v>
      </c>
      <c r="K68" s="3" t="s">
        <v>198</v>
      </c>
      <c r="L68" s="3" t="s">
        <v>198</v>
      </c>
    </row>
    <row r="69" spans="1:12" ht="15">
      <c r="A69" s="64" t="s">
        <v>70</v>
      </c>
      <c r="B69" s="4">
        <v>3821.89</v>
      </c>
      <c r="C69" s="4">
        <v>4393.78</v>
      </c>
      <c r="D69" s="4">
        <v>4302.03</v>
      </c>
      <c r="E69" s="4">
        <v>4033.15</v>
      </c>
      <c r="F69" s="60"/>
      <c r="G69" s="60"/>
      <c r="H69" s="64" t="s">
        <v>70</v>
      </c>
      <c r="I69" s="3" t="s">
        <v>198</v>
      </c>
      <c r="J69" s="3" t="s">
        <v>198</v>
      </c>
      <c r="K69" s="3" t="s">
        <v>198</v>
      </c>
      <c r="L69" s="3" t="s">
        <v>198</v>
      </c>
    </row>
    <row r="70" spans="1:12" ht="15">
      <c r="A70" s="64" t="s">
        <v>73</v>
      </c>
      <c r="B70" s="4">
        <v>4058.13</v>
      </c>
      <c r="C70" s="4">
        <v>4935.79</v>
      </c>
      <c r="D70" s="4">
        <v>4976.1</v>
      </c>
      <c r="E70" s="4">
        <v>4550.36</v>
      </c>
      <c r="F70" s="60"/>
      <c r="G70" s="60"/>
      <c r="H70" s="64" t="s">
        <v>73</v>
      </c>
      <c r="I70" s="3" t="s">
        <v>198</v>
      </c>
      <c r="J70" s="3" t="s">
        <v>198</v>
      </c>
      <c r="K70" s="3" t="s">
        <v>198</v>
      </c>
      <c r="L70" s="3" t="s">
        <v>198</v>
      </c>
    </row>
    <row r="71" spans="1:12" ht="15">
      <c r="A71" s="64" t="s">
        <v>74</v>
      </c>
      <c r="B71" s="4">
        <v>9740.9</v>
      </c>
      <c r="C71" s="4">
        <v>10963.43</v>
      </c>
      <c r="D71" s="4">
        <v>11034.15</v>
      </c>
      <c r="E71" s="4">
        <v>10269.17</v>
      </c>
      <c r="F71" s="60"/>
      <c r="G71" s="60"/>
      <c r="H71" s="64" t="s">
        <v>74</v>
      </c>
      <c r="I71" s="3" t="s">
        <v>198</v>
      </c>
      <c r="J71" s="3" t="s">
        <v>198</v>
      </c>
      <c r="K71" s="3" t="s">
        <v>198</v>
      </c>
      <c r="L71" s="3" t="s">
        <v>198</v>
      </c>
    </row>
    <row r="72" spans="1:12" ht="15">
      <c r="A72" s="64" t="s">
        <v>112</v>
      </c>
      <c r="B72" s="4">
        <v>46019</v>
      </c>
      <c r="C72" s="4">
        <v>57738.63</v>
      </c>
      <c r="D72" s="4">
        <v>55921.64</v>
      </c>
      <c r="E72" s="4">
        <v>51548.24</v>
      </c>
      <c r="F72" s="60"/>
      <c r="G72" s="60"/>
      <c r="H72" s="64" t="s">
        <v>112</v>
      </c>
      <c r="I72" s="3" t="s">
        <v>198</v>
      </c>
      <c r="J72" s="3" t="s">
        <v>198</v>
      </c>
      <c r="K72" s="3" t="s">
        <v>198</v>
      </c>
      <c r="L72" s="3" t="s">
        <v>198</v>
      </c>
    </row>
    <row r="73" spans="1:12" ht="15">
      <c r="A73" s="64" t="s">
        <v>75</v>
      </c>
      <c r="B73" s="4">
        <v>668.28</v>
      </c>
      <c r="C73" s="4">
        <v>924.05</v>
      </c>
      <c r="D73" s="4">
        <v>900.22</v>
      </c>
      <c r="E73" s="4">
        <v>935.08</v>
      </c>
      <c r="F73" s="60"/>
      <c r="G73" s="60"/>
      <c r="H73" s="64" t="s">
        <v>75</v>
      </c>
      <c r="I73" s="3" t="s">
        <v>198</v>
      </c>
      <c r="J73" s="3" t="s">
        <v>198</v>
      </c>
      <c r="K73" s="3" t="s">
        <v>198</v>
      </c>
      <c r="L73" s="3" t="s">
        <v>198</v>
      </c>
    </row>
    <row r="74" spans="1:12" ht="15">
      <c r="A74" s="64" t="s">
        <v>81</v>
      </c>
      <c r="B74" s="4">
        <v>5821.99</v>
      </c>
      <c r="C74" s="4">
        <v>7671.42</v>
      </c>
      <c r="D74" s="4">
        <v>7293.81</v>
      </c>
      <c r="E74" s="4">
        <v>7397.05</v>
      </c>
      <c r="F74" s="60"/>
      <c r="G74" s="60"/>
      <c r="H74" s="64" t="s">
        <v>81</v>
      </c>
      <c r="I74" s="3" t="s">
        <v>198</v>
      </c>
      <c r="J74" s="3" t="s">
        <v>198</v>
      </c>
      <c r="K74" s="3" t="s">
        <v>198</v>
      </c>
      <c r="L74" s="3" t="s">
        <v>198</v>
      </c>
    </row>
    <row r="75" spans="1:12" ht="15">
      <c r="A75" s="64" t="s">
        <v>79</v>
      </c>
      <c r="B75" s="4">
        <v>10567.47</v>
      </c>
      <c r="C75" s="4">
        <v>10365.27</v>
      </c>
      <c r="D75" s="4">
        <v>10302.6</v>
      </c>
      <c r="E75" s="4">
        <v>10665.31</v>
      </c>
      <c r="F75" s="60"/>
      <c r="G75" s="60"/>
      <c r="H75" s="64" t="s">
        <v>79</v>
      </c>
      <c r="I75" s="3" t="s">
        <v>198</v>
      </c>
      <c r="J75" s="3" t="s">
        <v>198</v>
      </c>
      <c r="K75" s="3" t="s">
        <v>198</v>
      </c>
      <c r="L75" s="3" t="s">
        <v>198</v>
      </c>
    </row>
    <row r="76" spans="1:12" ht="15">
      <c r="A76" s="64" t="s">
        <v>93</v>
      </c>
      <c r="B76" s="4">
        <v>40371.17</v>
      </c>
      <c r="C76" s="4">
        <v>44064.65</v>
      </c>
      <c r="D76" s="4">
        <v>43993.75</v>
      </c>
      <c r="E76" s="4">
        <v>45490.71</v>
      </c>
      <c r="F76" s="60"/>
      <c r="G76" s="60"/>
      <c r="H76" s="64" t="s">
        <v>93</v>
      </c>
      <c r="I76" s="3" t="s">
        <v>198</v>
      </c>
      <c r="J76" s="3" t="s">
        <v>198</v>
      </c>
      <c r="K76" s="3" t="s">
        <v>198</v>
      </c>
      <c r="L76" s="3" t="s">
        <v>198</v>
      </c>
    </row>
    <row r="77" spans="1:12" ht="15">
      <c r="A77" s="64" t="s">
        <v>77</v>
      </c>
      <c r="B77" s="4">
        <v>68125.2</v>
      </c>
      <c r="C77" s="4">
        <v>74184.5</v>
      </c>
      <c r="D77" s="4">
        <v>75189.7</v>
      </c>
      <c r="E77" s="4">
        <v>75167.4</v>
      </c>
      <c r="F77" s="60"/>
      <c r="G77" s="60"/>
      <c r="H77" s="64" t="s">
        <v>77</v>
      </c>
      <c r="I77" s="3" t="s">
        <v>198</v>
      </c>
      <c r="J77" s="3" t="s">
        <v>198</v>
      </c>
      <c r="K77" s="3" t="s">
        <v>198</v>
      </c>
      <c r="L77" s="3" t="s">
        <v>198</v>
      </c>
    </row>
    <row r="78" spans="1:12" ht="15">
      <c r="A78" s="64" t="s">
        <v>71</v>
      </c>
      <c r="B78" s="4">
        <v>2914.33</v>
      </c>
      <c r="C78" s="4">
        <v>2535.36</v>
      </c>
      <c r="D78" s="4">
        <v>2280.8</v>
      </c>
      <c r="E78" s="4">
        <v>2277.43</v>
      </c>
      <c r="F78" s="60"/>
      <c r="G78" s="60"/>
      <c r="H78" s="64" t="s">
        <v>71</v>
      </c>
      <c r="I78" s="3" t="s">
        <v>198</v>
      </c>
      <c r="J78" s="3" t="s">
        <v>198</v>
      </c>
      <c r="K78" s="3" t="s">
        <v>198</v>
      </c>
      <c r="L78" s="3" t="s">
        <v>198</v>
      </c>
    </row>
    <row r="79" spans="1:12" ht="15">
      <c r="A79" s="64" t="s">
        <v>82</v>
      </c>
      <c r="B79" s="4">
        <v>48159.79</v>
      </c>
      <c r="C79" s="4">
        <v>57519.65</v>
      </c>
      <c r="D79" s="4">
        <v>54193.26</v>
      </c>
      <c r="E79" s="4">
        <v>55203.93</v>
      </c>
      <c r="F79" s="60"/>
      <c r="G79" s="60"/>
      <c r="H79" s="64" t="s">
        <v>82</v>
      </c>
      <c r="I79" s="3" t="s">
        <v>198</v>
      </c>
      <c r="J79" s="3" t="s">
        <v>198</v>
      </c>
      <c r="K79" s="3" t="s">
        <v>198</v>
      </c>
      <c r="L79" s="3" t="s">
        <v>198</v>
      </c>
    </row>
    <row r="80" spans="1:12" ht="15">
      <c r="A80" s="64" t="s">
        <v>72</v>
      </c>
      <c r="B80" s="4">
        <v>685.66</v>
      </c>
      <c r="C80" s="4">
        <v>697.21</v>
      </c>
      <c r="D80" s="4">
        <v>662.62</v>
      </c>
      <c r="E80" s="4">
        <v>693.44</v>
      </c>
      <c r="F80" s="60"/>
      <c r="G80" s="60"/>
      <c r="H80" s="64" t="s">
        <v>72</v>
      </c>
      <c r="I80" s="3" t="s">
        <v>198</v>
      </c>
      <c r="J80" s="3" t="s">
        <v>198</v>
      </c>
      <c r="K80" s="3" t="s">
        <v>198</v>
      </c>
      <c r="L80" s="3" t="s">
        <v>198</v>
      </c>
    </row>
    <row r="81" spans="1:12" ht="15">
      <c r="A81" s="64" t="s">
        <v>83</v>
      </c>
      <c r="B81" s="4">
        <v>941.55</v>
      </c>
      <c r="C81" s="4">
        <v>1299.34</v>
      </c>
      <c r="D81" s="4">
        <v>1288.72</v>
      </c>
      <c r="E81" s="4">
        <v>1402.08</v>
      </c>
      <c r="F81" s="60"/>
      <c r="G81" s="60"/>
      <c r="H81" s="64" t="s">
        <v>83</v>
      </c>
      <c r="I81" s="3" t="s">
        <v>198</v>
      </c>
      <c r="J81" s="3" t="s">
        <v>198</v>
      </c>
      <c r="K81" s="3" t="s">
        <v>198</v>
      </c>
      <c r="L81" s="3" t="s">
        <v>198</v>
      </c>
    </row>
    <row r="82" spans="1:12" ht="15">
      <c r="A82" s="64" t="s">
        <v>84</v>
      </c>
      <c r="B82" s="4">
        <v>2042.5</v>
      </c>
      <c r="C82" s="4">
        <v>2855.9</v>
      </c>
      <c r="D82" s="4">
        <v>2805.94</v>
      </c>
      <c r="E82" s="4">
        <v>2971.81</v>
      </c>
      <c r="F82" s="60"/>
      <c r="G82" s="60"/>
      <c r="H82" s="64" t="s">
        <v>84</v>
      </c>
      <c r="I82" s="3" t="s">
        <v>198</v>
      </c>
      <c r="J82" s="3" t="s">
        <v>198</v>
      </c>
      <c r="K82" s="3" t="s">
        <v>198</v>
      </c>
      <c r="L82" s="3" t="s">
        <v>198</v>
      </c>
    </row>
    <row r="83" spans="1:12" ht="15">
      <c r="A83" s="64" t="s">
        <v>85</v>
      </c>
      <c r="B83" s="4">
        <v>325.33</v>
      </c>
      <c r="C83" s="4">
        <v>444.78</v>
      </c>
      <c r="D83" s="4">
        <v>445.38</v>
      </c>
      <c r="E83" s="4">
        <v>401.43</v>
      </c>
      <c r="F83" s="60"/>
      <c r="G83" s="60"/>
      <c r="H83" s="64" t="s">
        <v>85</v>
      </c>
      <c r="I83" s="3" t="s">
        <v>198</v>
      </c>
      <c r="J83" s="3" t="s">
        <v>198</v>
      </c>
      <c r="K83" s="3" t="s">
        <v>198</v>
      </c>
      <c r="L83" s="3" t="s">
        <v>198</v>
      </c>
    </row>
    <row r="84" spans="1:12" ht="15">
      <c r="A84" s="64" t="s">
        <v>80</v>
      </c>
      <c r="B84" s="4">
        <v>6121.75</v>
      </c>
      <c r="C84" s="4">
        <v>7810.54</v>
      </c>
      <c r="D84" s="4">
        <v>7957.04</v>
      </c>
      <c r="E84" s="4">
        <v>7925.49</v>
      </c>
      <c r="F84" s="60"/>
      <c r="G84" s="60"/>
      <c r="H84" s="64" t="s">
        <v>80</v>
      </c>
      <c r="I84" s="3" t="s">
        <v>198</v>
      </c>
      <c r="J84" s="3" t="s">
        <v>198</v>
      </c>
      <c r="K84" s="3" t="s">
        <v>198</v>
      </c>
      <c r="L84" s="3" t="s">
        <v>198</v>
      </c>
    </row>
    <row r="85" spans="1:12" ht="15">
      <c r="A85" s="64" t="s">
        <v>86</v>
      </c>
      <c r="B85" s="4">
        <v>126.13</v>
      </c>
      <c r="C85" s="4">
        <v>131.95</v>
      </c>
      <c r="D85" s="4">
        <v>126.13</v>
      </c>
      <c r="E85" s="4">
        <v>128.07</v>
      </c>
      <c r="F85" s="60"/>
      <c r="G85" s="60"/>
      <c r="H85" s="64" t="s">
        <v>86</v>
      </c>
      <c r="I85" s="3" t="s">
        <v>198</v>
      </c>
      <c r="J85" s="3" t="s">
        <v>198</v>
      </c>
      <c r="K85" s="3" t="s">
        <v>198</v>
      </c>
      <c r="L85" s="3" t="s">
        <v>198</v>
      </c>
    </row>
    <row r="86" spans="1:12" ht="15">
      <c r="A86" s="64" t="s">
        <v>87</v>
      </c>
      <c r="B86" s="4">
        <v>25318.72</v>
      </c>
      <c r="C86" s="4">
        <v>28241.22</v>
      </c>
      <c r="D86" s="4">
        <v>27085.97</v>
      </c>
      <c r="E86" s="4">
        <v>26708.17</v>
      </c>
      <c r="F86" s="60"/>
      <c r="G86" s="60"/>
      <c r="H86" s="64" t="s">
        <v>87</v>
      </c>
      <c r="I86" s="3" t="s">
        <v>198</v>
      </c>
      <c r="J86" s="3" t="s">
        <v>198</v>
      </c>
      <c r="K86" s="3" t="s">
        <v>198</v>
      </c>
      <c r="L86" s="3" t="s">
        <v>198</v>
      </c>
    </row>
    <row r="87" spans="1:12" ht="15">
      <c r="A87" s="64" t="s">
        <v>68</v>
      </c>
      <c r="B87" s="4">
        <v>6315.45</v>
      </c>
      <c r="C87" s="4">
        <v>7008.85</v>
      </c>
      <c r="D87" s="4">
        <v>6946.99</v>
      </c>
      <c r="E87" s="4">
        <v>6778.79</v>
      </c>
      <c r="F87" s="60"/>
      <c r="G87" s="60"/>
      <c r="H87" s="64" t="s">
        <v>68</v>
      </c>
      <c r="I87" s="3" t="s">
        <v>198</v>
      </c>
      <c r="J87" s="3" t="s">
        <v>198</v>
      </c>
      <c r="K87" s="3" t="s">
        <v>198</v>
      </c>
      <c r="L87" s="3" t="s">
        <v>198</v>
      </c>
    </row>
    <row r="88" spans="1:12" ht="15">
      <c r="A88" s="64" t="s">
        <v>88</v>
      </c>
      <c r="B88" s="4">
        <v>19768.84</v>
      </c>
      <c r="C88" s="4">
        <v>23663.35</v>
      </c>
      <c r="D88" s="4">
        <v>23041.65</v>
      </c>
      <c r="E88" s="4">
        <v>22320.19</v>
      </c>
      <c r="F88" s="60"/>
      <c r="G88" s="60"/>
      <c r="H88" s="64" t="s">
        <v>88</v>
      </c>
      <c r="I88" s="3" t="s">
        <v>198</v>
      </c>
      <c r="J88" s="3" t="s">
        <v>198</v>
      </c>
      <c r="K88" s="3" t="s">
        <v>198</v>
      </c>
      <c r="L88" s="3" t="s">
        <v>198</v>
      </c>
    </row>
    <row r="89" spans="1:12" ht="15">
      <c r="A89" s="64" t="s">
        <v>89</v>
      </c>
      <c r="B89" s="4">
        <v>6451.67</v>
      </c>
      <c r="C89" s="4">
        <v>6797.37</v>
      </c>
      <c r="D89" s="4">
        <v>6823.08</v>
      </c>
      <c r="E89" s="4">
        <v>7079.88</v>
      </c>
      <c r="F89" s="60"/>
      <c r="G89" s="60"/>
      <c r="H89" s="64" t="s">
        <v>89</v>
      </c>
      <c r="I89" s="3" t="s">
        <v>198</v>
      </c>
      <c r="J89" s="3" t="s">
        <v>198</v>
      </c>
      <c r="K89" s="3" t="s">
        <v>198</v>
      </c>
      <c r="L89" s="3" t="s">
        <v>198</v>
      </c>
    </row>
    <row r="90" spans="1:12" ht="15">
      <c r="A90" s="64" t="s">
        <v>90</v>
      </c>
      <c r="B90" s="4">
        <v>15301.4</v>
      </c>
      <c r="C90" s="4">
        <v>17756.15</v>
      </c>
      <c r="D90" s="4">
        <v>16770.81</v>
      </c>
      <c r="E90" s="4">
        <v>15535.93</v>
      </c>
      <c r="F90" s="60"/>
      <c r="G90" s="60"/>
      <c r="H90" s="64" t="s">
        <v>90</v>
      </c>
      <c r="I90" s="3" t="s">
        <v>198</v>
      </c>
      <c r="J90" s="3" t="s">
        <v>198</v>
      </c>
      <c r="K90" s="3" t="s">
        <v>198</v>
      </c>
      <c r="L90" s="3" t="s">
        <v>198</v>
      </c>
    </row>
    <row r="91" spans="1:12" ht="15">
      <c r="A91" s="64" t="s">
        <v>92</v>
      </c>
      <c r="B91" s="4">
        <v>1103.58</v>
      </c>
      <c r="C91" s="4">
        <v>1159.69</v>
      </c>
      <c r="D91" s="4">
        <v>1226.36</v>
      </c>
      <c r="E91" s="4">
        <v>1263.63</v>
      </c>
      <c r="F91" s="60"/>
      <c r="G91" s="60"/>
      <c r="H91" s="64" t="s">
        <v>92</v>
      </c>
      <c r="I91" s="3" t="s">
        <v>198</v>
      </c>
      <c r="J91" s="3" t="s">
        <v>198</v>
      </c>
      <c r="K91" s="3" t="s">
        <v>198</v>
      </c>
      <c r="L91" s="3" t="s">
        <v>198</v>
      </c>
    </row>
    <row r="92" spans="1:12" ht="15">
      <c r="A92" s="64" t="s">
        <v>91</v>
      </c>
      <c r="B92" s="4">
        <v>1886.63</v>
      </c>
      <c r="C92" s="4">
        <v>2406.96</v>
      </c>
      <c r="D92" s="4">
        <v>2391.81</v>
      </c>
      <c r="E92" s="4">
        <v>2160.67</v>
      </c>
      <c r="F92" s="60"/>
      <c r="G92" s="60"/>
      <c r="H92" s="64" t="s">
        <v>91</v>
      </c>
      <c r="I92" s="3" t="s">
        <v>198</v>
      </c>
      <c r="J92" s="3" t="s">
        <v>198</v>
      </c>
      <c r="K92" s="3" t="s">
        <v>198</v>
      </c>
      <c r="L92" s="3" t="s">
        <v>198</v>
      </c>
    </row>
    <row r="93" spans="1:12" ht="15">
      <c r="A93" s="64" t="s">
        <v>76</v>
      </c>
      <c r="B93" s="4">
        <v>4214.02</v>
      </c>
      <c r="C93" s="4">
        <v>4844.48</v>
      </c>
      <c r="D93" s="4">
        <v>4605.37</v>
      </c>
      <c r="E93" s="4">
        <v>4270.23</v>
      </c>
      <c r="F93" s="60"/>
      <c r="G93" s="60"/>
      <c r="H93" s="64" t="s">
        <v>76</v>
      </c>
      <c r="I93" s="3" t="s">
        <v>198</v>
      </c>
      <c r="J93" s="3" t="s">
        <v>198</v>
      </c>
      <c r="K93" s="3" t="s">
        <v>198</v>
      </c>
      <c r="L93" s="3" t="s">
        <v>198</v>
      </c>
    </row>
    <row r="94" spans="1:12" ht="15">
      <c r="A94" s="64" t="s">
        <v>94</v>
      </c>
      <c r="B94" s="4">
        <v>5379.04</v>
      </c>
      <c r="C94" s="4">
        <v>6405.46</v>
      </c>
      <c r="D94" s="4">
        <v>6215.58</v>
      </c>
      <c r="E94" s="4">
        <v>6239.45</v>
      </c>
      <c r="F94" s="60"/>
      <c r="G94" s="60"/>
      <c r="H94" s="64" t="s">
        <v>94</v>
      </c>
      <c r="I94" s="3" t="s">
        <v>198</v>
      </c>
      <c r="J94" s="3" t="s">
        <v>198</v>
      </c>
      <c r="K94" s="3" t="s">
        <v>198</v>
      </c>
      <c r="L94" s="3" t="s">
        <v>198</v>
      </c>
    </row>
    <row r="95" spans="1:12" ht="15">
      <c r="A95" s="64" t="s">
        <v>95</v>
      </c>
      <c r="B95" s="4">
        <v>23745.69</v>
      </c>
      <c r="C95" s="4">
        <v>30249.7</v>
      </c>
      <c r="D95" s="4">
        <v>31807.51</v>
      </c>
      <c r="E95" s="4">
        <v>29623.06</v>
      </c>
      <c r="F95" s="60"/>
      <c r="G95" s="60"/>
      <c r="H95" s="64" t="s">
        <v>95</v>
      </c>
      <c r="I95" s="3" t="s">
        <v>198</v>
      </c>
      <c r="J95" s="3" t="s">
        <v>198</v>
      </c>
      <c r="K95" s="3" t="s">
        <v>198</v>
      </c>
      <c r="L95" s="3" t="s">
        <v>198</v>
      </c>
    </row>
    <row r="96" spans="1:12" ht="15">
      <c r="A96" s="64" t="s">
        <v>98</v>
      </c>
      <c r="B96" s="4">
        <v>292.2</v>
      </c>
      <c r="C96" s="4">
        <v>376.06</v>
      </c>
      <c r="D96" s="4">
        <v>427.83</v>
      </c>
      <c r="E96" s="4">
        <v>425.29</v>
      </c>
      <c r="F96" s="60"/>
      <c r="G96" s="60"/>
      <c r="H96" s="64" t="s">
        <v>98</v>
      </c>
      <c r="I96" s="3" t="s">
        <v>198</v>
      </c>
      <c r="J96" s="3" t="s">
        <v>198</v>
      </c>
      <c r="K96" s="3" t="s">
        <v>198</v>
      </c>
      <c r="L96" s="3" t="s">
        <v>198</v>
      </c>
    </row>
    <row r="97" spans="1:12" ht="15">
      <c r="A97" s="64" t="s">
        <v>96</v>
      </c>
      <c r="B97" s="4">
        <v>4626.41</v>
      </c>
      <c r="C97" s="4">
        <v>5177.23</v>
      </c>
      <c r="D97" s="4">
        <v>5105.24</v>
      </c>
      <c r="E97" s="4">
        <v>5507.41</v>
      </c>
      <c r="F97" s="60"/>
      <c r="G97" s="60"/>
      <c r="H97" s="64" t="s">
        <v>96</v>
      </c>
      <c r="I97" s="3" t="s">
        <v>198</v>
      </c>
      <c r="J97" s="3" t="s">
        <v>198</v>
      </c>
      <c r="K97" s="3" t="s">
        <v>198</v>
      </c>
      <c r="L97" s="3" t="s">
        <v>198</v>
      </c>
    </row>
    <row r="98" spans="1:12" ht="15">
      <c r="A98" s="64" t="s">
        <v>97</v>
      </c>
      <c r="B98" s="4">
        <v>7278.9</v>
      </c>
      <c r="C98" s="4">
        <v>8376.23</v>
      </c>
      <c r="D98" s="4">
        <v>8801.79</v>
      </c>
      <c r="E98" s="4">
        <v>8323.01</v>
      </c>
      <c r="F98" s="60"/>
      <c r="G98" s="60"/>
      <c r="H98" s="64" t="s">
        <v>97</v>
      </c>
      <c r="I98" s="3" t="s">
        <v>198</v>
      </c>
      <c r="J98" s="3" t="s">
        <v>198</v>
      </c>
      <c r="K98" s="3" t="s">
        <v>198</v>
      </c>
      <c r="L98" s="3" t="s">
        <v>198</v>
      </c>
    </row>
    <row r="99" spans="1:12" ht="15">
      <c r="A99" s="64" t="s">
        <v>197</v>
      </c>
      <c r="B99" s="4">
        <v>1242.65</v>
      </c>
      <c r="C99" s="3" t="s">
        <v>6</v>
      </c>
      <c r="D99" s="3" t="s">
        <v>6</v>
      </c>
      <c r="E99" s="3" t="s">
        <v>6</v>
      </c>
      <c r="F99" s="60"/>
      <c r="G99" s="60"/>
      <c r="H99" s="64" t="s">
        <v>197</v>
      </c>
      <c r="I99" s="3" t="s">
        <v>198</v>
      </c>
      <c r="J99" s="3" t="s">
        <v>198</v>
      </c>
      <c r="K99" s="3" t="s">
        <v>198</v>
      </c>
      <c r="L99" s="3" t="s">
        <v>198</v>
      </c>
    </row>
    <row r="100" spans="2:9" ht="15">
      <c r="B100" s="60"/>
      <c r="C100" s="60"/>
      <c r="D100" s="60"/>
      <c r="E100" s="60"/>
      <c r="F100" s="60"/>
      <c r="G100" s="60"/>
      <c r="H100" s="60"/>
      <c r="I100" s="60"/>
    </row>
    <row r="101" spans="2:12" ht="15">
      <c r="B101" s="60"/>
      <c r="C101" s="60"/>
      <c r="D101" s="60"/>
      <c r="E101" s="60"/>
      <c r="F101" s="60"/>
      <c r="G101" s="60"/>
      <c r="H101" s="1" t="s">
        <v>133</v>
      </c>
      <c r="I101" s="60"/>
      <c r="L101" s="1" t="s">
        <v>60</v>
      </c>
    </row>
    <row r="102" spans="2:13" ht="15">
      <c r="B102" s="60"/>
      <c r="C102" s="60"/>
      <c r="D102" s="60"/>
      <c r="E102" s="60"/>
      <c r="F102" s="60"/>
      <c r="G102" s="60"/>
      <c r="H102" s="1" t="s">
        <v>134</v>
      </c>
      <c r="I102" s="1" t="s">
        <v>135</v>
      </c>
      <c r="L102" s="1" t="s">
        <v>6</v>
      </c>
      <c r="M102" s="1" t="s">
        <v>61</v>
      </c>
    </row>
    <row r="103" spans="2:9" ht="15">
      <c r="B103" s="60"/>
      <c r="C103" s="60"/>
      <c r="D103" s="60"/>
      <c r="E103" s="60"/>
      <c r="F103" s="60"/>
      <c r="G103" s="60"/>
      <c r="H103" s="1" t="s">
        <v>136</v>
      </c>
      <c r="I103" s="1" t="s">
        <v>137</v>
      </c>
    </row>
    <row r="104" spans="2:9" ht="15">
      <c r="B104" s="60"/>
      <c r="C104" s="60"/>
      <c r="D104" s="60"/>
      <c r="E104" s="60"/>
      <c r="F104" s="60"/>
      <c r="G104" s="60"/>
      <c r="H104" s="1" t="s">
        <v>138</v>
      </c>
      <c r="I104" s="1" t="s">
        <v>139</v>
      </c>
    </row>
    <row r="105" spans="2:9" ht="15">
      <c r="B105" s="60"/>
      <c r="C105" s="60"/>
      <c r="D105" s="60"/>
      <c r="E105" s="60"/>
      <c r="F105" s="60"/>
      <c r="G105" s="60"/>
      <c r="H105" s="1" t="s">
        <v>132</v>
      </c>
      <c r="I105" s="1" t="s">
        <v>140</v>
      </c>
    </row>
    <row r="106" spans="2:9" ht="15">
      <c r="B106" s="60"/>
      <c r="C106" s="60"/>
      <c r="D106" s="60"/>
      <c r="E106" s="60"/>
      <c r="F106" s="60"/>
      <c r="G106" s="60"/>
      <c r="H106" s="1" t="s">
        <v>141</v>
      </c>
      <c r="I106" s="1" t="s">
        <v>142</v>
      </c>
    </row>
    <row r="107" spans="2:9" ht="15">
      <c r="B107" s="60"/>
      <c r="C107" s="60"/>
      <c r="D107" s="60"/>
      <c r="E107" s="60"/>
      <c r="F107" s="60"/>
      <c r="G107" s="60"/>
      <c r="H107" s="1" t="s">
        <v>143</v>
      </c>
      <c r="I107" s="1" t="s">
        <v>144</v>
      </c>
    </row>
    <row r="108" spans="2:9" ht="15">
      <c r="B108" s="60"/>
      <c r="C108" s="60"/>
      <c r="D108" s="60"/>
      <c r="E108" s="60"/>
      <c r="F108" s="60"/>
      <c r="G108" s="60"/>
      <c r="H108" s="1" t="s">
        <v>145</v>
      </c>
      <c r="I108" s="1" t="s">
        <v>146</v>
      </c>
    </row>
    <row r="109" spans="2:9" ht="15">
      <c r="B109" s="60"/>
      <c r="C109" s="60"/>
      <c r="D109" s="60"/>
      <c r="E109" s="60"/>
      <c r="F109" s="60"/>
      <c r="G109" s="60"/>
      <c r="H109" s="1" t="s">
        <v>131</v>
      </c>
      <c r="I109" s="1" t="s">
        <v>147</v>
      </c>
    </row>
    <row r="110" spans="1:16" s="105" customFormat="1" ht="15">
      <c r="A110" s="60"/>
      <c r="B110" s="60"/>
      <c r="C110" s="60"/>
      <c r="D110" s="60"/>
      <c r="E110" s="60"/>
      <c r="F110" s="60"/>
      <c r="G110" s="60"/>
      <c r="H110" s="1" t="s">
        <v>130</v>
      </c>
      <c r="I110" s="1" t="s">
        <v>148</v>
      </c>
      <c r="J110" s="60"/>
      <c r="K110" s="60"/>
      <c r="L110" s="60"/>
      <c r="M110" s="60"/>
      <c r="N110" s="60"/>
      <c r="O110" s="60"/>
      <c r="P110" s="60"/>
    </row>
    <row r="111" spans="1:16" s="105" customFormat="1" ht="15">
      <c r="A111" s="60"/>
      <c r="B111" s="60"/>
      <c r="C111" s="60"/>
      <c r="D111" s="60"/>
      <c r="E111" s="60"/>
      <c r="F111" s="60"/>
      <c r="G111" s="60"/>
      <c r="H111" s="1" t="s">
        <v>149</v>
      </c>
      <c r="I111" s="1" t="s">
        <v>150</v>
      </c>
      <c r="J111" s="60"/>
      <c r="K111" s="60"/>
      <c r="L111" s="60"/>
      <c r="M111" s="60"/>
      <c r="N111" s="60"/>
      <c r="O111" s="60"/>
      <c r="P111" s="60"/>
    </row>
    <row r="112" spans="1:16" s="105" customFormat="1" ht="15">
      <c r="A112" s="60"/>
      <c r="B112" s="60"/>
      <c r="C112" s="60"/>
      <c r="D112" s="60"/>
      <c r="E112" s="60"/>
      <c r="F112" s="60"/>
      <c r="G112" s="60"/>
      <c r="H112" s="1" t="s">
        <v>151</v>
      </c>
      <c r="I112" s="1" t="s">
        <v>152</v>
      </c>
      <c r="J112" s="60"/>
      <c r="K112" s="60"/>
      <c r="L112" s="60"/>
      <c r="M112" s="60"/>
      <c r="N112" s="60"/>
      <c r="O112" s="60"/>
      <c r="P112" s="60"/>
    </row>
    <row r="113" spans="1:16" s="105" customFormat="1" ht="15">
      <c r="A113" s="60"/>
      <c r="B113" s="60"/>
      <c r="C113" s="60"/>
      <c r="D113" s="60"/>
      <c r="E113" s="60"/>
      <c r="F113" s="60"/>
      <c r="G113" s="60"/>
      <c r="H113" s="1" t="s">
        <v>153</v>
      </c>
      <c r="I113" s="1" t="s">
        <v>154</v>
      </c>
      <c r="J113" s="60"/>
      <c r="K113" s="60"/>
      <c r="L113" s="60"/>
      <c r="M113" s="60"/>
      <c r="N113" s="60"/>
      <c r="O113" s="60"/>
      <c r="P113" s="60"/>
    </row>
    <row r="114" spans="1:13" s="105" customFormat="1" ht="1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s="105" customFormat="1" ht="1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s="105" customFormat="1" ht="1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2:9" ht="15">
      <c r="B117" s="60"/>
      <c r="C117" s="60"/>
      <c r="D117" s="60"/>
      <c r="E117" s="60"/>
      <c r="F117" s="60"/>
      <c r="G117" s="60"/>
      <c r="H117" s="60"/>
      <c r="I117" s="60"/>
    </row>
    <row r="118" spans="2:9" ht="15">
      <c r="B118" s="60"/>
      <c r="C118" s="60"/>
      <c r="D118" s="60"/>
      <c r="E118" s="60"/>
      <c r="F118" s="60"/>
      <c r="G118" s="60"/>
      <c r="H118" s="60"/>
      <c r="I118" s="60"/>
    </row>
    <row r="119" spans="2:9" ht="15">
      <c r="B119" s="60"/>
      <c r="C119" s="60"/>
      <c r="D119" s="60"/>
      <c r="E119" s="60"/>
      <c r="F119" s="60"/>
      <c r="G119" s="60"/>
      <c r="H119" s="60"/>
      <c r="I119" s="60"/>
    </row>
    <row r="120" spans="2:9" ht="15">
      <c r="B120" s="60"/>
      <c r="C120" s="60"/>
      <c r="D120" s="60"/>
      <c r="E120" s="60"/>
      <c r="F120" s="60"/>
      <c r="G120" s="60"/>
      <c r="H120" s="60"/>
      <c r="I120" s="60"/>
    </row>
    <row r="121" spans="2:9" ht="15">
      <c r="B121" s="60"/>
      <c r="C121" s="60"/>
      <c r="D121" s="60"/>
      <c r="E121" s="60"/>
      <c r="F121" s="60"/>
      <c r="G121" s="60"/>
      <c r="H121" s="60"/>
      <c r="I121" s="60"/>
    </row>
    <row r="122" spans="2:9" ht="15">
      <c r="B122" s="60"/>
      <c r="C122" s="60"/>
      <c r="D122" s="60"/>
      <c r="E122" s="60"/>
      <c r="F122" s="60"/>
      <c r="G122" s="60"/>
      <c r="H122" s="60"/>
      <c r="I122" s="60"/>
    </row>
    <row r="123" spans="2:9" ht="15">
      <c r="B123" s="60"/>
      <c r="C123" s="60"/>
      <c r="D123" s="60"/>
      <c r="E123" s="60"/>
      <c r="F123" s="60"/>
      <c r="G123" s="60"/>
      <c r="H123" s="60"/>
      <c r="I123" s="60"/>
    </row>
    <row r="124" spans="2:9" ht="15">
      <c r="B124" s="60"/>
      <c r="C124" s="60"/>
      <c r="D124" s="60"/>
      <c r="E124" s="60"/>
      <c r="F124" s="60"/>
      <c r="G124" s="60"/>
      <c r="H124" s="60"/>
      <c r="I124" s="60"/>
    </row>
    <row r="125" spans="2:9" ht="15">
      <c r="B125" s="60"/>
      <c r="C125" s="60"/>
      <c r="D125" s="60"/>
      <c r="E125" s="60"/>
      <c r="F125" s="60"/>
      <c r="G125" s="60"/>
      <c r="H125" s="60"/>
      <c r="I125" s="60"/>
    </row>
    <row r="126" spans="2:9" ht="15">
      <c r="B126" s="60"/>
      <c r="C126" s="60"/>
      <c r="D126" s="60"/>
      <c r="E126" s="60"/>
      <c r="F126" s="60"/>
      <c r="G126" s="60"/>
      <c r="H126" s="60"/>
      <c r="I126" s="60"/>
    </row>
    <row r="127" spans="2:9" ht="15">
      <c r="B127" s="60"/>
      <c r="C127" s="60"/>
      <c r="D127" s="60"/>
      <c r="E127" s="60"/>
      <c r="F127" s="60"/>
      <c r="G127" s="60"/>
      <c r="H127" s="60"/>
      <c r="I127" s="60"/>
    </row>
    <row r="128" spans="2:9" ht="15">
      <c r="B128" s="60"/>
      <c r="C128" s="60"/>
      <c r="D128" s="60"/>
      <c r="E128" s="60"/>
      <c r="F128" s="60"/>
      <c r="G128" s="60"/>
      <c r="H128" s="60"/>
      <c r="I128" s="60"/>
    </row>
    <row r="129" spans="2:9" ht="15">
      <c r="B129" s="60"/>
      <c r="C129" s="60"/>
      <c r="D129" s="60"/>
      <c r="E129" s="60"/>
      <c r="F129" s="60"/>
      <c r="G129" s="60"/>
      <c r="H129" s="60"/>
      <c r="I129" s="60"/>
    </row>
    <row r="130" spans="2:9" ht="15">
      <c r="B130" s="60"/>
      <c r="C130" s="60"/>
      <c r="D130" s="60"/>
      <c r="E130" s="60"/>
      <c r="F130" s="60"/>
      <c r="G130" s="60"/>
      <c r="H130" s="60"/>
      <c r="I130" s="60"/>
    </row>
    <row r="131" spans="2:9" ht="15">
      <c r="B131" s="60"/>
      <c r="C131" s="60"/>
      <c r="D131" s="60"/>
      <c r="E131" s="60"/>
      <c r="F131" s="60"/>
      <c r="G131" s="60"/>
      <c r="H131" s="60"/>
      <c r="I131" s="60"/>
    </row>
    <row r="132" spans="2:9" ht="15">
      <c r="B132" s="60"/>
      <c r="C132" s="60"/>
      <c r="D132" s="60"/>
      <c r="E132" s="60"/>
      <c r="F132" s="60"/>
      <c r="G132" s="60"/>
      <c r="H132" s="60"/>
      <c r="I132" s="60"/>
    </row>
    <row r="133" spans="2:9" ht="15">
      <c r="B133" s="60"/>
      <c r="C133" s="60"/>
      <c r="D133" s="60"/>
      <c r="E133" s="60"/>
      <c r="F133" s="60"/>
      <c r="G133" s="60"/>
      <c r="H133" s="60"/>
      <c r="I133" s="60"/>
    </row>
    <row r="134" spans="2:9" ht="15">
      <c r="B134" s="60"/>
      <c r="C134" s="60"/>
      <c r="D134" s="60"/>
      <c r="E134" s="60"/>
      <c r="F134" s="60"/>
      <c r="G134" s="60"/>
      <c r="H134" s="60"/>
      <c r="I134" s="60"/>
    </row>
    <row r="135" spans="2:9" ht="15">
      <c r="B135" s="60"/>
      <c r="C135" s="60"/>
      <c r="D135" s="60"/>
      <c r="E135" s="60"/>
      <c r="F135" s="60"/>
      <c r="G135" s="60"/>
      <c r="H135" s="60"/>
      <c r="I135" s="60"/>
    </row>
    <row r="136" spans="2:9" ht="15">
      <c r="B136" s="60"/>
      <c r="C136" s="60"/>
      <c r="D136" s="60"/>
      <c r="E136" s="60"/>
      <c r="F136" s="60"/>
      <c r="G136" s="60"/>
      <c r="H136" s="60"/>
      <c r="I136" s="60"/>
    </row>
    <row r="137" spans="2:9" ht="15">
      <c r="B137" s="60"/>
      <c r="C137" s="60"/>
      <c r="D137" s="60"/>
      <c r="E137" s="60"/>
      <c r="F137" s="60"/>
      <c r="G137" s="60"/>
      <c r="H137" s="60"/>
      <c r="I137" s="60"/>
    </row>
    <row r="138" spans="2:9" ht="15">
      <c r="B138" s="60"/>
      <c r="C138" s="60"/>
      <c r="D138" s="60"/>
      <c r="E138" s="60"/>
      <c r="F138" s="60"/>
      <c r="G138" s="60"/>
      <c r="H138" s="60"/>
      <c r="I138" s="60"/>
    </row>
  </sheetData>
  <mergeCells count="3">
    <mergeCell ref="G4:H4"/>
    <mergeCell ref="C4:F4"/>
    <mergeCell ref="T4:U4"/>
  </mergeCells>
  <conditionalFormatting sqref="J7:J37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119"/>
  <sheetViews>
    <sheetView showGridLines="0" workbookViewId="0" topLeftCell="A4">
      <selection activeCell="F26" sqref="F26"/>
    </sheetView>
  </sheetViews>
  <sheetFormatPr defaultColWidth="9.140625" defaultRowHeight="15"/>
  <cols>
    <col min="1" max="1" width="9.140625" style="60" customWidth="1"/>
    <col min="2" max="2" width="22.140625" style="60" customWidth="1"/>
    <col min="3" max="5" width="10.140625" style="60" customWidth="1"/>
    <col min="6" max="9" width="9.140625" style="60" customWidth="1"/>
    <col min="10" max="10" width="20.140625" style="60" customWidth="1"/>
    <col min="11" max="17" width="9.140625" style="60" customWidth="1"/>
    <col min="18" max="18" width="10.8515625" style="60" customWidth="1"/>
    <col min="19" max="19" width="10.421875" style="60" customWidth="1"/>
    <col min="20" max="32" width="9.140625" style="60" customWidth="1"/>
    <col min="33" max="36" width="12.8515625" style="62" bestFit="1" customWidth="1"/>
    <col min="37" max="40" width="11.8515625" style="60" bestFit="1" customWidth="1"/>
    <col min="41" max="16384" width="9.140625" style="60" customWidth="1"/>
  </cols>
  <sheetData>
    <row r="1" spans="2:36" ht="15">
      <c r="B1" s="144"/>
      <c r="I1" s="6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AG1" s="60"/>
      <c r="AH1" s="60"/>
      <c r="AI1" s="60"/>
      <c r="AJ1" s="60"/>
    </row>
    <row r="2" spans="2:36" ht="15">
      <c r="B2" s="268" t="s">
        <v>369</v>
      </c>
      <c r="E2" s="61"/>
      <c r="F2" s="61"/>
      <c r="G2" s="61"/>
      <c r="H2" s="61"/>
      <c r="I2" s="6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AG2" s="60"/>
      <c r="AH2" s="60"/>
      <c r="AI2" s="60"/>
      <c r="AJ2" s="60"/>
    </row>
    <row r="3" spans="2:36" ht="15">
      <c r="B3" s="35" t="s">
        <v>166</v>
      </c>
      <c r="E3" s="61"/>
      <c r="F3" s="61"/>
      <c r="G3" s="61"/>
      <c r="H3" s="61"/>
      <c r="I3" s="6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Y3" s="2"/>
      <c r="AG3" s="60"/>
      <c r="AH3" s="60"/>
      <c r="AI3" s="60"/>
      <c r="AJ3" s="60"/>
    </row>
    <row r="4" spans="2:36" ht="15">
      <c r="B4" s="374"/>
      <c r="C4" s="374"/>
      <c r="D4" s="374"/>
      <c r="E4" s="374"/>
      <c r="F4" s="37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AG4" s="60"/>
      <c r="AH4" s="60"/>
      <c r="AI4" s="60"/>
      <c r="AJ4" s="60"/>
    </row>
    <row r="5" spans="2:36" ht="12" customHeight="1">
      <c r="B5" s="149"/>
      <c r="C5" s="394" t="s">
        <v>55</v>
      </c>
      <c r="D5" s="392" t="s">
        <v>194</v>
      </c>
      <c r="E5" s="396">
        <v>2013</v>
      </c>
      <c r="F5" s="392">
        <v>2014</v>
      </c>
      <c r="G5" s="392">
        <v>2015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0"/>
      <c r="AG5" s="60"/>
      <c r="AH5" s="60"/>
      <c r="AI5" s="60"/>
      <c r="AJ5" s="60"/>
    </row>
    <row r="6" spans="2:36" ht="15">
      <c r="B6" s="65"/>
      <c r="C6" s="395"/>
      <c r="D6" s="393"/>
      <c r="E6" s="397"/>
      <c r="F6" s="393"/>
      <c r="G6" s="393"/>
      <c r="I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0"/>
      <c r="AG6" s="60"/>
      <c r="AH6" s="60"/>
      <c r="AI6" s="60"/>
      <c r="AJ6" s="60"/>
    </row>
    <row r="7" spans="2:36" ht="15">
      <c r="B7" s="259" t="s">
        <v>342</v>
      </c>
      <c r="C7" s="262">
        <v>89.41666666666667</v>
      </c>
      <c r="D7" s="117">
        <v>109.14999999999999</v>
      </c>
      <c r="E7" s="116">
        <v>114.3</v>
      </c>
      <c r="F7" s="117">
        <v>112.4</v>
      </c>
      <c r="G7" s="117">
        <v>109.8</v>
      </c>
      <c r="I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0"/>
      <c r="AG7" s="60"/>
      <c r="AH7" s="60"/>
      <c r="AI7" s="60"/>
      <c r="AJ7" s="60"/>
    </row>
    <row r="8" spans="2:36" ht="15">
      <c r="B8" s="261" t="s">
        <v>69</v>
      </c>
      <c r="C8" s="71">
        <v>87.89999999999999</v>
      </c>
      <c r="D8" s="71">
        <v>93.05</v>
      </c>
      <c r="E8" s="71">
        <v>88.3</v>
      </c>
      <c r="F8" s="71">
        <v>83.2</v>
      </c>
      <c r="G8" s="123">
        <v>90.1</v>
      </c>
      <c r="I8" s="5"/>
      <c r="K8" s="5"/>
      <c r="L8" s="5"/>
      <c r="M8" s="5"/>
      <c r="O8" s="5"/>
      <c r="P8" s="326"/>
      <c r="Q8" s="5"/>
      <c r="R8" s="5"/>
      <c r="S8" s="5"/>
      <c r="T8" s="5"/>
      <c r="U8" s="5"/>
      <c r="V8" s="5"/>
      <c r="W8" s="10"/>
      <c r="AG8" s="60"/>
      <c r="AH8" s="60"/>
      <c r="AI8" s="60"/>
      <c r="AJ8" s="60"/>
    </row>
    <row r="9" spans="2:36" ht="15">
      <c r="B9" s="260" t="s">
        <v>70</v>
      </c>
      <c r="C9" s="68">
        <v>92.96666666666665</v>
      </c>
      <c r="D9" s="68">
        <v>140.20000000000002</v>
      </c>
      <c r="E9" s="68">
        <v>162</v>
      </c>
      <c r="F9" s="68">
        <v>172.8</v>
      </c>
      <c r="G9" s="106">
        <v>159</v>
      </c>
      <c r="I9" s="5"/>
      <c r="K9" s="5"/>
      <c r="L9" s="5"/>
      <c r="M9" s="5"/>
      <c r="O9" s="5"/>
      <c r="P9" s="326"/>
      <c r="Q9" s="5"/>
      <c r="R9" s="5"/>
      <c r="S9" s="5"/>
      <c r="T9" s="5"/>
      <c r="U9" s="5"/>
      <c r="V9" s="5"/>
      <c r="W9" s="10"/>
      <c r="AG9" s="60"/>
      <c r="AH9" s="60"/>
      <c r="AI9" s="60"/>
      <c r="AJ9" s="60"/>
    </row>
    <row r="10" spans="2:36" ht="15">
      <c r="B10" s="260" t="s">
        <v>73</v>
      </c>
      <c r="C10" s="68">
        <v>91.66666666666667</v>
      </c>
      <c r="D10" s="68">
        <v>132.13333333333333</v>
      </c>
      <c r="E10" s="68">
        <v>134.9</v>
      </c>
      <c r="F10" s="68">
        <v>155.3</v>
      </c>
      <c r="G10" s="106">
        <v>134.2</v>
      </c>
      <c r="I10" s="5"/>
      <c r="K10" s="5"/>
      <c r="L10" s="5"/>
      <c r="M10" s="5"/>
      <c r="O10" s="5"/>
      <c r="P10" s="326"/>
      <c r="Q10" s="5"/>
      <c r="R10" s="5"/>
      <c r="S10" s="5"/>
      <c r="T10" s="5"/>
      <c r="U10" s="5"/>
      <c r="V10" s="5"/>
      <c r="W10" s="10"/>
      <c r="AG10" s="60"/>
      <c r="AH10" s="60"/>
      <c r="AI10" s="60"/>
      <c r="AJ10" s="60"/>
    </row>
    <row r="11" spans="2:36" ht="15">
      <c r="B11" s="260" t="s">
        <v>74</v>
      </c>
      <c r="C11" s="68">
        <v>81.68333333333332</v>
      </c>
      <c r="D11" s="68">
        <v>111.69999999999999</v>
      </c>
      <c r="E11" s="68">
        <v>106.7</v>
      </c>
      <c r="F11" s="68">
        <v>120</v>
      </c>
      <c r="G11" s="106">
        <v>77.6</v>
      </c>
      <c r="I11" s="5"/>
      <c r="K11" s="5"/>
      <c r="L11" s="5"/>
      <c r="M11" s="5"/>
      <c r="O11" s="5"/>
      <c r="P11" s="326"/>
      <c r="Q11" s="5"/>
      <c r="R11" s="5"/>
      <c r="S11" s="5"/>
      <c r="T11" s="5"/>
      <c r="U11" s="5"/>
      <c r="V11" s="5"/>
      <c r="W11" s="10"/>
      <c r="AG11" s="60"/>
      <c r="AH11" s="60"/>
      <c r="AI11" s="60"/>
      <c r="AJ11" s="60"/>
    </row>
    <row r="12" spans="2:36" ht="15">
      <c r="B12" s="260" t="s">
        <v>291</v>
      </c>
      <c r="C12" s="68">
        <v>100.2</v>
      </c>
      <c r="D12" s="68">
        <v>112.36666666666666</v>
      </c>
      <c r="E12" s="68">
        <v>148.7</v>
      </c>
      <c r="F12" s="68">
        <v>105.2</v>
      </c>
      <c r="G12" s="106">
        <v>80.8</v>
      </c>
      <c r="I12" s="5"/>
      <c r="K12" s="5"/>
      <c r="L12" s="5"/>
      <c r="M12" s="5"/>
      <c r="O12" s="5"/>
      <c r="P12" s="326"/>
      <c r="Q12" s="5"/>
      <c r="R12" s="5"/>
      <c r="S12" s="5"/>
      <c r="T12" s="5"/>
      <c r="U12" s="5"/>
      <c r="V12" s="5"/>
      <c r="W12" s="10"/>
      <c r="AG12" s="60"/>
      <c r="AH12" s="60"/>
      <c r="AI12" s="60"/>
      <c r="AJ12" s="60"/>
    </row>
    <row r="13" spans="2:36" ht="15">
      <c r="B13" s="260" t="s">
        <v>75</v>
      </c>
      <c r="C13" s="68">
        <v>76.46666666666668</v>
      </c>
      <c r="D13" s="68">
        <v>122.2</v>
      </c>
      <c r="E13" s="68">
        <v>134.3</v>
      </c>
      <c r="F13" s="68">
        <v>126.7</v>
      </c>
      <c r="G13" s="106">
        <v>102.9</v>
      </c>
      <c r="I13" s="5"/>
      <c r="K13" s="5"/>
      <c r="L13" s="5"/>
      <c r="M13" s="5"/>
      <c r="O13" s="5"/>
      <c r="P13" s="326"/>
      <c r="Q13" s="5"/>
      <c r="R13" s="5"/>
      <c r="S13" s="5"/>
      <c r="T13" s="5"/>
      <c r="U13" s="5"/>
      <c r="V13" s="5"/>
      <c r="W13" s="10"/>
      <c r="AG13" s="60"/>
      <c r="AH13" s="60"/>
      <c r="AI13" s="60"/>
      <c r="AJ13" s="60"/>
    </row>
    <row r="14" spans="2:36" ht="15">
      <c r="B14" s="260" t="s">
        <v>81</v>
      </c>
      <c r="C14" s="68">
        <v>113.43333333333332</v>
      </c>
      <c r="D14" s="68">
        <v>115.28333333333335</v>
      </c>
      <c r="E14" s="68">
        <v>115.8</v>
      </c>
      <c r="F14" s="68">
        <v>120.9</v>
      </c>
      <c r="G14" s="106">
        <v>117.7</v>
      </c>
      <c r="I14" s="5"/>
      <c r="K14" s="5"/>
      <c r="L14" s="5"/>
      <c r="M14" s="5"/>
      <c r="O14" s="5"/>
      <c r="P14" s="326"/>
      <c r="Q14" s="5"/>
      <c r="R14" s="5"/>
      <c r="S14" s="5"/>
      <c r="T14" s="5"/>
      <c r="U14" s="5"/>
      <c r="V14" s="5"/>
      <c r="W14" s="10"/>
      <c r="AG14" s="60"/>
      <c r="AH14" s="60"/>
      <c r="AI14" s="60"/>
      <c r="AJ14" s="60"/>
    </row>
    <row r="15" spans="2:36" ht="15">
      <c r="B15" s="260" t="s">
        <v>343</v>
      </c>
      <c r="C15" s="68">
        <v>93.01666666666667</v>
      </c>
      <c r="D15" s="68">
        <v>89.25</v>
      </c>
      <c r="E15" s="68">
        <v>80.6</v>
      </c>
      <c r="F15" s="68">
        <v>85.6</v>
      </c>
      <c r="G15" s="106">
        <v>95</v>
      </c>
      <c r="I15" s="5"/>
      <c r="K15" s="5"/>
      <c r="L15" s="5"/>
      <c r="M15" s="5"/>
      <c r="O15" s="5"/>
      <c r="P15" s="326"/>
      <c r="Q15" s="5"/>
      <c r="R15" s="5"/>
      <c r="S15" s="5"/>
      <c r="T15" s="5"/>
      <c r="U15" s="5"/>
      <c r="V15" s="5"/>
      <c r="W15" s="10"/>
      <c r="AG15" s="60"/>
      <c r="AH15" s="60"/>
      <c r="AI15" s="60"/>
      <c r="AJ15" s="60"/>
    </row>
    <row r="16" spans="2:36" ht="15">
      <c r="B16" s="260" t="s">
        <v>93</v>
      </c>
      <c r="C16" s="68">
        <v>99.98333333333335</v>
      </c>
      <c r="D16" s="68">
        <v>108.75</v>
      </c>
      <c r="E16" s="68">
        <v>112.7</v>
      </c>
      <c r="F16" s="68">
        <v>116.3</v>
      </c>
      <c r="G16" s="106">
        <v>119.9</v>
      </c>
      <c r="I16" s="5"/>
      <c r="K16" s="5"/>
      <c r="L16" s="5"/>
      <c r="M16" s="5"/>
      <c r="O16" s="5"/>
      <c r="P16" s="326"/>
      <c r="Q16" s="5"/>
      <c r="R16" s="5"/>
      <c r="S16" s="5"/>
      <c r="T16" s="5"/>
      <c r="U16" s="5"/>
      <c r="V16" s="5"/>
      <c r="W16" s="10"/>
      <c r="AG16" s="60"/>
      <c r="AH16" s="60"/>
      <c r="AI16" s="60"/>
      <c r="AJ16" s="60"/>
    </row>
    <row r="17" spans="2:36" ht="15">
      <c r="B17" s="260" t="s">
        <v>77</v>
      </c>
      <c r="C17" s="68">
        <v>87.34999999999998</v>
      </c>
      <c r="D17" s="68">
        <v>100.63333333333333</v>
      </c>
      <c r="E17" s="68">
        <v>89.6</v>
      </c>
      <c r="F17" s="68">
        <v>99.7</v>
      </c>
      <c r="G17" s="106">
        <v>104.6</v>
      </c>
      <c r="I17" s="5"/>
      <c r="K17" s="5"/>
      <c r="L17" s="5"/>
      <c r="M17" s="5"/>
      <c r="O17" s="5"/>
      <c r="P17" s="5"/>
      <c r="Q17" s="5"/>
      <c r="R17" s="5"/>
      <c r="S17" s="5"/>
      <c r="T17" s="5"/>
      <c r="U17" s="5"/>
      <c r="V17" s="5"/>
      <c r="W17" s="10"/>
      <c r="AG17" s="60"/>
      <c r="AH17" s="60"/>
      <c r="AI17" s="60"/>
      <c r="AJ17" s="60"/>
    </row>
    <row r="18" spans="2:36" ht="15">
      <c r="B18" s="260" t="s">
        <v>71</v>
      </c>
      <c r="C18" s="68">
        <v>100.31666666666666</v>
      </c>
      <c r="D18" s="68">
        <v>88.41666666666667</v>
      </c>
      <c r="E18" s="68">
        <v>84.8</v>
      </c>
      <c r="F18" s="68">
        <v>77.6</v>
      </c>
      <c r="G18" s="106">
        <v>91</v>
      </c>
      <c r="I18" s="5"/>
      <c r="K18" s="5"/>
      <c r="L18" s="5"/>
      <c r="M18" s="5"/>
      <c r="P18" s="5"/>
      <c r="Q18" s="5"/>
      <c r="R18" s="5"/>
      <c r="S18" s="5"/>
      <c r="T18" s="5"/>
      <c r="U18" s="5"/>
      <c r="V18" s="5"/>
      <c r="W18" s="10"/>
      <c r="AG18" s="60"/>
      <c r="AH18" s="60"/>
      <c r="AI18" s="60"/>
      <c r="AJ18" s="60"/>
    </row>
    <row r="19" spans="2:36" ht="15">
      <c r="B19" s="260" t="s">
        <v>82</v>
      </c>
      <c r="C19" s="68">
        <v>110.28333333333335</v>
      </c>
      <c r="D19" s="68">
        <v>127.43333333333335</v>
      </c>
      <c r="E19" s="68">
        <v>150.2</v>
      </c>
      <c r="F19" s="68">
        <v>136.4</v>
      </c>
      <c r="G19" s="106">
        <v>132.8</v>
      </c>
      <c r="I19" s="5"/>
      <c r="K19" s="5"/>
      <c r="L19" s="5"/>
      <c r="M19" s="5"/>
      <c r="O19" s="5"/>
      <c r="P19" s="5"/>
      <c r="Q19" s="5"/>
      <c r="R19" s="5"/>
      <c r="S19" s="5"/>
      <c r="T19" s="5"/>
      <c r="U19" s="5"/>
      <c r="V19" s="5"/>
      <c r="W19" s="10"/>
      <c r="AG19" s="60"/>
      <c r="AH19" s="60"/>
      <c r="AI19" s="60"/>
      <c r="AJ19" s="60"/>
    </row>
    <row r="20" spans="2:36" ht="15">
      <c r="B20" s="260" t="s">
        <v>72</v>
      </c>
      <c r="C20" s="68">
        <v>99.7</v>
      </c>
      <c r="D20" s="68">
        <v>96.48333333333333</v>
      </c>
      <c r="E20" s="68">
        <v>102.2</v>
      </c>
      <c r="F20" s="68">
        <v>94.7</v>
      </c>
      <c r="G20" s="106">
        <v>104.2</v>
      </c>
      <c r="I20" s="5"/>
      <c r="K20" s="5"/>
      <c r="L20" s="5"/>
      <c r="M20" s="5"/>
      <c r="O20" s="5"/>
      <c r="P20" s="5"/>
      <c r="Q20" s="5"/>
      <c r="R20" s="5"/>
      <c r="S20" s="5"/>
      <c r="T20" s="5"/>
      <c r="U20" s="5"/>
      <c r="V20" s="5"/>
      <c r="W20" s="10"/>
      <c r="AG20" s="60"/>
      <c r="AH20" s="60"/>
      <c r="AI20" s="60"/>
      <c r="AJ20" s="60"/>
    </row>
    <row r="21" spans="2:36" ht="15">
      <c r="B21" s="260" t="s">
        <v>83</v>
      </c>
      <c r="C21" s="68">
        <v>84.98333333333333</v>
      </c>
      <c r="D21" s="68">
        <v>110.38333333333333</v>
      </c>
      <c r="E21" s="68">
        <v>104.3</v>
      </c>
      <c r="F21" s="68">
        <v>110.5</v>
      </c>
      <c r="G21" s="106">
        <v>136.5</v>
      </c>
      <c r="I21" s="5"/>
      <c r="K21" s="5"/>
      <c r="L21" s="5"/>
      <c r="M21" s="5"/>
      <c r="O21" s="5"/>
      <c r="P21" s="5"/>
      <c r="Q21" s="5"/>
      <c r="R21" s="5"/>
      <c r="S21" s="5"/>
      <c r="T21" s="5"/>
      <c r="U21" s="5"/>
      <c r="V21" s="5"/>
      <c r="W21" s="10"/>
      <c r="AG21" s="60"/>
      <c r="AH21" s="60"/>
      <c r="AI21" s="60"/>
      <c r="AJ21" s="60"/>
    </row>
    <row r="22" spans="2:36" ht="15">
      <c r="B22" s="260" t="s">
        <v>84</v>
      </c>
      <c r="C22" s="68">
        <v>93.28333333333332</v>
      </c>
      <c r="D22" s="68">
        <v>134.8166666666667</v>
      </c>
      <c r="E22" s="68">
        <v>144.4</v>
      </c>
      <c r="F22" s="68">
        <v>131.8</v>
      </c>
      <c r="G22" s="106">
        <v>145.2</v>
      </c>
      <c r="I22" s="5"/>
      <c r="K22" s="5"/>
      <c r="L22" s="5"/>
      <c r="M22" s="5"/>
      <c r="O22" s="5"/>
      <c r="P22" s="5"/>
      <c r="Q22" s="5"/>
      <c r="R22" s="5"/>
      <c r="S22" s="5"/>
      <c r="T22" s="5"/>
      <c r="U22" s="5"/>
      <c r="V22" s="5"/>
      <c r="W22" s="10"/>
      <c r="AG22" s="60"/>
      <c r="AH22" s="60"/>
      <c r="AI22" s="60"/>
      <c r="AJ22" s="60"/>
    </row>
    <row r="23" spans="2:36" ht="15">
      <c r="B23" s="260" t="s">
        <v>85</v>
      </c>
      <c r="C23" s="68">
        <v>152.63333333333333</v>
      </c>
      <c r="D23" s="68">
        <v>123.33333333333333</v>
      </c>
      <c r="E23" s="68">
        <v>116.2</v>
      </c>
      <c r="F23" s="68">
        <v>125.1</v>
      </c>
      <c r="G23" s="106">
        <v>102.5</v>
      </c>
      <c r="I23" s="5"/>
      <c r="K23" s="5"/>
      <c r="L23" s="5"/>
      <c r="M23" s="5"/>
      <c r="O23" s="5"/>
      <c r="P23" s="5"/>
      <c r="Q23" s="5"/>
      <c r="R23" s="5"/>
      <c r="S23" s="5"/>
      <c r="T23" s="5"/>
      <c r="U23" s="5"/>
      <c r="V23" s="5"/>
      <c r="W23" s="10"/>
      <c r="AG23" s="60"/>
      <c r="AH23" s="60"/>
      <c r="AI23" s="60"/>
      <c r="AJ23" s="60"/>
    </row>
    <row r="24" spans="2:36" ht="15">
      <c r="B24" s="260" t="s">
        <v>80</v>
      </c>
      <c r="C24" s="68">
        <v>96.38333333333333</v>
      </c>
      <c r="D24" s="68">
        <v>141.4</v>
      </c>
      <c r="E24" s="68">
        <v>150</v>
      </c>
      <c r="F24" s="68">
        <v>160.1</v>
      </c>
      <c r="G24" s="106">
        <v>153</v>
      </c>
      <c r="I24" s="5"/>
      <c r="K24" s="5"/>
      <c r="L24" s="5"/>
      <c r="M24" s="5"/>
      <c r="O24" s="5"/>
      <c r="P24" s="5"/>
      <c r="Q24" s="5"/>
      <c r="R24" s="5"/>
      <c r="S24" s="5"/>
      <c r="T24" s="5"/>
      <c r="U24" s="5"/>
      <c r="V24" s="5"/>
      <c r="W24" s="10"/>
      <c r="AG24" s="60"/>
      <c r="AH24" s="60"/>
      <c r="AI24" s="60"/>
      <c r="AJ24" s="60"/>
    </row>
    <row r="25" spans="2:36" ht="15">
      <c r="B25" s="260" t="s">
        <v>86</v>
      </c>
      <c r="C25" s="68">
        <v>105.2</v>
      </c>
      <c r="D25" s="68">
        <v>85.61666666666667</v>
      </c>
      <c r="E25" s="68">
        <v>80.8</v>
      </c>
      <c r="F25" s="68">
        <v>79.3</v>
      </c>
      <c r="G25" s="106">
        <v>84.6</v>
      </c>
      <c r="I25" s="5"/>
      <c r="K25" s="5"/>
      <c r="L25" s="5"/>
      <c r="M25" s="5"/>
      <c r="P25" s="5"/>
      <c r="Q25" s="5"/>
      <c r="R25" s="5"/>
      <c r="S25" s="5"/>
      <c r="T25" s="5"/>
      <c r="U25" s="5"/>
      <c r="V25" s="5"/>
      <c r="W25" s="10"/>
      <c r="AG25" s="60"/>
      <c r="AH25" s="60"/>
      <c r="AI25" s="60"/>
      <c r="AJ25" s="60"/>
    </row>
    <row r="26" spans="2:36" ht="15">
      <c r="B26" s="260" t="s">
        <v>87</v>
      </c>
      <c r="C26" s="68">
        <v>94.23333333333333</v>
      </c>
      <c r="D26" s="68">
        <v>98.11666666666666</v>
      </c>
      <c r="E26" s="68">
        <v>105.8</v>
      </c>
      <c r="F26" s="68">
        <v>101.6</v>
      </c>
      <c r="G26" s="106">
        <v>100.3</v>
      </c>
      <c r="I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10"/>
      <c r="AG26" s="60"/>
      <c r="AH26" s="60"/>
      <c r="AI26" s="60"/>
      <c r="AJ26" s="60"/>
    </row>
    <row r="27" spans="2:36" ht="15">
      <c r="B27" s="260" t="s">
        <v>68</v>
      </c>
      <c r="C27" s="68">
        <v>98.83333333333333</v>
      </c>
      <c r="D27" s="68">
        <v>98.05</v>
      </c>
      <c r="E27" s="68">
        <v>94.7</v>
      </c>
      <c r="F27" s="68">
        <v>88.7</v>
      </c>
      <c r="G27" s="106">
        <v>81.2</v>
      </c>
      <c r="I27" s="5"/>
      <c r="K27" s="5"/>
      <c r="L27" s="5"/>
      <c r="M27" s="5"/>
      <c r="P27" s="5"/>
      <c r="Q27" s="5"/>
      <c r="R27" s="5"/>
      <c r="S27" s="5"/>
      <c r="T27" s="5"/>
      <c r="U27" s="5"/>
      <c r="V27" s="5"/>
      <c r="W27" s="10"/>
      <c r="AG27" s="60"/>
      <c r="AH27" s="60"/>
      <c r="AI27" s="60"/>
      <c r="AJ27" s="60"/>
    </row>
    <row r="28" spans="2:36" ht="15">
      <c r="B28" s="260" t="s">
        <v>88</v>
      </c>
      <c r="C28" s="68">
        <v>76.51666666666667</v>
      </c>
      <c r="D28" s="68">
        <v>111.11666666666667</v>
      </c>
      <c r="E28" s="68">
        <v>121.2</v>
      </c>
      <c r="F28" s="68">
        <v>111.7</v>
      </c>
      <c r="G28" s="106">
        <v>104.2</v>
      </c>
      <c r="I28" s="5"/>
      <c r="K28" s="5"/>
      <c r="L28" s="5"/>
      <c r="M28" s="5"/>
      <c r="P28" s="5"/>
      <c r="Q28" s="5"/>
      <c r="R28" s="5"/>
      <c r="S28" s="5"/>
      <c r="T28" s="5"/>
      <c r="U28" s="5"/>
      <c r="V28" s="5"/>
      <c r="W28" s="10"/>
      <c r="AG28" s="60"/>
      <c r="AH28" s="60"/>
      <c r="AI28" s="60"/>
      <c r="AJ28" s="60"/>
    </row>
    <row r="29" spans="2:36" ht="15">
      <c r="B29" s="260" t="s">
        <v>89</v>
      </c>
      <c r="C29" s="68">
        <v>93.21666666666668</v>
      </c>
      <c r="D29" s="68">
        <v>100.31666666666666</v>
      </c>
      <c r="E29" s="68">
        <v>106.9</v>
      </c>
      <c r="F29" s="68">
        <v>108.2</v>
      </c>
      <c r="G29" s="106">
        <v>111.4</v>
      </c>
      <c r="I29" s="5"/>
      <c r="K29" s="5"/>
      <c r="L29" s="5"/>
      <c r="M29" s="5"/>
      <c r="O29" s="5"/>
      <c r="P29" s="5"/>
      <c r="Q29" s="5"/>
      <c r="R29" s="5"/>
      <c r="S29" s="5"/>
      <c r="T29" s="5"/>
      <c r="U29" s="5"/>
      <c r="V29" s="5"/>
      <c r="W29" s="10"/>
      <c r="AG29" s="60"/>
      <c r="AH29" s="60"/>
      <c r="AI29" s="60"/>
      <c r="AJ29" s="60"/>
    </row>
    <row r="30" spans="2:36" ht="15">
      <c r="B30" s="260" t="s">
        <v>90</v>
      </c>
      <c r="C30" s="68">
        <v>83.18333333333334</v>
      </c>
      <c r="D30" s="68">
        <v>112.46666666666668</v>
      </c>
      <c r="E30" s="68">
        <v>111.5</v>
      </c>
      <c r="F30" s="68">
        <v>121.8</v>
      </c>
      <c r="G30" s="106">
        <v>119.2</v>
      </c>
      <c r="I30" s="5"/>
      <c r="K30" s="5"/>
      <c r="L30" s="5"/>
      <c r="M30" s="5"/>
      <c r="O30" s="5"/>
      <c r="P30" s="5"/>
      <c r="Q30" s="5"/>
      <c r="R30" s="5"/>
      <c r="S30" s="5"/>
      <c r="T30" s="5"/>
      <c r="U30" s="5"/>
      <c r="V30" s="5"/>
      <c r="W30" s="10"/>
      <c r="AG30" s="60"/>
      <c r="AH30" s="60"/>
      <c r="AI30" s="60"/>
      <c r="AJ30" s="60"/>
    </row>
    <row r="31" spans="2:36" ht="15">
      <c r="B31" s="260" t="s">
        <v>92</v>
      </c>
      <c r="C31" s="68">
        <v>98.75</v>
      </c>
      <c r="D31" s="68">
        <v>103.56666666666666</v>
      </c>
      <c r="E31" s="68">
        <v>93.9</v>
      </c>
      <c r="F31" s="68">
        <v>106.5</v>
      </c>
      <c r="G31" s="106">
        <v>115</v>
      </c>
      <c r="I31" s="5"/>
      <c r="K31" s="5"/>
      <c r="L31" s="5"/>
      <c r="M31" s="5"/>
      <c r="O31" s="5"/>
      <c r="P31" s="5"/>
      <c r="Q31" s="5"/>
      <c r="R31" s="5"/>
      <c r="S31" s="5"/>
      <c r="T31" s="5"/>
      <c r="U31" s="5"/>
      <c r="V31" s="5"/>
      <c r="W31" s="10"/>
      <c r="AG31" s="60"/>
      <c r="AH31" s="60"/>
      <c r="AI31" s="60"/>
      <c r="AJ31" s="60"/>
    </row>
    <row r="32" spans="2:36" ht="15">
      <c r="B32" s="260" t="s">
        <v>91</v>
      </c>
      <c r="C32" s="68">
        <v>76.5</v>
      </c>
      <c r="D32" s="68">
        <v>128.15</v>
      </c>
      <c r="E32" s="68">
        <v>130.3</v>
      </c>
      <c r="F32" s="68">
        <v>143.3</v>
      </c>
      <c r="G32" s="106">
        <v>142.9</v>
      </c>
      <c r="I32" s="5"/>
      <c r="K32" s="5"/>
      <c r="L32" s="5"/>
      <c r="M32" s="5"/>
      <c r="O32" s="5"/>
      <c r="P32" s="5"/>
      <c r="Q32" s="5"/>
      <c r="R32" s="5"/>
      <c r="S32" s="5"/>
      <c r="T32" s="5"/>
      <c r="U32" s="5"/>
      <c r="V32" s="5"/>
      <c r="W32" s="10"/>
      <c r="AG32" s="60"/>
      <c r="AH32" s="60"/>
      <c r="AI32" s="60"/>
      <c r="AJ32" s="60"/>
    </row>
    <row r="33" spans="2:36" ht="15">
      <c r="B33" s="260" t="s">
        <v>76</v>
      </c>
      <c r="C33" s="68">
        <v>87.36666666666667</v>
      </c>
      <c r="D33" s="68">
        <v>81.91666666666667</v>
      </c>
      <c r="E33" s="68">
        <v>83.5</v>
      </c>
      <c r="F33" s="68">
        <v>75</v>
      </c>
      <c r="G33" s="106">
        <v>58.7</v>
      </c>
      <c r="I33" s="5"/>
      <c r="K33" s="5"/>
      <c r="L33" s="5"/>
      <c r="M33" s="5"/>
      <c r="P33" s="5"/>
      <c r="Q33" s="5"/>
      <c r="R33" s="5"/>
      <c r="S33" s="5"/>
      <c r="T33" s="5"/>
      <c r="U33" s="5"/>
      <c r="V33" s="5"/>
      <c r="W33" s="10"/>
      <c r="AG33" s="60"/>
      <c r="AH33" s="60"/>
      <c r="AI33" s="60"/>
      <c r="AJ33" s="60"/>
    </row>
    <row r="34" spans="2:36" ht="15">
      <c r="B34" s="265" t="s">
        <v>94</v>
      </c>
      <c r="C34" s="69">
        <v>93.90000000000002</v>
      </c>
      <c r="D34" s="69">
        <v>100.06666666666666</v>
      </c>
      <c r="E34" s="69">
        <v>91.2</v>
      </c>
      <c r="F34" s="69">
        <v>100.5</v>
      </c>
      <c r="G34" s="107">
        <v>105.5</v>
      </c>
      <c r="I34" s="5"/>
      <c r="K34" s="5"/>
      <c r="L34" s="5"/>
      <c r="M34" s="5"/>
      <c r="O34" s="5"/>
      <c r="P34" s="5"/>
      <c r="Q34" s="5"/>
      <c r="R34" s="5"/>
      <c r="S34" s="5"/>
      <c r="T34" s="5"/>
      <c r="U34" s="5"/>
      <c r="V34" s="5"/>
      <c r="W34" s="10"/>
      <c r="AG34" s="60"/>
      <c r="AH34" s="60"/>
      <c r="AI34" s="60"/>
      <c r="AJ34" s="60"/>
    </row>
    <row r="35" spans="2:36" ht="15">
      <c r="B35" s="205" t="s">
        <v>345</v>
      </c>
      <c r="C35" s="70">
        <v>91.03333333333332</v>
      </c>
      <c r="D35" s="70">
        <v>110.48333333333333</v>
      </c>
      <c r="E35" s="70">
        <v>119.4</v>
      </c>
      <c r="F35" s="70">
        <v>117.7</v>
      </c>
      <c r="G35" s="122">
        <v>98.4</v>
      </c>
      <c r="I35" s="5"/>
      <c r="K35" s="5"/>
      <c r="L35" s="5"/>
      <c r="M35" s="5"/>
      <c r="P35" s="5"/>
      <c r="Q35" s="5"/>
      <c r="R35" s="5"/>
      <c r="S35" s="5"/>
      <c r="T35" s="5"/>
      <c r="U35" s="5"/>
      <c r="V35" s="5"/>
      <c r="W35" s="10"/>
      <c r="AG35" s="60"/>
      <c r="AH35" s="60"/>
      <c r="AI35" s="60"/>
      <c r="AJ35" s="60"/>
    </row>
    <row r="36" spans="2:36" ht="15">
      <c r="B36" s="169" t="s">
        <v>292</v>
      </c>
      <c r="C36" s="263">
        <v>121.15</v>
      </c>
      <c r="D36" s="263">
        <v>124.23333333333335</v>
      </c>
      <c r="E36" s="263">
        <v>98.3</v>
      </c>
      <c r="F36" s="263">
        <v>156.5</v>
      </c>
      <c r="G36" s="104">
        <v>160</v>
      </c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0"/>
      <c r="AG36" s="60"/>
      <c r="AH36" s="60"/>
      <c r="AI36" s="60"/>
      <c r="AJ36" s="60"/>
    </row>
    <row r="37" spans="2:36" ht="15">
      <c r="B37" s="207" t="s">
        <v>96</v>
      </c>
      <c r="C37" s="69">
        <v>85.85000000000001</v>
      </c>
      <c r="D37" s="69">
        <v>105.08333333333333</v>
      </c>
      <c r="E37" s="69">
        <v>98.8</v>
      </c>
      <c r="F37" s="69">
        <v>107.8</v>
      </c>
      <c r="G37" s="69">
        <v>124</v>
      </c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0"/>
      <c r="AG37" s="60"/>
      <c r="AH37" s="60"/>
      <c r="AI37" s="60"/>
      <c r="AJ37" s="60"/>
    </row>
    <row r="38" spans="2:36" ht="15">
      <c r="B38" s="19" t="s">
        <v>97</v>
      </c>
      <c r="C38" s="70">
        <v>100.11666666666667</v>
      </c>
      <c r="D38" s="70">
        <v>107.59999999999998</v>
      </c>
      <c r="E38" s="122">
        <v>110.2</v>
      </c>
      <c r="F38" s="122">
        <v>117.3</v>
      </c>
      <c r="G38" s="122">
        <v>111.4</v>
      </c>
      <c r="I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0"/>
      <c r="AG38" s="60"/>
      <c r="AH38" s="60"/>
      <c r="AI38" s="60"/>
      <c r="AJ38" s="60"/>
    </row>
    <row r="39" spans="2:36" ht="15">
      <c r="B39" s="264" t="s">
        <v>199</v>
      </c>
      <c r="C39" s="188">
        <v>88.93333333333332</v>
      </c>
      <c r="D39" s="188" t="s">
        <v>6</v>
      </c>
      <c r="E39" s="122" t="s">
        <v>6</v>
      </c>
      <c r="F39" s="122" t="s">
        <v>6</v>
      </c>
      <c r="G39" s="122" t="s">
        <v>6</v>
      </c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0"/>
      <c r="AG39" s="60"/>
      <c r="AH39" s="60"/>
      <c r="AI39" s="60"/>
      <c r="AJ39" s="60"/>
    </row>
    <row r="40" spans="10:36" ht="15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  <c r="AG40" s="60"/>
      <c r="AH40" s="60"/>
      <c r="AI40" s="60"/>
      <c r="AJ40" s="60"/>
    </row>
    <row r="41" spans="2:36" ht="15">
      <c r="B41" s="60" t="s">
        <v>278</v>
      </c>
      <c r="C41" s="1"/>
      <c r="D41" s="1"/>
      <c r="E41" s="2"/>
      <c r="F41" s="2"/>
      <c r="K41" s="10"/>
      <c r="L41" s="6"/>
      <c r="M41" s="6"/>
      <c r="N41" s="6"/>
      <c r="O41" s="6"/>
      <c r="P41" s="6"/>
      <c r="Q41" s="6"/>
      <c r="R41" s="6"/>
      <c r="S41" s="6"/>
      <c r="T41" s="5"/>
      <c r="U41" s="5"/>
      <c r="V41" s="5"/>
      <c r="W41" s="5"/>
      <c r="X41" s="5"/>
      <c r="Y41" s="5"/>
      <c r="Z41" s="10"/>
      <c r="AG41" s="60"/>
      <c r="AH41" s="60"/>
      <c r="AI41" s="60"/>
      <c r="AJ41" s="60"/>
    </row>
    <row r="42" spans="2:36" ht="15">
      <c r="B42" s="60" t="s">
        <v>341</v>
      </c>
      <c r="C42" s="7"/>
      <c r="D42" s="7"/>
      <c r="E42" s="2"/>
      <c r="F42" s="2"/>
      <c r="K42" s="10"/>
      <c r="L42" s="10"/>
      <c r="M42" s="10"/>
      <c r="N42" s="10"/>
      <c r="O42" s="10"/>
      <c r="P42" s="10"/>
      <c r="Q42" s="10"/>
      <c r="R42" s="10"/>
      <c r="S42" s="10"/>
      <c r="T42" s="8"/>
      <c r="U42" s="8"/>
      <c r="V42" s="5"/>
      <c r="W42" s="5"/>
      <c r="X42" s="5"/>
      <c r="Y42" s="5"/>
      <c r="Z42" s="10"/>
      <c r="AG42" s="60"/>
      <c r="AH42" s="60"/>
      <c r="AI42" s="60"/>
      <c r="AJ42" s="60"/>
    </row>
    <row r="43" spans="2:36" ht="15">
      <c r="B43" s="60" t="s">
        <v>344</v>
      </c>
      <c r="C43" s="7"/>
      <c r="D43" s="7"/>
      <c r="E43" s="61"/>
      <c r="F43" s="61"/>
      <c r="K43" s="10"/>
      <c r="L43" s="10"/>
      <c r="M43" s="10"/>
      <c r="N43" s="10"/>
      <c r="O43" s="10"/>
      <c r="P43" s="10"/>
      <c r="Q43" s="10"/>
      <c r="R43" s="10"/>
      <c r="S43" s="10"/>
      <c r="T43" s="8"/>
      <c r="U43" s="8"/>
      <c r="V43" s="5"/>
      <c r="W43" s="5"/>
      <c r="X43" s="5"/>
      <c r="Y43" s="5"/>
      <c r="Z43" s="10"/>
      <c r="AG43" s="60"/>
      <c r="AH43" s="60"/>
      <c r="AI43" s="60"/>
      <c r="AJ43" s="60"/>
    </row>
    <row r="44" spans="2:36" ht="15">
      <c r="B44" s="60" t="s">
        <v>346</v>
      </c>
      <c r="C44" s="7"/>
      <c r="D44" s="7"/>
      <c r="E44" s="61"/>
      <c r="F44" s="61"/>
      <c r="K44" s="10"/>
      <c r="L44" s="10"/>
      <c r="M44" s="10"/>
      <c r="N44" s="10"/>
      <c r="O44" s="10"/>
      <c r="P44" s="10"/>
      <c r="Q44" s="10"/>
      <c r="R44" s="10"/>
      <c r="S44" s="10"/>
      <c r="T44" s="8"/>
      <c r="U44" s="8"/>
      <c r="V44" s="5"/>
      <c r="W44" s="5"/>
      <c r="X44" s="5"/>
      <c r="Y44" s="5"/>
      <c r="Z44" s="10"/>
      <c r="AG44" s="60"/>
      <c r="AH44" s="60"/>
      <c r="AI44" s="60"/>
      <c r="AJ44" s="60"/>
    </row>
    <row r="45" spans="2:36" ht="15">
      <c r="B45" s="60" t="s">
        <v>293</v>
      </c>
      <c r="C45" s="7"/>
      <c r="D45" s="7"/>
      <c r="E45" s="61"/>
      <c r="F45" s="61"/>
      <c r="K45" s="10"/>
      <c r="L45" s="10"/>
      <c r="M45" s="10"/>
      <c r="N45" s="10"/>
      <c r="O45" s="10"/>
      <c r="P45" s="10"/>
      <c r="Q45" s="10"/>
      <c r="R45" s="10"/>
      <c r="S45" s="10"/>
      <c r="T45" s="8"/>
      <c r="U45" s="8"/>
      <c r="V45" s="5"/>
      <c r="W45" s="5"/>
      <c r="X45" s="5"/>
      <c r="Y45" s="5"/>
      <c r="Z45" s="10"/>
      <c r="AG45" s="60"/>
      <c r="AH45" s="60"/>
      <c r="AI45" s="60"/>
      <c r="AJ45" s="60"/>
    </row>
    <row r="46" spans="2:36" ht="15">
      <c r="B46" s="266" t="s">
        <v>56</v>
      </c>
      <c r="C46" s="7"/>
      <c r="D46" s="7"/>
      <c r="E46" s="61"/>
      <c r="F46" s="61"/>
      <c r="K46" s="10"/>
      <c r="L46" s="10"/>
      <c r="M46" s="10"/>
      <c r="N46" s="10"/>
      <c r="O46" s="10"/>
      <c r="P46" s="10"/>
      <c r="Q46" s="10"/>
      <c r="R46" s="10"/>
      <c r="S46" s="10"/>
      <c r="T46" s="8"/>
      <c r="U46" s="8"/>
      <c r="V46" s="5"/>
      <c r="W46" s="5"/>
      <c r="X46" s="5"/>
      <c r="Y46" s="5"/>
      <c r="Z46" s="10"/>
      <c r="AG46" s="60"/>
      <c r="AH46" s="60"/>
      <c r="AI46" s="60"/>
      <c r="AJ46" s="60"/>
    </row>
    <row r="47" spans="2:36" ht="15">
      <c r="B47" s="7"/>
      <c r="C47" s="7"/>
      <c r="D47" s="7"/>
      <c r="E47" s="61"/>
      <c r="F47" s="61"/>
      <c r="K47" s="10"/>
      <c r="L47" s="10"/>
      <c r="M47" s="10"/>
      <c r="N47" s="10"/>
      <c r="O47" s="10"/>
      <c r="P47" s="10"/>
      <c r="Q47" s="10"/>
      <c r="R47" s="10"/>
      <c r="S47" s="10"/>
      <c r="T47" s="8"/>
      <c r="U47" s="8"/>
      <c r="V47" s="5"/>
      <c r="W47" s="5"/>
      <c r="X47" s="5"/>
      <c r="Y47" s="5"/>
      <c r="Z47" s="10"/>
      <c r="AG47" s="60"/>
      <c r="AH47" s="60"/>
      <c r="AI47" s="60"/>
      <c r="AJ47" s="60"/>
    </row>
    <row r="48" spans="2:36" ht="15">
      <c r="B48" s="7"/>
      <c r="C48" s="7"/>
      <c r="D48" s="7"/>
      <c r="E48" s="61"/>
      <c r="F48" s="61"/>
      <c r="K48" s="10"/>
      <c r="L48" s="10"/>
      <c r="M48" s="10"/>
      <c r="N48" s="10"/>
      <c r="O48" s="10"/>
      <c r="P48" s="10"/>
      <c r="Q48" s="10"/>
      <c r="R48" s="10"/>
      <c r="S48" s="10"/>
      <c r="T48" s="8"/>
      <c r="U48" s="8"/>
      <c r="V48" s="5"/>
      <c r="W48" s="5"/>
      <c r="X48" s="5"/>
      <c r="Y48" s="5"/>
      <c r="Z48" s="10"/>
      <c r="AG48" s="60"/>
      <c r="AH48" s="60"/>
      <c r="AI48" s="60"/>
      <c r="AJ48" s="60"/>
    </row>
    <row r="55" ht="15">
      <c r="A55" s="91" t="s">
        <v>177</v>
      </c>
    </row>
    <row r="56" spans="1:36" ht="15">
      <c r="A56" s="60" t="s">
        <v>287</v>
      </c>
      <c r="B56" s="7"/>
      <c r="C56" s="7"/>
      <c r="D56" s="7"/>
      <c r="E56" s="2"/>
      <c r="F56" s="2"/>
      <c r="K56" s="10"/>
      <c r="L56" s="10"/>
      <c r="M56" s="10"/>
      <c r="N56" s="10"/>
      <c r="O56" s="10"/>
      <c r="P56" s="10"/>
      <c r="Q56" s="10"/>
      <c r="R56" s="10"/>
      <c r="S56" s="10"/>
      <c r="T56" s="22"/>
      <c r="U56" s="22"/>
      <c r="V56" s="10"/>
      <c r="W56" s="10"/>
      <c r="X56" s="10"/>
      <c r="Y56" s="10"/>
      <c r="Z56" s="10"/>
      <c r="AG56" s="60"/>
      <c r="AH56" s="60"/>
      <c r="AI56" s="60"/>
      <c r="AJ56" s="60"/>
    </row>
    <row r="57" spans="2:36" ht="15">
      <c r="B57" s="7"/>
      <c r="C57" s="7"/>
      <c r="D57" s="7"/>
      <c r="E57" s="2"/>
      <c r="K57" s="10"/>
      <c r="L57" s="10"/>
      <c r="M57" s="10"/>
      <c r="N57" s="10"/>
      <c r="O57" s="10"/>
      <c r="P57" s="10"/>
      <c r="Q57" s="10"/>
      <c r="R57" s="10"/>
      <c r="S57" s="10"/>
      <c r="T57" s="22"/>
      <c r="U57" s="22"/>
      <c r="V57" s="10"/>
      <c r="W57" s="10"/>
      <c r="X57" s="10"/>
      <c r="Y57" s="10"/>
      <c r="Z57" s="10"/>
      <c r="AG57" s="60"/>
      <c r="AH57" s="60"/>
      <c r="AI57" s="60"/>
      <c r="AJ57" s="60"/>
    </row>
    <row r="58" spans="20:41" ht="15"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" t="s">
        <v>6</v>
      </c>
      <c r="AG58" s="22"/>
      <c r="AH58" s="22"/>
      <c r="AI58" s="22"/>
      <c r="AJ58" s="22"/>
      <c r="AK58" s="10"/>
      <c r="AL58" s="10"/>
      <c r="AM58" s="10"/>
      <c r="AN58" s="10"/>
      <c r="AO58" s="10"/>
    </row>
    <row r="59" spans="8:36" ht="15">
      <c r="H59" s="2"/>
      <c r="T59" s="62"/>
      <c r="U59" s="62"/>
      <c r="V59" s="62"/>
      <c r="W59" s="62"/>
      <c r="X59" s="62"/>
      <c r="AG59" s="60"/>
      <c r="AH59" s="60"/>
      <c r="AI59" s="60"/>
      <c r="AJ59" s="60"/>
    </row>
    <row r="60" spans="8:36" ht="15">
      <c r="H60" s="2"/>
      <c r="K60" s="62"/>
      <c r="AG60" s="60"/>
      <c r="AH60" s="60"/>
      <c r="AI60" s="60"/>
      <c r="AJ60" s="60"/>
    </row>
    <row r="61" spans="8:36" ht="15">
      <c r="H61" s="2"/>
      <c r="K61" s="62"/>
      <c r="AG61" s="60"/>
      <c r="AH61" s="60"/>
      <c r="AI61" s="60"/>
      <c r="AJ61" s="60"/>
    </row>
    <row r="62" spans="1:38" ht="12" customHeight="1">
      <c r="A62" s="247" t="s">
        <v>128</v>
      </c>
      <c r="B62" s="246"/>
      <c r="C62" s="246"/>
      <c r="D62" s="246"/>
      <c r="E62" s="246"/>
      <c r="F62" s="246"/>
      <c r="G62" s="246"/>
      <c r="H62" s="246"/>
      <c r="I62" s="84"/>
      <c r="J62" s="84"/>
      <c r="K62" s="84"/>
      <c r="L62" s="84"/>
      <c r="M62" s="84"/>
      <c r="N62" s="84"/>
      <c r="O62" s="84"/>
      <c r="P62" s="84"/>
      <c r="V62" s="255" t="s">
        <v>128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</row>
    <row r="63" spans="11:36" ht="15">
      <c r="K63" s="62"/>
      <c r="AG63" s="60"/>
      <c r="AH63" s="60"/>
      <c r="AI63" s="60"/>
      <c r="AJ63" s="60"/>
    </row>
    <row r="64" spans="1:38" ht="14.25">
      <c r="A64" s="247" t="s">
        <v>99</v>
      </c>
      <c r="B64" s="248">
        <v>42693.412870370375</v>
      </c>
      <c r="C64" s="246"/>
      <c r="D64" s="246"/>
      <c r="E64" s="246"/>
      <c r="F64" s="246"/>
      <c r="G64" s="246"/>
      <c r="H64" s="246"/>
      <c r="I64" s="84"/>
      <c r="J64" s="84"/>
      <c r="K64" s="84"/>
      <c r="L64" s="84"/>
      <c r="M64" s="84"/>
      <c r="N64" s="84"/>
      <c r="O64" s="84"/>
      <c r="P64" s="84"/>
      <c r="V64" s="255" t="s">
        <v>99</v>
      </c>
      <c r="W64" s="256">
        <v>42693.412870370375</v>
      </c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</row>
    <row r="65" spans="1:38" ht="14.25">
      <c r="A65" s="247" t="s">
        <v>57</v>
      </c>
      <c r="B65" s="248">
        <v>42702.49188284722</v>
      </c>
      <c r="C65" s="246"/>
      <c r="D65" s="246"/>
      <c r="E65" s="246"/>
      <c r="F65" s="246"/>
      <c r="G65" s="246"/>
      <c r="H65" s="246"/>
      <c r="I65" s="84"/>
      <c r="J65" s="84"/>
      <c r="K65" s="84"/>
      <c r="L65" s="84"/>
      <c r="M65" s="84"/>
      <c r="N65" s="84"/>
      <c r="O65" s="84"/>
      <c r="P65" s="84"/>
      <c r="V65" s="255" t="s">
        <v>57</v>
      </c>
      <c r="W65" s="256">
        <v>42702.49188284722</v>
      </c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</row>
    <row r="66" spans="1:38" ht="15" customHeight="1">
      <c r="A66" s="247" t="s">
        <v>58</v>
      </c>
      <c r="B66" s="247" t="s">
        <v>59</v>
      </c>
      <c r="C66" s="246"/>
      <c r="D66" s="246"/>
      <c r="E66" s="246"/>
      <c r="F66" s="246"/>
      <c r="G66" s="246"/>
      <c r="H66" s="246"/>
      <c r="I66" s="84"/>
      <c r="J66" s="84"/>
      <c r="K66" s="84"/>
      <c r="L66" s="84"/>
      <c r="M66" s="84"/>
      <c r="N66" s="84"/>
      <c r="O66" s="84"/>
      <c r="P66" s="84"/>
      <c r="V66" s="255" t="s">
        <v>58</v>
      </c>
      <c r="W66" s="255" t="s">
        <v>59</v>
      </c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</row>
    <row r="67" spans="11:36" ht="15">
      <c r="K67" s="62"/>
      <c r="AG67" s="60"/>
      <c r="AH67" s="60"/>
      <c r="AI67" s="60"/>
      <c r="AJ67" s="60"/>
    </row>
    <row r="68" spans="1:38" ht="14.25">
      <c r="A68" s="250" t="s">
        <v>103</v>
      </c>
      <c r="B68" s="250" t="s">
        <v>129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V68" s="255" t="s">
        <v>103</v>
      </c>
      <c r="W68" s="255" t="s">
        <v>129</v>
      </c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</row>
    <row r="69" spans="1:38" ht="14.25">
      <c r="A69" s="250" t="s">
        <v>101</v>
      </c>
      <c r="B69" s="250" t="s">
        <v>181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V69" s="255" t="s">
        <v>101</v>
      </c>
      <c r="W69" s="255" t="s">
        <v>181</v>
      </c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</row>
    <row r="70" spans="33:36" ht="15">
      <c r="AG70" s="60"/>
      <c r="AH70" s="60"/>
      <c r="AI70" s="60"/>
      <c r="AJ70" s="60"/>
    </row>
    <row r="71" spans="1:38" ht="12.75" customHeight="1">
      <c r="A71" s="251" t="s">
        <v>5</v>
      </c>
      <c r="B71" s="251" t="s">
        <v>45</v>
      </c>
      <c r="C71" s="251" t="s">
        <v>46</v>
      </c>
      <c r="D71" s="251" t="s">
        <v>47</v>
      </c>
      <c r="E71" s="251" t="s">
        <v>48</v>
      </c>
      <c r="F71" s="251" t="s">
        <v>9</v>
      </c>
      <c r="G71" s="251" t="s">
        <v>8</v>
      </c>
      <c r="H71" s="251" t="s">
        <v>10</v>
      </c>
      <c r="I71" s="251" t="s">
        <v>11</v>
      </c>
      <c r="J71" s="251" t="s">
        <v>12</v>
      </c>
      <c r="K71" s="251" t="s">
        <v>13</v>
      </c>
      <c r="L71" s="251" t="s">
        <v>14</v>
      </c>
      <c r="M71" s="251" t="s">
        <v>0</v>
      </c>
      <c r="N71" s="251" t="s">
        <v>1</v>
      </c>
      <c r="O71" s="251" t="s">
        <v>2</v>
      </c>
      <c r="P71" s="251" t="s">
        <v>104</v>
      </c>
      <c r="Q71" s="251" t="s">
        <v>195</v>
      </c>
      <c r="R71" s="108" t="s">
        <v>289</v>
      </c>
      <c r="S71" s="108" t="s">
        <v>288</v>
      </c>
      <c r="T71" s="108" t="s">
        <v>290</v>
      </c>
      <c r="V71" s="257" t="s">
        <v>5</v>
      </c>
      <c r="W71" s="257" t="s">
        <v>45</v>
      </c>
      <c r="X71" s="257" t="s">
        <v>46</v>
      </c>
      <c r="Y71" s="257" t="s">
        <v>47</v>
      </c>
      <c r="Z71" s="257" t="s">
        <v>48</v>
      </c>
      <c r="AA71" s="257" t="s">
        <v>9</v>
      </c>
      <c r="AB71" s="257" t="s">
        <v>8</v>
      </c>
      <c r="AC71" s="257" t="s">
        <v>10</v>
      </c>
      <c r="AD71" s="257" t="s">
        <v>11</v>
      </c>
      <c r="AE71" s="257" t="s">
        <v>12</v>
      </c>
      <c r="AF71" s="257" t="s">
        <v>13</v>
      </c>
      <c r="AG71" s="257" t="s">
        <v>14</v>
      </c>
      <c r="AH71" s="257" t="s">
        <v>0</v>
      </c>
      <c r="AI71" s="257" t="s">
        <v>1</v>
      </c>
      <c r="AJ71" s="257" t="s">
        <v>2</v>
      </c>
      <c r="AK71" s="257" t="s">
        <v>104</v>
      </c>
      <c r="AL71" s="257" t="s">
        <v>195</v>
      </c>
    </row>
    <row r="72" spans="1:38" ht="12.75">
      <c r="A72" s="251" t="s">
        <v>7</v>
      </c>
      <c r="B72" s="252" t="s">
        <v>6</v>
      </c>
      <c r="C72" s="252" t="s">
        <v>6</v>
      </c>
      <c r="D72" s="252" t="s">
        <v>6</v>
      </c>
      <c r="E72" s="252" t="s">
        <v>6</v>
      </c>
      <c r="F72" s="252" t="s">
        <v>6</v>
      </c>
      <c r="G72" s="253">
        <v>82.2</v>
      </c>
      <c r="H72" s="253">
        <v>85.2</v>
      </c>
      <c r="I72" s="253">
        <v>94.2</v>
      </c>
      <c r="J72" s="253">
        <v>91.8</v>
      </c>
      <c r="K72" s="253">
        <v>83.1</v>
      </c>
      <c r="L72" s="253">
        <v>100</v>
      </c>
      <c r="M72" s="253">
        <v>110.2</v>
      </c>
      <c r="N72" s="253">
        <v>108.2</v>
      </c>
      <c r="O72" s="253">
        <v>114.3</v>
      </c>
      <c r="P72" s="253">
        <v>112.4</v>
      </c>
      <c r="Q72" s="253">
        <v>109.8</v>
      </c>
      <c r="R72" s="109" t="s">
        <v>6</v>
      </c>
      <c r="S72" s="109">
        <f>+AVERAGE(G72:L72)</f>
        <v>89.41666666666667</v>
      </c>
      <c r="T72" s="109">
        <f>+AVERAGE(L72:Q72)</f>
        <v>109.14999999999999</v>
      </c>
      <c r="U72" s="60" t="s">
        <v>340</v>
      </c>
      <c r="V72" s="257" t="s">
        <v>7</v>
      </c>
      <c r="W72" s="258" t="s">
        <v>198</v>
      </c>
      <c r="X72" s="258" t="s">
        <v>198</v>
      </c>
      <c r="Y72" s="258" t="s">
        <v>198</v>
      </c>
      <c r="Z72" s="258" t="s">
        <v>198</v>
      </c>
      <c r="AA72" s="258" t="s">
        <v>198</v>
      </c>
      <c r="AB72" s="258" t="s">
        <v>130</v>
      </c>
      <c r="AC72" s="258" t="s">
        <v>130</v>
      </c>
      <c r="AD72" s="258" t="s">
        <v>130</v>
      </c>
      <c r="AE72" s="258" t="s">
        <v>198</v>
      </c>
      <c r="AF72" s="258" t="s">
        <v>131</v>
      </c>
      <c r="AG72" s="258" t="s">
        <v>131</v>
      </c>
      <c r="AH72" s="258" t="s">
        <v>134</v>
      </c>
      <c r="AI72" s="258" t="s">
        <v>198</v>
      </c>
      <c r="AJ72" s="258" t="s">
        <v>198</v>
      </c>
      <c r="AK72" s="258" t="s">
        <v>198</v>
      </c>
      <c r="AL72" s="258" t="s">
        <v>131</v>
      </c>
    </row>
    <row r="73" spans="1:38" ht="12.75">
      <c r="A73" s="251" t="s">
        <v>155</v>
      </c>
      <c r="B73" s="252" t="s">
        <v>6</v>
      </c>
      <c r="C73" s="253">
        <v>85.9</v>
      </c>
      <c r="D73" s="253">
        <v>82.2</v>
      </c>
      <c r="E73" s="253">
        <v>83.7</v>
      </c>
      <c r="F73" s="253">
        <v>92.4</v>
      </c>
      <c r="G73" s="253">
        <v>82.1</v>
      </c>
      <c r="H73" s="253">
        <v>85</v>
      </c>
      <c r="I73" s="253">
        <v>94.1</v>
      </c>
      <c r="J73" s="253">
        <v>91.5</v>
      </c>
      <c r="K73" s="253">
        <v>82.8</v>
      </c>
      <c r="L73" s="253">
        <v>100</v>
      </c>
      <c r="M73" s="253">
        <v>110.4</v>
      </c>
      <c r="N73" s="253">
        <v>108.4</v>
      </c>
      <c r="O73" s="253">
        <v>114.5</v>
      </c>
      <c r="P73" s="253">
        <v>112.7</v>
      </c>
      <c r="Q73" s="253">
        <v>110</v>
      </c>
      <c r="R73" s="109">
        <f aca="true" t="shared" si="0" ref="R73:R105">+AVERAGE(C73:G73)</f>
        <v>85.26000000000002</v>
      </c>
      <c r="S73" s="109">
        <f aca="true" t="shared" si="1" ref="S73:S105">+AVERAGE(G73:L73)</f>
        <v>89.25</v>
      </c>
      <c r="T73" s="109">
        <f aca="true" t="shared" si="2" ref="T73:T104">+AVERAGE(L73:Q73)</f>
        <v>109.33333333333333</v>
      </c>
      <c r="U73" s="60" t="s">
        <v>340</v>
      </c>
      <c r="V73" s="257" t="s">
        <v>155</v>
      </c>
      <c r="W73" s="258" t="s">
        <v>198</v>
      </c>
      <c r="X73" s="258" t="s">
        <v>198</v>
      </c>
      <c r="Y73" s="258" t="s">
        <v>130</v>
      </c>
      <c r="Z73" s="258" t="s">
        <v>130</v>
      </c>
      <c r="AA73" s="258" t="s">
        <v>130</v>
      </c>
      <c r="AB73" s="258" t="s">
        <v>130</v>
      </c>
      <c r="AC73" s="258" t="s">
        <v>130</v>
      </c>
      <c r="AD73" s="258" t="s">
        <v>130</v>
      </c>
      <c r="AE73" s="258" t="s">
        <v>198</v>
      </c>
      <c r="AF73" s="258" t="s">
        <v>131</v>
      </c>
      <c r="AG73" s="258" t="s">
        <v>131</v>
      </c>
      <c r="AH73" s="258" t="s">
        <v>134</v>
      </c>
      <c r="AI73" s="258" t="s">
        <v>198</v>
      </c>
      <c r="AJ73" s="258" t="s">
        <v>198</v>
      </c>
      <c r="AK73" s="258" t="s">
        <v>198</v>
      </c>
      <c r="AL73" s="258" t="s">
        <v>131</v>
      </c>
    </row>
    <row r="74" spans="1:38" ht="12.75">
      <c r="A74" s="251" t="s">
        <v>69</v>
      </c>
      <c r="B74" s="252" t="s">
        <v>6</v>
      </c>
      <c r="C74" s="253">
        <v>82</v>
      </c>
      <c r="D74" s="253">
        <v>72.5</v>
      </c>
      <c r="E74" s="253">
        <v>78.8</v>
      </c>
      <c r="F74" s="253">
        <v>82.8</v>
      </c>
      <c r="G74" s="253">
        <v>75.6</v>
      </c>
      <c r="H74" s="253">
        <v>93.1</v>
      </c>
      <c r="I74" s="253">
        <v>100.5</v>
      </c>
      <c r="J74" s="253">
        <v>81.2</v>
      </c>
      <c r="K74" s="253">
        <v>77</v>
      </c>
      <c r="L74" s="253">
        <v>100</v>
      </c>
      <c r="M74" s="253">
        <v>88.9</v>
      </c>
      <c r="N74" s="253">
        <v>107.8</v>
      </c>
      <c r="O74" s="253">
        <v>88.3</v>
      </c>
      <c r="P74" s="253">
        <v>83.2</v>
      </c>
      <c r="Q74" s="253">
        <v>90.1</v>
      </c>
      <c r="R74" s="109">
        <f t="shared" si="0"/>
        <v>78.34</v>
      </c>
      <c r="S74" s="109">
        <f t="shared" si="1"/>
        <v>87.89999999999999</v>
      </c>
      <c r="T74" s="109">
        <f t="shared" si="2"/>
        <v>93.05</v>
      </c>
      <c r="V74" s="257" t="s">
        <v>69</v>
      </c>
      <c r="W74" s="258" t="s">
        <v>198</v>
      </c>
      <c r="X74" s="258" t="s">
        <v>198</v>
      </c>
      <c r="Y74" s="258" t="s">
        <v>198</v>
      </c>
      <c r="Z74" s="258" t="s">
        <v>198</v>
      </c>
      <c r="AA74" s="258" t="s">
        <v>198</v>
      </c>
      <c r="AB74" s="258" t="s">
        <v>198</v>
      </c>
      <c r="AC74" s="258" t="s">
        <v>198</v>
      </c>
      <c r="AD74" s="258" t="s">
        <v>198</v>
      </c>
      <c r="AE74" s="258" t="s">
        <v>198</v>
      </c>
      <c r="AF74" s="258" t="s">
        <v>198</v>
      </c>
      <c r="AG74" s="258" t="s">
        <v>198</v>
      </c>
      <c r="AH74" s="258" t="s">
        <v>198</v>
      </c>
      <c r="AI74" s="258" t="s">
        <v>198</v>
      </c>
      <c r="AJ74" s="258" t="s">
        <v>198</v>
      </c>
      <c r="AK74" s="258" t="s">
        <v>198</v>
      </c>
      <c r="AL74" s="258" t="s">
        <v>198</v>
      </c>
    </row>
    <row r="75" spans="1:38" ht="12.75">
      <c r="A75" s="251" t="s">
        <v>70</v>
      </c>
      <c r="B75" s="252" t="s">
        <v>6</v>
      </c>
      <c r="C75" s="253">
        <v>96</v>
      </c>
      <c r="D75" s="253">
        <v>77.7</v>
      </c>
      <c r="E75" s="253">
        <v>72.7</v>
      </c>
      <c r="F75" s="253">
        <v>78.6</v>
      </c>
      <c r="G75" s="253">
        <v>81.5</v>
      </c>
      <c r="H75" s="253">
        <v>79.1</v>
      </c>
      <c r="I75" s="253">
        <v>79.3</v>
      </c>
      <c r="J75" s="253">
        <v>128.1</v>
      </c>
      <c r="K75" s="253">
        <v>89.8</v>
      </c>
      <c r="L75" s="253">
        <v>100</v>
      </c>
      <c r="M75" s="253">
        <v>114.1</v>
      </c>
      <c r="N75" s="253">
        <v>133.3</v>
      </c>
      <c r="O75" s="253">
        <v>162</v>
      </c>
      <c r="P75" s="253">
        <v>172.8</v>
      </c>
      <c r="Q75" s="253">
        <v>159</v>
      </c>
      <c r="R75" s="109">
        <f t="shared" si="0"/>
        <v>81.3</v>
      </c>
      <c r="S75" s="109">
        <f t="shared" si="1"/>
        <v>92.96666666666665</v>
      </c>
      <c r="T75" s="109">
        <f t="shared" si="2"/>
        <v>140.20000000000002</v>
      </c>
      <c r="V75" s="257" t="s">
        <v>70</v>
      </c>
      <c r="W75" s="258" t="s">
        <v>198</v>
      </c>
      <c r="X75" s="258" t="s">
        <v>198</v>
      </c>
      <c r="Y75" s="258" t="s">
        <v>198</v>
      </c>
      <c r="Z75" s="258" t="s">
        <v>198</v>
      </c>
      <c r="AA75" s="258" t="s">
        <v>198</v>
      </c>
      <c r="AB75" s="258" t="s">
        <v>198</v>
      </c>
      <c r="AC75" s="258" t="s">
        <v>198</v>
      </c>
      <c r="AD75" s="258" t="s">
        <v>198</v>
      </c>
      <c r="AE75" s="258" t="s">
        <v>198</v>
      </c>
      <c r="AF75" s="258" t="s">
        <v>198</v>
      </c>
      <c r="AG75" s="258" t="s">
        <v>198</v>
      </c>
      <c r="AH75" s="258" t="s">
        <v>198</v>
      </c>
      <c r="AI75" s="258" t="s">
        <v>198</v>
      </c>
      <c r="AJ75" s="258" t="s">
        <v>198</v>
      </c>
      <c r="AK75" s="258" t="s">
        <v>198</v>
      </c>
      <c r="AL75" s="258" t="s">
        <v>198</v>
      </c>
    </row>
    <row r="76" spans="1:38" ht="12.75">
      <c r="A76" s="251" t="s">
        <v>73</v>
      </c>
      <c r="B76" s="252" t="s">
        <v>6</v>
      </c>
      <c r="C76" s="253">
        <v>60.5</v>
      </c>
      <c r="D76" s="253">
        <v>48</v>
      </c>
      <c r="E76" s="253">
        <v>49.5</v>
      </c>
      <c r="F76" s="253">
        <v>78.2</v>
      </c>
      <c r="G76" s="253">
        <v>80.8</v>
      </c>
      <c r="H76" s="253">
        <v>84.8</v>
      </c>
      <c r="I76" s="253">
        <v>95.7</v>
      </c>
      <c r="J76" s="253">
        <v>103.9</v>
      </c>
      <c r="K76" s="253">
        <v>84.8</v>
      </c>
      <c r="L76" s="253">
        <v>100</v>
      </c>
      <c r="M76" s="253">
        <v>134.8</v>
      </c>
      <c r="N76" s="253">
        <v>133.6</v>
      </c>
      <c r="O76" s="253">
        <v>134.9</v>
      </c>
      <c r="P76" s="253">
        <v>155.3</v>
      </c>
      <c r="Q76" s="253">
        <v>134.2</v>
      </c>
      <c r="R76" s="109">
        <f t="shared" si="0"/>
        <v>63.4</v>
      </c>
      <c r="S76" s="109">
        <f t="shared" si="1"/>
        <v>91.66666666666667</v>
      </c>
      <c r="T76" s="109">
        <f t="shared" si="2"/>
        <v>132.13333333333333</v>
      </c>
      <c r="V76" s="257" t="s">
        <v>73</v>
      </c>
      <c r="W76" s="258" t="s">
        <v>198</v>
      </c>
      <c r="X76" s="258" t="s">
        <v>198</v>
      </c>
      <c r="Y76" s="258" t="s">
        <v>198</v>
      </c>
      <c r="Z76" s="258" t="s">
        <v>198</v>
      </c>
      <c r="AA76" s="258" t="s">
        <v>198</v>
      </c>
      <c r="AB76" s="258" t="s">
        <v>198</v>
      </c>
      <c r="AC76" s="258" t="s">
        <v>198</v>
      </c>
      <c r="AD76" s="258" t="s">
        <v>198</v>
      </c>
      <c r="AE76" s="258" t="s">
        <v>198</v>
      </c>
      <c r="AF76" s="258" t="s">
        <v>198</v>
      </c>
      <c r="AG76" s="258" t="s">
        <v>198</v>
      </c>
      <c r="AH76" s="258" t="s">
        <v>198</v>
      </c>
      <c r="AI76" s="258" t="s">
        <v>198</v>
      </c>
      <c r="AJ76" s="258" t="s">
        <v>198</v>
      </c>
      <c r="AK76" s="258" t="s">
        <v>198</v>
      </c>
      <c r="AL76" s="258" t="s">
        <v>198</v>
      </c>
    </row>
    <row r="77" spans="1:38" ht="12.75">
      <c r="A77" s="251" t="s">
        <v>74</v>
      </c>
      <c r="B77" s="252" t="s">
        <v>6</v>
      </c>
      <c r="C77" s="253">
        <v>107.4</v>
      </c>
      <c r="D77" s="253">
        <v>76.1</v>
      </c>
      <c r="E77" s="253">
        <v>74.6</v>
      </c>
      <c r="F77" s="253">
        <v>84.1</v>
      </c>
      <c r="G77" s="253">
        <v>85.1</v>
      </c>
      <c r="H77" s="253">
        <v>96</v>
      </c>
      <c r="I77" s="253">
        <v>96.8</v>
      </c>
      <c r="J77" s="253">
        <v>55.5</v>
      </c>
      <c r="K77" s="253">
        <v>56.7</v>
      </c>
      <c r="L77" s="253">
        <v>100</v>
      </c>
      <c r="M77" s="253">
        <v>112.4</v>
      </c>
      <c r="N77" s="253">
        <v>153.5</v>
      </c>
      <c r="O77" s="253">
        <v>106.7</v>
      </c>
      <c r="P77" s="253">
        <v>120</v>
      </c>
      <c r="Q77" s="253">
        <v>77.6</v>
      </c>
      <c r="R77" s="109">
        <f t="shared" si="0"/>
        <v>85.46000000000001</v>
      </c>
      <c r="S77" s="109">
        <f t="shared" si="1"/>
        <v>81.68333333333332</v>
      </c>
      <c r="T77" s="109">
        <f t="shared" si="2"/>
        <v>111.69999999999999</v>
      </c>
      <c r="V77" s="257" t="s">
        <v>74</v>
      </c>
      <c r="W77" s="258" t="s">
        <v>198</v>
      </c>
      <c r="X77" s="258" t="s">
        <v>198</v>
      </c>
      <c r="Y77" s="258" t="s">
        <v>198</v>
      </c>
      <c r="Z77" s="258" t="s">
        <v>198</v>
      </c>
      <c r="AA77" s="258" t="s">
        <v>198</v>
      </c>
      <c r="AB77" s="258" t="s">
        <v>198</v>
      </c>
      <c r="AC77" s="258" t="s">
        <v>198</v>
      </c>
      <c r="AD77" s="258" t="s">
        <v>198</v>
      </c>
      <c r="AE77" s="258" t="s">
        <v>198</v>
      </c>
      <c r="AF77" s="258" t="s">
        <v>198</v>
      </c>
      <c r="AG77" s="258" t="s">
        <v>198</v>
      </c>
      <c r="AH77" s="258" t="s">
        <v>198</v>
      </c>
      <c r="AI77" s="258" t="s">
        <v>198</v>
      </c>
      <c r="AJ77" s="258" t="s">
        <v>198</v>
      </c>
      <c r="AK77" s="258" t="s">
        <v>198</v>
      </c>
      <c r="AL77" s="258" t="s">
        <v>198</v>
      </c>
    </row>
    <row r="78" spans="1:38" ht="12.75">
      <c r="A78" s="251" t="s">
        <v>112</v>
      </c>
      <c r="B78" s="252" t="s">
        <v>6</v>
      </c>
      <c r="C78" s="253">
        <v>94</v>
      </c>
      <c r="D78" s="253">
        <v>69.3</v>
      </c>
      <c r="E78" s="253">
        <v>64</v>
      </c>
      <c r="F78" s="253">
        <v>94.7</v>
      </c>
      <c r="G78" s="253">
        <v>84.7</v>
      </c>
      <c r="H78" s="253">
        <v>92.2</v>
      </c>
      <c r="I78" s="253">
        <v>114.4</v>
      </c>
      <c r="J78" s="253">
        <v>121.5</v>
      </c>
      <c r="K78" s="253">
        <v>88.4</v>
      </c>
      <c r="L78" s="253">
        <v>100</v>
      </c>
      <c r="M78" s="253">
        <v>130.5</v>
      </c>
      <c r="N78" s="253">
        <v>109</v>
      </c>
      <c r="O78" s="253">
        <v>148.7</v>
      </c>
      <c r="P78" s="253">
        <v>105.2</v>
      </c>
      <c r="Q78" s="253">
        <v>80.8</v>
      </c>
      <c r="R78" s="109">
        <f t="shared" si="0"/>
        <v>81.34</v>
      </c>
      <c r="S78" s="109">
        <f t="shared" si="1"/>
        <v>100.2</v>
      </c>
      <c r="T78" s="109">
        <f t="shared" si="2"/>
        <v>112.36666666666666</v>
      </c>
      <c r="U78" s="60">
        <v>2</v>
      </c>
      <c r="V78" s="257" t="s">
        <v>112</v>
      </c>
      <c r="W78" s="258" t="s">
        <v>198</v>
      </c>
      <c r="X78" s="258" t="s">
        <v>198</v>
      </c>
      <c r="Y78" s="258" t="s">
        <v>198</v>
      </c>
      <c r="Z78" s="258" t="s">
        <v>198</v>
      </c>
      <c r="AA78" s="258" t="s">
        <v>198</v>
      </c>
      <c r="AB78" s="258" t="s">
        <v>198</v>
      </c>
      <c r="AC78" s="258" t="s">
        <v>198</v>
      </c>
      <c r="AD78" s="258" t="s">
        <v>198</v>
      </c>
      <c r="AE78" s="258" t="s">
        <v>198</v>
      </c>
      <c r="AF78" s="258" t="s">
        <v>198</v>
      </c>
      <c r="AG78" s="258" t="s">
        <v>198</v>
      </c>
      <c r="AH78" s="258" t="s">
        <v>134</v>
      </c>
      <c r="AI78" s="258" t="s">
        <v>198</v>
      </c>
      <c r="AJ78" s="258" t="s">
        <v>198</v>
      </c>
      <c r="AK78" s="258" t="s">
        <v>198</v>
      </c>
      <c r="AL78" s="258" t="s">
        <v>198</v>
      </c>
    </row>
    <row r="79" spans="1:38" ht="12.75">
      <c r="A79" s="251" t="s">
        <v>75</v>
      </c>
      <c r="B79" s="252" t="s">
        <v>6</v>
      </c>
      <c r="C79" s="253">
        <v>37.5</v>
      </c>
      <c r="D79" s="253">
        <v>36.3</v>
      </c>
      <c r="E79" s="253">
        <v>40.5</v>
      </c>
      <c r="F79" s="253">
        <v>64.8</v>
      </c>
      <c r="G79" s="253">
        <v>67.4</v>
      </c>
      <c r="H79" s="253">
        <v>66.9</v>
      </c>
      <c r="I79" s="253">
        <v>92.5</v>
      </c>
      <c r="J79" s="253">
        <v>71.4</v>
      </c>
      <c r="K79" s="253">
        <v>60.6</v>
      </c>
      <c r="L79" s="253">
        <v>100</v>
      </c>
      <c r="M79" s="253">
        <v>124.5</v>
      </c>
      <c r="N79" s="253">
        <v>144.8</v>
      </c>
      <c r="O79" s="253">
        <v>134.3</v>
      </c>
      <c r="P79" s="253">
        <v>126.7</v>
      </c>
      <c r="Q79" s="253">
        <v>102.9</v>
      </c>
      <c r="R79" s="109">
        <f t="shared" si="0"/>
        <v>49.3</v>
      </c>
      <c r="S79" s="109">
        <f t="shared" si="1"/>
        <v>76.46666666666668</v>
      </c>
      <c r="T79" s="109">
        <f t="shared" si="2"/>
        <v>122.2</v>
      </c>
      <c r="V79" s="257" t="s">
        <v>75</v>
      </c>
      <c r="W79" s="258" t="s">
        <v>198</v>
      </c>
      <c r="X79" s="258" t="s">
        <v>198</v>
      </c>
      <c r="Y79" s="258" t="s">
        <v>198</v>
      </c>
      <c r="Z79" s="258" t="s">
        <v>198</v>
      </c>
      <c r="AA79" s="258" t="s">
        <v>198</v>
      </c>
      <c r="AB79" s="258" t="s">
        <v>198</v>
      </c>
      <c r="AC79" s="258" t="s">
        <v>198</v>
      </c>
      <c r="AD79" s="258" t="s">
        <v>198</v>
      </c>
      <c r="AE79" s="258" t="s">
        <v>198</v>
      </c>
      <c r="AF79" s="258" t="s">
        <v>198</v>
      </c>
      <c r="AG79" s="258" t="s">
        <v>198</v>
      </c>
      <c r="AH79" s="258" t="s">
        <v>198</v>
      </c>
      <c r="AI79" s="258" t="s">
        <v>198</v>
      </c>
      <c r="AJ79" s="258" t="s">
        <v>198</v>
      </c>
      <c r="AK79" s="258" t="s">
        <v>198</v>
      </c>
      <c r="AL79" s="258" t="s">
        <v>198</v>
      </c>
    </row>
    <row r="80" spans="1:38" ht="12.75">
      <c r="A80" s="251" t="s">
        <v>81</v>
      </c>
      <c r="B80" s="252" t="s">
        <v>6</v>
      </c>
      <c r="C80" s="253">
        <v>129.4</v>
      </c>
      <c r="D80" s="253">
        <v>111.9</v>
      </c>
      <c r="E80" s="253">
        <v>106.6</v>
      </c>
      <c r="F80" s="253">
        <v>114.6</v>
      </c>
      <c r="G80" s="253">
        <v>139.1</v>
      </c>
      <c r="H80" s="253">
        <v>114.6</v>
      </c>
      <c r="I80" s="253">
        <v>125.7</v>
      </c>
      <c r="J80" s="253">
        <v>113.4</v>
      </c>
      <c r="K80" s="253">
        <v>87.8</v>
      </c>
      <c r="L80" s="253">
        <v>100</v>
      </c>
      <c r="M80" s="253">
        <v>125.2</v>
      </c>
      <c r="N80" s="253">
        <v>112.1</v>
      </c>
      <c r="O80" s="253">
        <v>115.8</v>
      </c>
      <c r="P80" s="253">
        <v>120.9</v>
      </c>
      <c r="Q80" s="253">
        <v>117.7</v>
      </c>
      <c r="R80" s="109">
        <f t="shared" si="0"/>
        <v>120.32000000000001</v>
      </c>
      <c r="S80" s="109">
        <f t="shared" si="1"/>
        <v>113.43333333333332</v>
      </c>
      <c r="T80" s="109">
        <f t="shared" si="2"/>
        <v>115.28333333333335</v>
      </c>
      <c r="V80" s="257" t="s">
        <v>81</v>
      </c>
      <c r="W80" s="258" t="s">
        <v>198</v>
      </c>
      <c r="X80" s="258" t="s">
        <v>198</v>
      </c>
      <c r="Y80" s="258" t="s">
        <v>198</v>
      </c>
      <c r="Z80" s="258" t="s">
        <v>198</v>
      </c>
      <c r="AA80" s="258" t="s">
        <v>198</v>
      </c>
      <c r="AB80" s="258" t="s">
        <v>198</v>
      </c>
      <c r="AC80" s="258" t="s">
        <v>198</v>
      </c>
      <c r="AD80" s="258" t="s">
        <v>198</v>
      </c>
      <c r="AE80" s="258" t="s">
        <v>198</v>
      </c>
      <c r="AF80" s="258" t="s">
        <v>198</v>
      </c>
      <c r="AG80" s="258" t="s">
        <v>198</v>
      </c>
      <c r="AH80" s="258" t="s">
        <v>198</v>
      </c>
      <c r="AI80" s="258" t="s">
        <v>198</v>
      </c>
      <c r="AJ80" s="258" t="s">
        <v>198</v>
      </c>
      <c r="AK80" s="258" t="s">
        <v>198</v>
      </c>
      <c r="AL80" s="258" t="s">
        <v>198</v>
      </c>
    </row>
    <row r="81" spans="1:38" ht="12.75">
      <c r="A81" s="251" t="s">
        <v>79</v>
      </c>
      <c r="B81" s="252" t="s">
        <v>6</v>
      </c>
      <c r="C81" s="253">
        <v>105.5</v>
      </c>
      <c r="D81" s="253">
        <v>103.1</v>
      </c>
      <c r="E81" s="253">
        <v>93</v>
      </c>
      <c r="F81" s="253">
        <v>90.8</v>
      </c>
      <c r="G81" s="253">
        <v>88.3</v>
      </c>
      <c r="H81" s="253">
        <v>84.5</v>
      </c>
      <c r="I81" s="253">
        <v>90.7</v>
      </c>
      <c r="J81" s="253">
        <v>90.8</v>
      </c>
      <c r="K81" s="253">
        <v>103.8</v>
      </c>
      <c r="L81" s="253">
        <v>100</v>
      </c>
      <c r="M81" s="253">
        <v>87.2</v>
      </c>
      <c r="N81" s="253">
        <v>87.1</v>
      </c>
      <c r="O81" s="253">
        <v>80.6</v>
      </c>
      <c r="P81" s="253">
        <v>85.6</v>
      </c>
      <c r="Q81" s="253">
        <v>95</v>
      </c>
      <c r="R81" s="109">
        <f t="shared" si="0"/>
        <v>96.14000000000001</v>
      </c>
      <c r="S81" s="109">
        <f t="shared" si="1"/>
        <v>93.01666666666667</v>
      </c>
      <c r="T81" s="109">
        <f t="shared" si="2"/>
        <v>89.25</v>
      </c>
      <c r="U81" s="60">
        <v>3</v>
      </c>
      <c r="V81" s="257" t="s">
        <v>79</v>
      </c>
      <c r="W81" s="258" t="s">
        <v>198</v>
      </c>
      <c r="X81" s="258" t="s">
        <v>198</v>
      </c>
      <c r="Y81" s="258" t="s">
        <v>198</v>
      </c>
      <c r="Z81" s="258" t="s">
        <v>198</v>
      </c>
      <c r="AA81" s="258" t="s">
        <v>198</v>
      </c>
      <c r="AB81" s="258" t="s">
        <v>198</v>
      </c>
      <c r="AC81" s="258" t="s">
        <v>198</v>
      </c>
      <c r="AD81" s="258" t="s">
        <v>198</v>
      </c>
      <c r="AE81" s="258" t="s">
        <v>198</v>
      </c>
      <c r="AF81" s="258" t="s">
        <v>198</v>
      </c>
      <c r="AG81" s="258" t="s">
        <v>131</v>
      </c>
      <c r="AH81" s="258" t="s">
        <v>198</v>
      </c>
      <c r="AI81" s="258" t="s">
        <v>198</v>
      </c>
      <c r="AJ81" s="258" t="s">
        <v>198</v>
      </c>
      <c r="AK81" s="258" t="s">
        <v>198</v>
      </c>
      <c r="AL81" s="258" t="s">
        <v>132</v>
      </c>
    </row>
    <row r="82" spans="1:38" ht="12.75">
      <c r="A82" s="251" t="s">
        <v>93</v>
      </c>
      <c r="B82" s="252" t="s">
        <v>6</v>
      </c>
      <c r="C82" s="253">
        <v>114.8</v>
      </c>
      <c r="D82" s="253">
        <v>111.4</v>
      </c>
      <c r="E82" s="253">
        <v>126.3</v>
      </c>
      <c r="F82" s="253">
        <v>116.3</v>
      </c>
      <c r="G82" s="253">
        <v>102.8</v>
      </c>
      <c r="H82" s="253">
        <v>98.3</v>
      </c>
      <c r="I82" s="253">
        <v>110.5</v>
      </c>
      <c r="J82" s="253">
        <v>94</v>
      </c>
      <c r="K82" s="253">
        <v>94.3</v>
      </c>
      <c r="L82" s="253">
        <v>100</v>
      </c>
      <c r="M82" s="253">
        <v>101.1</v>
      </c>
      <c r="N82" s="253">
        <v>102.5</v>
      </c>
      <c r="O82" s="253">
        <v>112.7</v>
      </c>
      <c r="P82" s="253">
        <v>116.3</v>
      </c>
      <c r="Q82" s="253">
        <v>119.9</v>
      </c>
      <c r="R82" s="109">
        <f t="shared" si="0"/>
        <v>114.32000000000001</v>
      </c>
      <c r="S82" s="109">
        <f t="shared" si="1"/>
        <v>99.98333333333335</v>
      </c>
      <c r="T82" s="109">
        <f t="shared" si="2"/>
        <v>108.75</v>
      </c>
      <c r="V82" s="257" t="s">
        <v>93</v>
      </c>
      <c r="W82" s="258" t="s">
        <v>198</v>
      </c>
      <c r="X82" s="258" t="s">
        <v>198</v>
      </c>
      <c r="Y82" s="258" t="s">
        <v>198</v>
      </c>
      <c r="Z82" s="258" t="s">
        <v>198</v>
      </c>
      <c r="AA82" s="258" t="s">
        <v>198</v>
      </c>
      <c r="AB82" s="258" t="s">
        <v>198</v>
      </c>
      <c r="AC82" s="258" t="s">
        <v>198</v>
      </c>
      <c r="AD82" s="258" t="s">
        <v>198</v>
      </c>
      <c r="AE82" s="258" t="s">
        <v>198</v>
      </c>
      <c r="AF82" s="258" t="s">
        <v>198</v>
      </c>
      <c r="AG82" s="258" t="s">
        <v>198</v>
      </c>
      <c r="AH82" s="258" t="s">
        <v>198</v>
      </c>
      <c r="AI82" s="258" t="s">
        <v>198</v>
      </c>
      <c r="AJ82" s="258" t="s">
        <v>198</v>
      </c>
      <c r="AK82" s="258" t="s">
        <v>198</v>
      </c>
      <c r="AL82" s="258" t="s">
        <v>198</v>
      </c>
    </row>
    <row r="83" spans="1:38" ht="12.75">
      <c r="A83" s="251" t="s">
        <v>77</v>
      </c>
      <c r="B83" s="252" t="s">
        <v>6</v>
      </c>
      <c r="C83" s="253">
        <v>86.5</v>
      </c>
      <c r="D83" s="253">
        <v>86.1</v>
      </c>
      <c r="E83" s="253">
        <v>84.7</v>
      </c>
      <c r="F83" s="253">
        <v>85.3</v>
      </c>
      <c r="G83" s="253">
        <v>79.6</v>
      </c>
      <c r="H83" s="253">
        <v>88.3</v>
      </c>
      <c r="I83" s="253">
        <v>99.5</v>
      </c>
      <c r="J83" s="253">
        <v>85.9</v>
      </c>
      <c r="K83" s="253">
        <v>70.8</v>
      </c>
      <c r="L83" s="253">
        <v>100</v>
      </c>
      <c r="M83" s="253">
        <v>104.6</v>
      </c>
      <c r="N83" s="253">
        <v>105.3</v>
      </c>
      <c r="O83" s="253">
        <v>89.6</v>
      </c>
      <c r="P83" s="253">
        <v>99.7</v>
      </c>
      <c r="Q83" s="253">
        <v>104.6</v>
      </c>
      <c r="R83" s="109">
        <f t="shared" si="0"/>
        <v>84.44000000000001</v>
      </c>
      <c r="S83" s="109">
        <f t="shared" si="1"/>
        <v>87.34999999999998</v>
      </c>
      <c r="T83" s="109">
        <f t="shared" si="2"/>
        <v>100.63333333333333</v>
      </c>
      <c r="V83" s="257" t="s">
        <v>77</v>
      </c>
      <c r="W83" s="258" t="s">
        <v>198</v>
      </c>
      <c r="X83" s="258" t="s">
        <v>198</v>
      </c>
      <c r="Y83" s="258" t="s">
        <v>198</v>
      </c>
      <c r="Z83" s="258" t="s">
        <v>198</v>
      </c>
      <c r="AA83" s="258" t="s">
        <v>198</v>
      </c>
      <c r="AB83" s="258" t="s">
        <v>198</v>
      </c>
      <c r="AC83" s="258" t="s">
        <v>198</v>
      </c>
      <c r="AD83" s="258" t="s">
        <v>198</v>
      </c>
      <c r="AE83" s="258" t="s">
        <v>198</v>
      </c>
      <c r="AF83" s="258" t="s">
        <v>198</v>
      </c>
      <c r="AG83" s="258" t="s">
        <v>198</v>
      </c>
      <c r="AH83" s="258" t="s">
        <v>198</v>
      </c>
      <c r="AI83" s="258" t="s">
        <v>198</v>
      </c>
      <c r="AJ83" s="258" t="s">
        <v>198</v>
      </c>
      <c r="AK83" s="258" t="s">
        <v>198</v>
      </c>
      <c r="AL83" s="258" t="s">
        <v>198</v>
      </c>
    </row>
    <row r="84" spans="1:38" ht="12.75">
      <c r="A84" s="251" t="s">
        <v>71</v>
      </c>
      <c r="B84" s="252" t="s">
        <v>6</v>
      </c>
      <c r="C84" s="252" t="s">
        <v>6</v>
      </c>
      <c r="D84" s="252" t="s">
        <v>6</v>
      </c>
      <c r="E84" s="252" t="s">
        <v>6</v>
      </c>
      <c r="F84" s="252" t="s">
        <v>6</v>
      </c>
      <c r="G84" s="253">
        <v>82.7</v>
      </c>
      <c r="H84" s="253">
        <v>96.2</v>
      </c>
      <c r="I84" s="253">
        <v>99.5</v>
      </c>
      <c r="J84" s="253">
        <v>114.3</v>
      </c>
      <c r="K84" s="253">
        <v>109.2</v>
      </c>
      <c r="L84" s="253">
        <v>100</v>
      </c>
      <c r="M84" s="253">
        <v>95.5</v>
      </c>
      <c r="N84" s="253">
        <v>81.6</v>
      </c>
      <c r="O84" s="253">
        <v>84.8</v>
      </c>
      <c r="P84" s="253">
        <v>77.6</v>
      </c>
      <c r="Q84" s="253">
        <v>91</v>
      </c>
      <c r="R84" s="109">
        <f t="shared" si="0"/>
        <v>82.7</v>
      </c>
      <c r="S84" s="109">
        <f t="shared" si="1"/>
        <v>100.31666666666666</v>
      </c>
      <c r="T84" s="109">
        <f t="shared" si="2"/>
        <v>88.41666666666667</v>
      </c>
      <c r="V84" s="257" t="s">
        <v>71</v>
      </c>
      <c r="W84" s="258" t="s">
        <v>198</v>
      </c>
      <c r="X84" s="258" t="s">
        <v>198</v>
      </c>
      <c r="Y84" s="258" t="s">
        <v>198</v>
      </c>
      <c r="Z84" s="258" t="s">
        <v>198</v>
      </c>
      <c r="AA84" s="258" t="s">
        <v>198</v>
      </c>
      <c r="AB84" s="258" t="s">
        <v>198</v>
      </c>
      <c r="AC84" s="258" t="s">
        <v>198</v>
      </c>
      <c r="AD84" s="258" t="s">
        <v>198</v>
      </c>
      <c r="AE84" s="258" t="s">
        <v>198</v>
      </c>
      <c r="AF84" s="258" t="s">
        <v>198</v>
      </c>
      <c r="AG84" s="258" t="s">
        <v>198</v>
      </c>
      <c r="AH84" s="258" t="s">
        <v>198</v>
      </c>
      <c r="AI84" s="258" t="s">
        <v>198</v>
      </c>
      <c r="AJ84" s="258" t="s">
        <v>198</v>
      </c>
      <c r="AK84" s="258" t="s">
        <v>198</v>
      </c>
      <c r="AL84" s="258" t="s">
        <v>198</v>
      </c>
    </row>
    <row r="85" spans="1:38" ht="12.75">
      <c r="A85" s="251" t="s">
        <v>82</v>
      </c>
      <c r="B85" s="252" t="s">
        <v>6</v>
      </c>
      <c r="C85" s="253">
        <v>136.8</v>
      </c>
      <c r="D85" s="253">
        <v>133</v>
      </c>
      <c r="E85" s="253">
        <v>132.5</v>
      </c>
      <c r="F85" s="253">
        <v>135.3</v>
      </c>
      <c r="G85" s="253">
        <v>115.9</v>
      </c>
      <c r="H85" s="253">
        <v>112.1</v>
      </c>
      <c r="I85" s="253">
        <v>110.2</v>
      </c>
      <c r="J85" s="253">
        <v>113</v>
      </c>
      <c r="K85" s="253">
        <v>110.5</v>
      </c>
      <c r="L85" s="253">
        <v>100</v>
      </c>
      <c r="M85" s="253">
        <v>118.3</v>
      </c>
      <c r="N85" s="253">
        <v>126.9</v>
      </c>
      <c r="O85" s="253">
        <v>150.2</v>
      </c>
      <c r="P85" s="253">
        <v>136.4</v>
      </c>
      <c r="Q85" s="253">
        <v>132.8</v>
      </c>
      <c r="R85" s="109">
        <f t="shared" si="0"/>
        <v>130.7</v>
      </c>
      <c r="S85" s="109">
        <f t="shared" si="1"/>
        <v>110.28333333333335</v>
      </c>
      <c r="T85" s="109">
        <f t="shared" si="2"/>
        <v>127.43333333333335</v>
      </c>
      <c r="V85" s="257" t="s">
        <v>82</v>
      </c>
      <c r="W85" s="258" t="s">
        <v>198</v>
      </c>
      <c r="X85" s="258" t="s">
        <v>198</v>
      </c>
      <c r="Y85" s="258" t="s">
        <v>198</v>
      </c>
      <c r="Z85" s="258" t="s">
        <v>198</v>
      </c>
      <c r="AA85" s="258" t="s">
        <v>198</v>
      </c>
      <c r="AB85" s="258" t="s">
        <v>198</v>
      </c>
      <c r="AC85" s="258" t="s">
        <v>198</v>
      </c>
      <c r="AD85" s="258" t="s">
        <v>198</v>
      </c>
      <c r="AE85" s="258" t="s">
        <v>198</v>
      </c>
      <c r="AF85" s="258" t="s">
        <v>198</v>
      </c>
      <c r="AG85" s="258" t="s">
        <v>198</v>
      </c>
      <c r="AH85" s="258" t="s">
        <v>198</v>
      </c>
      <c r="AI85" s="258" t="s">
        <v>198</v>
      </c>
      <c r="AJ85" s="258" t="s">
        <v>198</v>
      </c>
      <c r="AK85" s="258" t="s">
        <v>198</v>
      </c>
      <c r="AL85" s="258" t="s">
        <v>198</v>
      </c>
    </row>
    <row r="86" spans="1:38" ht="12.75">
      <c r="A86" s="251" t="s">
        <v>72</v>
      </c>
      <c r="B86" s="252" t="s">
        <v>6</v>
      </c>
      <c r="C86" s="253">
        <v>115.7</v>
      </c>
      <c r="D86" s="253">
        <v>117.8</v>
      </c>
      <c r="E86" s="253">
        <v>108</v>
      </c>
      <c r="F86" s="253">
        <v>105.7</v>
      </c>
      <c r="G86" s="253">
        <v>108.6</v>
      </c>
      <c r="H86" s="253">
        <v>97.9</v>
      </c>
      <c r="I86" s="253">
        <v>97.9</v>
      </c>
      <c r="J86" s="253">
        <v>93.3</v>
      </c>
      <c r="K86" s="253">
        <v>100.5</v>
      </c>
      <c r="L86" s="253">
        <v>100</v>
      </c>
      <c r="M86" s="253">
        <v>74.7</v>
      </c>
      <c r="N86" s="253">
        <v>103.1</v>
      </c>
      <c r="O86" s="253">
        <v>102.2</v>
      </c>
      <c r="P86" s="253">
        <v>94.7</v>
      </c>
      <c r="Q86" s="253">
        <v>104.2</v>
      </c>
      <c r="R86" s="109">
        <f t="shared" si="0"/>
        <v>111.16</v>
      </c>
      <c r="S86" s="109">
        <f t="shared" si="1"/>
        <v>99.7</v>
      </c>
      <c r="T86" s="109">
        <f t="shared" si="2"/>
        <v>96.48333333333333</v>
      </c>
      <c r="V86" s="257" t="s">
        <v>72</v>
      </c>
      <c r="W86" s="258" t="s">
        <v>198</v>
      </c>
      <c r="X86" s="258" t="s">
        <v>198</v>
      </c>
      <c r="Y86" s="258" t="s">
        <v>198</v>
      </c>
      <c r="Z86" s="258" t="s">
        <v>198</v>
      </c>
      <c r="AA86" s="258" t="s">
        <v>198</v>
      </c>
      <c r="AB86" s="258" t="s">
        <v>198</v>
      </c>
      <c r="AC86" s="258" t="s">
        <v>198</v>
      </c>
      <c r="AD86" s="258" t="s">
        <v>198</v>
      </c>
      <c r="AE86" s="258" t="s">
        <v>198</v>
      </c>
      <c r="AF86" s="258" t="s">
        <v>198</v>
      </c>
      <c r="AG86" s="258" t="s">
        <v>198</v>
      </c>
      <c r="AH86" s="258" t="s">
        <v>198</v>
      </c>
      <c r="AI86" s="258" t="s">
        <v>198</v>
      </c>
      <c r="AJ86" s="258" t="s">
        <v>198</v>
      </c>
      <c r="AK86" s="258" t="s">
        <v>198</v>
      </c>
      <c r="AL86" s="258" t="s">
        <v>198</v>
      </c>
    </row>
    <row r="87" spans="1:38" ht="12.75">
      <c r="A87" s="251" t="s">
        <v>83</v>
      </c>
      <c r="B87" s="252" t="s">
        <v>6</v>
      </c>
      <c r="C87" s="253">
        <v>38.3</v>
      </c>
      <c r="D87" s="253">
        <v>37.2</v>
      </c>
      <c r="E87" s="253">
        <v>40.3</v>
      </c>
      <c r="F87" s="253">
        <v>67.3</v>
      </c>
      <c r="G87" s="253">
        <v>69.5</v>
      </c>
      <c r="H87" s="253">
        <v>89.5</v>
      </c>
      <c r="I87" s="253">
        <v>93.7</v>
      </c>
      <c r="J87" s="253">
        <v>79.5</v>
      </c>
      <c r="K87" s="253">
        <v>77.7</v>
      </c>
      <c r="L87" s="253">
        <v>100</v>
      </c>
      <c r="M87" s="253">
        <v>95.8</v>
      </c>
      <c r="N87" s="253">
        <v>115.2</v>
      </c>
      <c r="O87" s="253">
        <v>104.3</v>
      </c>
      <c r="P87" s="253">
        <v>110.5</v>
      </c>
      <c r="Q87" s="253">
        <v>136.5</v>
      </c>
      <c r="R87" s="109">
        <f t="shared" si="0"/>
        <v>50.519999999999996</v>
      </c>
      <c r="S87" s="109">
        <f t="shared" si="1"/>
        <v>84.98333333333333</v>
      </c>
      <c r="T87" s="109">
        <f t="shared" si="2"/>
        <v>110.38333333333333</v>
      </c>
      <c r="V87" s="257" t="s">
        <v>83</v>
      </c>
      <c r="W87" s="258" t="s">
        <v>198</v>
      </c>
      <c r="X87" s="258" t="s">
        <v>198</v>
      </c>
      <c r="Y87" s="258" t="s">
        <v>198</v>
      </c>
      <c r="Z87" s="258" t="s">
        <v>198</v>
      </c>
      <c r="AA87" s="258" t="s">
        <v>198</v>
      </c>
      <c r="AB87" s="258" t="s">
        <v>198</v>
      </c>
      <c r="AC87" s="258" t="s">
        <v>198</v>
      </c>
      <c r="AD87" s="258" t="s">
        <v>198</v>
      </c>
      <c r="AE87" s="258" t="s">
        <v>198</v>
      </c>
      <c r="AF87" s="258" t="s">
        <v>198</v>
      </c>
      <c r="AG87" s="258" t="s">
        <v>198</v>
      </c>
      <c r="AH87" s="258" t="s">
        <v>198</v>
      </c>
      <c r="AI87" s="258" t="s">
        <v>198</v>
      </c>
      <c r="AJ87" s="258" t="s">
        <v>198</v>
      </c>
      <c r="AK87" s="258" t="s">
        <v>198</v>
      </c>
      <c r="AL87" s="258" t="s">
        <v>198</v>
      </c>
    </row>
    <row r="88" spans="1:38" ht="12.75">
      <c r="A88" s="251" t="s">
        <v>84</v>
      </c>
      <c r="B88" s="252" t="s">
        <v>6</v>
      </c>
      <c r="C88" s="253">
        <v>47.3</v>
      </c>
      <c r="D88" s="253">
        <v>43.8</v>
      </c>
      <c r="E88" s="253">
        <v>49.2</v>
      </c>
      <c r="F88" s="253">
        <v>77.5</v>
      </c>
      <c r="G88" s="253">
        <v>83.5</v>
      </c>
      <c r="H88" s="253">
        <v>74.2</v>
      </c>
      <c r="I88" s="253">
        <v>111.1</v>
      </c>
      <c r="J88" s="253">
        <v>102.8</v>
      </c>
      <c r="K88" s="253">
        <v>88.1</v>
      </c>
      <c r="L88" s="253">
        <v>100</v>
      </c>
      <c r="M88" s="253">
        <v>127.8</v>
      </c>
      <c r="N88" s="253">
        <v>159.7</v>
      </c>
      <c r="O88" s="253">
        <v>144.4</v>
      </c>
      <c r="P88" s="253">
        <v>131.8</v>
      </c>
      <c r="Q88" s="253">
        <v>145.2</v>
      </c>
      <c r="R88" s="109">
        <f t="shared" si="0"/>
        <v>60.260000000000005</v>
      </c>
      <c r="S88" s="109">
        <f t="shared" si="1"/>
        <v>93.28333333333332</v>
      </c>
      <c r="T88" s="109">
        <f t="shared" si="2"/>
        <v>134.8166666666667</v>
      </c>
      <c r="V88" s="257" t="s">
        <v>84</v>
      </c>
      <c r="W88" s="258" t="s">
        <v>198</v>
      </c>
      <c r="X88" s="258" t="s">
        <v>198</v>
      </c>
      <c r="Y88" s="258" t="s">
        <v>198</v>
      </c>
      <c r="Z88" s="258" t="s">
        <v>198</v>
      </c>
      <c r="AA88" s="258" t="s">
        <v>198</v>
      </c>
      <c r="AB88" s="258" t="s">
        <v>198</v>
      </c>
      <c r="AC88" s="258" t="s">
        <v>198</v>
      </c>
      <c r="AD88" s="258" t="s">
        <v>198</v>
      </c>
      <c r="AE88" s="258" t="s">
        <v>198</v>
      </c>
      <c r="AF88" s="258" t="s">
        <v>198</v>
      </c>
      <c r="AG88" s="258" t="s">
        <v>198</v>
      </c>
      <c r="AH88" s="258" t="s">
        <v>198</v>
      </c>
      <c r="AI88" s="258" t="s">
        <v>198</v>
      </c>
      <c r="AJ88" s="258" t="s">
        <v>198</v>
      </c>
      <c r="AK88" s="258" t="s">
        <v>198</v>
      </c>
      <c r="AL88" s="258" t="s">
        <v>198</v>
      </c>
    </row>
    <row r="89" spans="1:38" ht="12.75">
      <c r="A89" s="251" t="s">
        <v>85</v>
      </c>
      <c r="B89" s="252" t="s">
        <v>6</v>
      </c>
      <c r="C89" s="253">
        <v>184</v>
      </c>
      <c r="D89" s="253">
        <v>269.2</v>
      </c>
      <c r="E89" s="253">
        <v>167</v>
      </c>
      <c r="F89" s="253">
        <v>213.3</v>
      </c>
      <c r="G89" s="253">
        <v>162.3</v>
      </c>
      <c r="H89" s="253">
        <v>171.7</v>
      </c>
      <c r="I89" s="253">
        <v>221.8</v>
      </c>
      <c r="J89" s="253">
        <v>157.7</v>
      </c>
      <c r="K89" s="253">
        <v>102.3</v>
      </c>
      <c r="L89" s="253">
        <v>100</v>
      </c>
      <c r="M89" s="253">
        <v>124.5</v>
      </c>
      <c r="N89" s="253">
        <v>171.7</v>
      </c>
      <c r="O89" s="253">
        <v>116.2</v>
      </c>
      <c r="P89" s="253">
        <v>125.1</v>
      </c>
      <c r="Q89" s="253">
        <v>102.5</v>
      </c>
      <c r="R89" s="109">
        <f t="shared" si="0"/>
        <v>199.16</v>
      </c>
      <c r="S89" s="109">
        <f t="shared" si="1"/>
        <v>152.63333333333333</v>
      </c>
      <c r="T89" s="109">
        <f t="shared" si="2"/>
        <v>123.33333333333333</v>
      </c>
      <c r="V89" s="257" t="s">
        <v>85</v>
      </c>
      <c r="W89" s="258" t="s">
        <v>198</v>
      </c>
      <c r="X89" s="258" t="s">
        <v>198</v>
      </c>
      <c r="Y89" s="258" t="s">
        <v>198</v>
      </c>
      <c r="Z89" s="258" t="s">
        <v>198</v>
      </c>
      <c r="AA89" s="258" t="s">
        <v>198</v>
      </c>
      <c r="AB89" s="258" t="s">
        <v>198</v>
      </c>
      <c r="AC89" s="258" t="s">
        <v>198</v>
      </c>
      <c r="AD89" s="258" t="s">
        <v>198</v>
      </c>
      <c r="AE89" s="258" t="s">
        <v>198</v>
      </c>
      <c r="AF89" s="258" t="s">
        <v>198</v>
      </c>
      <c r="AG89" s="258" t="s">
        <v>198</v>
      </c>
      <c r="AH89" s="258" t="s">
        <v>198</v>
      </c>
      <c r="AI89" s="258" t="s">
        <v>198</v>
      </c>
      <c r="AJ89" s="258" t="s">
        <v>198</v>
      </c>
      <c r="AK89" s="258" t="s">
        <v>198</v>
      </c>
      <c r="AL89" s="258" t="s">
        <v>198</v>
      </c>
    </row>
    <row r="90" spans="1:38" ht="12.75">
      <c r="A90" s="251" t="s">
        <v>80</v>
      </c>
      <c r="B90" s="252" t="s">
        <v>6</v>
      </c>
      <c r="C90" s="253">
        <v>66.2</v>
      </c>
      <c r="D90" s="253">
        <v>52.4</v>
      </c>
      <c r="E90" s="253">
        <v>54</v>
      </c>
      <c r="F90" s="253">
        <v>82</v>
      </c>
      <c r="G90" s="253">
        <v>82.9</v>
      </c>
      <c r="H90" s="253">
        <v>88.9</v>
      </c>
      <c r="I90" s="253">
        <v>95.1</v>
      </c>
      <c r="J90" s="253">
        <v>126</v>
      </c>
      <c r="K90" s="253">
        <v>85.4</v>
      </c>
      <c r="L90" s="253">
        <v>100</v>
      </c>
      <c r="M90" s="253">
        <v>148.7</v>
      </c>
      <c r="N90" s="253">
        <v>136.6</v>
      </c>
      <c r="O90" s="253">
        <v>150</v>
      </c>
      <c r="P90" s="253">
        <v>160.1</v>
      </c>
      <c r="Q90" s="253">
        <v>153</v>
      </c>
      <c r="R90" s="109">
        <f t="shared" si="0"/>
        <v>67.5</v>
      </c>
      <c r="S90" s="109">
        <f t="shared" si="1"/>
        <v>96.38333333333333</v>
      </c>
      <c r="T90" s="109">
        <f t="shared" si="2"/>
        <v>141.4</v>
      </c>
      <c r="V90" s="257" t="s">
        <v>80</v>
      </c>
      <c r="W90" s="258" t="s">
        <v>198</v>
      </c>
      <c r="X90" s="258" t="s">
        <v>198</v>
      </c>
      <c r="Y90" s="258" t="s">
        <v>198</v>
      </c>
      <c r="Z90" s="258" t="s">
        <v>198</v>
      </c>
      <c r="AA90" s="258" t="s">
        <v>198</v>
      </c>
      <c r="AB90" s="258" t="s">
        <v>198</v>
      </c>
      <c r="AC90" s="258" t="s">
        <v>198</v>
      </c>
      <c r="AD90" s="258" t="s">
        <v>198</v>
      </c>
      <c r="AE90" s="258" t="s">
        <v>198</v>
      </c>
      <c r="AF90" s="258" t="s">
        <v>198</v>
      </c>
      <c r="AG90" s="258" t="s">
        <v>130</v>
      </c>
      <c r="AH90" s="258" t="s">
        <v>198</v>
      </c>
      <c r="AI90" s="258" t="s">
        <v>198</v>
      </c>
      <c r="AJ90" s="258" t="s">
        <v>198</v>
      </c>
      <c r="AK90" s="258" t="s">
        <v>198</v>
      </c>
      <c r="AL90" s="258" t="s">
        <v>198</v>
      </c>
    </row>
    <row r="91" spans="1:38" ht="12.75">
      <c r="A91" s="251" t="s">
        <v>86</v>
      </c>
      <c r="B91" s="252" t="s">
        <v>6</v>
      </c>
      <c r="C91" s="253">
        <v>117.3</v>
      </c>
      <c r="D91" s="253">
        <v>116.1</v>
      </c>
      <c r="E91" s="253">
        <v>109.3</v>
      </c>
      <c r="F91" s="253">
        <v>106.7</v>
      </c>
      <c r="G91" s="253">
        <v>110.4</v>
      </c>
      <c r="H91" s="253">
        <v>108.1</v>
      </c>
      <c r="I91" s="253">
        <v>105.3</v>
      </c>
      <c r="J91" s="253">
        <v>98</v>
      </c>
      <c r="K91" s="253">
        <v>109.4</v>
      </c>
      <c r="L91" s="253">
        <v>100</v>
      </c>
      <c r="M91" s="253">
        <v>86.8</v>
      </c>
      <c r="N91" s="253">
        <v>82.2</v>
      </c>
      <c r="O91" s="253">
        <v>80.8</v>
      </c>
      <c r="P91" s="253">
        <v>79.3</v>
      </c>
      <c r="Q91" s="253">
        <v>84.6</v>
      </c>
      <c r="R91" s="109">
        <f t="shared" si="0"/>
        <v>111.96</v>
      </c>
      <c r="S91" s="109">
        <f t="shared" si="1"/>
        <v>105.2</v>
      </c>
      <c r="T91" s="109">
        <f t="shared" si="2"/>
        <v>85.61666666666667</v>
      </c>
      <c r="V91" s="257" t="s">
        <v>86</v>
      </c>
      <c r="W91" s="258" t="s">
        <v>198</v>
      </c>
      <c r="X91" s="258" t="s">
        <v>198</v>
      </c>
      <c r="Y91" s="258" t="s">
        <v>198</v>
      </c>
      <c r="Z91" s="258" t="s">
        <v>198</v>
      </c>
      <c r="AA91" s="258" t="s">
        <v>198</v>
      </c>
      <c r="AB91" s="258" t="s">
        <v>198</v>
      </c>
      <c r="AC91" s="258" t="s">
        <v>198</v>
      </c>
      <c r="AD91" s="258" t="s">
        <v>198</v>
      </c>
      <c r="AE91" s="258" t="s">
        <v>198</v>
      </c>
      <c r="AF91" s="258" t="s">
        <v>198</v>
      </c>
      <c r="AG91" s="258" t="s">
        <v>198</v>
      </c>
      <c r="AH91" s="258" t="s">
        <v>198</v>
      </c>
      <c r="AI91" s="258" t="s">
        <v>198</v>
      </c>
      <c r="AJ91" s="258" t="s">
        <v>198</v>
      </c>
      <c r="AK91" s="258" t="s">
        <v>198</v>
      </c>
      <c r="AL91" s="258" t="s">
        <v>198</v>
      </c>
    </row>
    <row r="92" spans="1:38" ht="12.75">
      <c r="A92" s="251" t="s">
        <v>87</v>
      </c>
      <c r="B92" s="252" t="s">
        <v>6</v>
      </c>
      <c r="C92" s="253">
        <v>98.4</v>
      </c>
      <c r="D92" s="253">
        <v>87.4</v>
      </c>
      <c r="E92" s="253">
        <v>92.4</v>
      </c>
      <c r="F92" s="253">
        <v>84.8</v>
      </c>
      <c r="G92" s="253">
        <v>87.1</v>
      </c>
      <c r="H92" s="253">
        <v>105.2</v>
      </c>
      <c r="I92" s="253">
        <v>102.6</v>
      </c>
      <c r="J92" s="253">
        <v>92.4</v>
      </c>
      <c r="K92" s="253">
        <v>78.1</v>
      </c>
      <c r="L92" s="253">
        <v>100</v>
      </c>
      <c r="M92" s="253">
        <v>87</v>
      </c>
      <c r="N92" s="253">
        <v>94</v>
      </c>
      <c r="O92" s="253">
        <v>105.8</v>
      </c>
      <c r="P92" s="253">
        <v>101.6</v>
      </c>
      <c r="Q92" s="253">
        <v>100.3</v>
      </c>
      <c r="R92" s="109">
        <f t="shared" si="0"/>
        <v>90.02000000000001</v>
      </c>
      <c r="S92" s="109">
        <f t="shared" si="1"/>
        <v>94.23333333333333</v>
      </c>
      <c r="T92" s="109">
        <f t="shared" si="2"/>
        <v>98.11666666666666</v>
      </c>
      <c r="V92" s="257" t="s">
        <v>87</v>
      </c>
      <c r="W92" s="258" t="s">
        <v>198</v>
      </c>
      <c r="X92" s="258" t="s">
        <v>198</v>
      </c>
      <c r="Y92" s="258" t="s">
        <v>198</v>
      </c>
      <c r="Z92" s="258" t="s">
        <v>198</v>
      </c>
      <c r="AA92" s="258" t="s">
        <v>198</v>
      </c>
      <c r="AB92" s="258" t="s">
        <v>198</v>
      </c>
      <c r="AC92" s="258" t="s">
        <v>198</v>
      </c>
      <c r="AD92" s="258" t="s">
        <v>198</v>
      </c>
      <c r="AE92" s="258" t="s">
        <v>198</v>
      </c>
      <c r="AF92" s="258" t="s">
        <v>198</v>
      </c>
      <c r="AG92" s="258" t="s">
        <v>198</v>
      </c>
      <c r="AH92" s="258" t="s">
        <v>198</v>
      </c>
      <c r="AI92" s="258" t="s">
        <v>198</v>
      </c>
      <c r="AJ92" s="258" t="s">
        <v>198</v>
      </c>
      <c r="AK92" s="258" t="s">
        <v>198</v>
      </c>
      <c r="AL92" s="258" t="s">
        <v>198</v>
      </c>
    </row>
    <row r="93" spans="1:38" ht="12.75">
      <c r="A93" s="251" t="s">
        <v>68</v>
      </c>
      <c r="B93" s="252" t="s">
        <v>6</v>
      </c>
      <c r="C93" s="253">
        <v>92.2</v>
      </c>
      <c r="D93" s="253">
        <v>85.2</v>
      </c>
      <c r="E93" s="253">
        <v>84.8</v>
      </c>
      <c r="F93" s="253">
        <v>90</v>
      </c>
      <c r="G93" s="253">
        <v>88.5</v>
      </c>
      <c r="H93" s="253">
        <v>99.5</v>
      </c>
      <c r="I93" s="253">
        <v>112.3</v>
      </c>
      <c r="J93" s="253">
        <v>109.4</v>
      </c>
      <c r="K93" s="253">
        <v>83.3</v>
      </c>
      <c r="L93" s="253">
        <v>100</v>
      </c>
      <c r="M93" s="253">
        <v>115.4</v>
      </c>
      <c r="N93" s="253">
        <v>108.3</v>
      </c>
      <c r="O93" s="253">
        <v>94.7</v>
      </c>
      <c r="P93" s="253">
        <v>88.7</v>
      </c>
      <c r="Q93" s="253">
        <v>81.2</v>
      </c>
      <c r="R93" s="109">
        <f t="shared" si="0"/>
        <v>88.14</v>
      </c>
      <c r="S93" s="109">
        <f t="shared" si="1"/>
        <v>98.83333333333333</v>
      </c>
      <c r="T93" s="109">
        <f t="shared" si="2"/>
        <v>98.05</v>
      </c>
      <c r="V93" s="257" t="s">
        <v>68</v>
      </c>
      <c r="W93" s="258" t="s">
        <v>198</v>
      </c>
      <c r="X93" s="258" t="s">
        <v>198</v>
      </c>
      <c r="Y93" s="258" t="s">
        <v>130</v>
      </c>
      <c r="Z93" s="258" t="s">
        <v>130</v>
      </c>
      <c r="AA93" s="258" t="s">
        <v>130</v>
      </c>
      <c r="AB93" s="258" t="s">
        <v>130</v>
      </c>
      <c r="AC93" s="258" t="s">
        <v>130</v>
      </c>
      <c r="AD93" s="258" t="s">
        <v>130</v>
      </c>
      <c r="AE93" s="258" t="s">
        <v>198</v>
      </c>
      <c r="AF93" s="258" t="s">
        <v>198</v>
      </c>
      <c r="AG93" s="258" t="s">
        <v>198</v>
      </c>
      <c r="AH93" s="258" t="s">
        <v>198</v>
      </c>
      <c r="AI93" s="258" t="s">
        <v>198</v>
      </c>
      <c r="AJ93" s="258" t="s">
        <v>198</v>
      </c>
      <c r="AK93" s="258" t="s">
        <v>198</v>
      </c>
      <c r="AL93" s="258" t="s">
        <v>198</v>
      </c>
    </row>
    <row r="94" spans="1:38" ht="12.75">
      <c r="A94" s="251" t="s">
        <v>88</v>
      </c>
      <c r="B94" s="252" t="s">
        <v>6</v>
      </c>
      <c r="C94" s="253">
        <v>42.4</v>
      </c>
      <c r="D94" s="253">
        <v>38.4</v>
      </c>
      <c r="E94" s="253">
        <v>35.4</v>
      </c>
      <c r="F94" s="253">
        <v>65.4</v>
      </c>
      <c r="G94" s="253">
        <v>60.1</v>
      </c>
      <c r="H94" s="253">
        <v>66.4</v>
      </c>
      <c r="I94" s="253">
        <v>81.8</v>
      </c>
      <c r="J94" s="253">
        <v>70.9</v>
      </c>
      <c r="K94" s="253">
        <v>79.9</v>
      </c>
      <c r="L94" s="253">
        <v>100</v>
      </c>
      <c r="M94" s="253">
        <v>118.9</v>
      </c>
      <c r="N94" s="253">
        <v>110.7</v>
      </c>
      <c r="O94" s="253">
        <v>121.2</v>
      </c>
      <c r="P94" s="253">
        <v>111.7</v>
      </c>
      <c r="Q94" s="253">
        <v>104.2</v>
      </c>
      <c r="R94" s="109">
        <f t="shared" si="0"/>
        <v>48.339999999999996</v>
      </c>
      <c r="S94" s="109">
        <f t="shared" si="1"/>
        <v>76.51666666666667</v>
      </c>
      <c r="T94" s="109">
        <f t="shared" si="2"/>
        <v>111.11666666666667</v>
      </c>
      <c r="V94" s="257" t="s">
        <v>88</v>
      </c>
      <c r="W94" s="258" t="s">
        <v>198</v>
      </c>
      <c r="X94" s="258" t="s">
        <v>198</v>
      </c>
      <c r="Y94" s="258" t="s">
        <v>198</v>
      </c>
      <c r="Z94" s="258" t="s">
        <v>198</v>
      </c>
      <c r="AA94" s="258" t="s">
        <v>198</v>
      </c>
      <c r="AB94" s="258" t="s">
        <v>198</v>
      </c>
      <c r="AC94" s="258" t="s">
        <v>198</v>
      </c>
      <c r="AD94" s="258" t="s">
        <v>198</v>
      </c>
      <c r="AE94" s="258" t="s">
        <v>198</v>
      </c>
      <c r="AF94" s="258" t="s">
        <v>198</v>
      </c>
      <c r="AG94" s="258" t="s">
        <v>198</v>
      </c>
      <c r="AH94" s="258" t="s">
        <v>198</v>
      </c>
      <c r="AI94" s="258" t="s">
        <v>198</v>
      </c>
      <c r="AJ94" s="258" t="s">
        <v>198</v>
      </c>
      <c r="AK94" s="258" t="s">
        <v>198</v>
      </c>
      <c r="AL94" s="258" t="s">
        <v>198</v>
      </c>
    </row>
    <row r="95" spans="1:38" ht="12.75">
      <c r="A95" s="251" t="s">
        <v>89</v>
      </c>
      <c r="B95" s="252" t="s">
        <v>6</v>
      </c>
      <c r="C95" s="253">
        <v>99.7</v>
      </c>
      <c r="D95" s="253">
        <v>91.1</v>
      </c>
      <c r="E95" s="253">
        <v>90.7</v>
      </c>
      <c r="F95" s="253">
        <v>105.1</v>
      </c>
      <c r="G95" s="253">
        <v>94.2</v>
      </c>
      <c r="H95" s="253">
        <v>93.7</v>
      </c>
      <c r="I95" s="253">
        <v>88.7</v>
      </c>
      <c r="J95" s="253">
        <v>98.8</v>
      </c>
      <c r="K95" s="253">
        <v>83.9</v>
      </c>
      <c r="L95" s="253">
        <v>100</v>
      </c>
      <c r="M95" s="253">
        <v>83.6</v>
      </c>
      <c r="N95" s="253">
        <v>91.8</v>
      </c>
      <c r="O95" s="253">
        <v>106.9</v>
      </c>
      <c r="P95" s="253">
        <v>108.2</v>
      </c>
      <c r="Q95" s="253">
        <v>111.4</v>
      </c>
      <c r="R95" s="109">
        <f t="shared" si="0"/>
        <v>96.16</v>
      </c>
      <c r="S95" s="109">
        <f t="shared" si="1"/>
        <v>93.21666666666668</v>
      </c>
      <c r="T95" s="109">
        <f t="shared" si="2"/>
        <v>100.31666666666666</v>
      </c>
      <c r="V95" s="257" t="s">
        <v>89</v>
      </c>
      <c r="W95" s="258" t="s">
        <v>198</v>
      </c>
      <c r="X95" s="258" t="s">
        <v>198</v>
      </c>
      <c r="Y95" s="258" t="s">
        <v>198</v>
      </c>
      <c r="Z95" s="258" t="s">
        <v>198</v>
      </c>
      <c r="AA95" s="258" t="s">
        <v>198</v>
      </c>
      <c r="AB95" s="258" t="s">
        <v>198</v>
      </c>
      <c r="AC95" s="258" t="s">
        <v>198</v>
      </c>
      <c r="AD95" s="258" t="s">
        <v>198</v>
      </c>
      <c r="AE95" s="258" t="s">
        <v>198</v>
      </c>
      <c r="AF95" s="258" t="s">
        <v>198</v>
      </c>
      <c r="AG95" s="258" t="s">
        <v>198</v>
      </c>
      <c r="AH95" s="258" t="s">
        <v>198</v>
      </c>
      <c r="AI95" s="258" t="s">
        <v>198</v>
      </c>
      <c r="AJ95" s="258" t="s">
        <v>198</v>
      </c>
      <c r="AK95" s="258" t="s">
        <v>198</v>
      </c>
      <c r="AL95" s="258" t="s">
        <v>198</v>
      </c>
    </row>
    <row r="96" spans="1:38" ht="12.75">
      <c r="A96" s="251" t="s">
        <v>90</v>
      </c>
      <c r="B96" s="252" t="s">
        <v>6</v>
      </c>
      <c r="C96" s="253">
        <v>93.2</v>
      </c>
      <c r="D96" s="253">
        <v>87.2</v>
      </c>
      <c r="E96" s="253">
        <v>99</v>
      </c>
      <c r="F96" s="253">
        <v>143.1</v>
      </c>
      <c r="G96" s="253">
        <v>81.7</v>
      </c>
      <c r="H96" s="253">
        <v>81.1</v>
      </c>
      <c r="I96" s="253">
        <v>63.2</v>
      </c>
      <c r="J96" s="253">
        <v>93.8</v>
      </c>
      <c r="K96" s="253">
        <v>79.3</v>
      </c>
      <c r="L96" s="253">
        <v>100</v>
      </c>
      <c r="M96" s="253">
        <v>127.9</v>
      </c>
      <c r="N96" s="253">
        <v>94.4</v>
      </c>
      <c r="O96" s="253">
        <v>111.5</v>
      </c>
      <c r="P96" s="253">
        <v>121.8</v>
      </c>
      <c r="Q96" s="253">
        <v>119.2</v>
      </c>
      <c r="R96" s="109">
        <f t="shared" si="0"/>
        <v>100.84</v>
      </c>
      <c r="S96" s="109">
        <f t="shared" si="1"/>
        <v>83.18333333333334</v>
      </c>
      <c r="T96" s="109">
        <f t="shared" si="2"/>
        <v>112.46666666666668</v>
      </c>
      <c r="V96" s="257" t="s">
        <v>90</v>
      </c>
      <c r="W96" s="258" t="s">
        <v>198</v>
      </c>
      <c r="X96" s="258" t="s">
        <v>198</v>
      </c>
      <c r="Y96" s="258" t="s">
        <v>198</v>
      </c>
      <c r="Z96" s="258" t="s">
        <v>198</v>
      </c>
      <c r="AA96" s="258" t="s">
        <v>198</v>
      </c>
      <c r="AB96" s="258" t="s">
        <v>198</v>
      </c>
      <c r="AC96" s="258" t="s">
        <v>198</v>
      </c>
      <c r="AD96" s="258" t="s">
        <v>198</v>
      </c>
      <c r="AE96" s="258" t="s">
        <v>198</v>
      </c>
      <c r="AF96" s="258" t="s">
        <v>198</v>
      </c>
      <c r="AG96" s="258" t="s">
        <v>198</v>
      </c>
      <c r="AH96" s="258" t="s">
        <v>198</v>
      </c>
      <c r="AI96" s="258" t="s">
        <v>198</v>
      </c>
      <c r="AJ96" s="258" t="s">
        <v>198</v>
      </c>
      <c r="AK96" s="258" t="s">
        <v>198</v>
      </c>
      <c r="AL96" s="258" t="s">
        <v>198</v>
      </c>
    </row>
    <row r="97" spans="1:38" ht="12.75">
      <c r="A97" s="251" t="s">
        <v>92</v>
      </c>
      <c r="B97" s="252" t="s">
        <v>6</v>
      </c>
      <c r="C97" s="253">
        <v>62.1</v>
      </c>
      <c r="D97" s="253">
        <v>81.9</v>
      </c>
      <c r="E97" s="253">
        <v>64.9</v>
      </c>
      <c r="F97" s="253">
        <v>97.7</v>
      </c>
      <c r="G97" s="253">
        <v>100</v>
      </c>
      <c r="H97" s="253">
        <v>96.9</v>
      </c>
      <c r="I97" s="253">
        <v>108.5</v>
      </c>
      <c r="J97" s="253">
        <v>95.9</v>
      </c>
      <c r="K97" s="253">
        <v>91.2</v>
      </c>
      <c r="L97" s="253">
        <v>100</v>
      </c>
      <c r="M97" s="253">
        <v>113.9</v>
      </c>
      <c r="N97" s="253">
        <v>92.1</v>
      </c>
      <c r="O97" s="253">
        <v>93.9</v>
      </c>
      <c r="P97" s="253">
        <v>106.5</v>
      </c>
      <c r="Q97" s="253">
        <v>115</v>
      </c>
      <c r="R97" s="109">
        <f t="shared" si="0"/>
        <v>81.32000000000001</v>
      </c>
      <c r="S97" s="109">
        <f t="shared" si="1"/>
        <v>98.75</v>
      </c>
      <c r="T97" s="109">
        <f t="shared" si="2"/>
        <v>103.56666666666666</v>
      </c>
      <c r="V97" s="257" t="s">
        <v>92</v>
      </c>
      <c r="W97" s="258" t="s">
        <v>198</v>
      </c>
      <c r="X97" s="258" t="s">
        <v>198</v>
      </c>
      <c r="Y97" s="258" t="s">
        <v>198</v>
      </c>
      <c r="Z97" s="258" t="s">
        <v>198</v>
      </c>
      <c r="AA97" s="258" t="s">
        <v>198</v>
      </c>
      <c r="AB97" s="258" t="s">
        <v>198</v>
      </c>
      <c r="AC97" s="258" t="s">
        <v>198</v>
      </c>
      <c r="AD97" s="258" t="s">
        <v>198</v>
      </c>
      <c r="AE97" s="258" t="s">
        <v>198</v>
      </c>
      <c r="AF97" s="258" t="s">
        <v>198</v>
      </c>
      <c r="AG97" s="258" t="s">
        <v>198</v>
      </c>
      <c r="AH97" s="258" t="s">
        <v>198</v>
      </c>
      <c r="AI97" s="258" t="s">
        <v>198</v>
      </c>
      <c r="AJ97" s="258" t="s">
        <v>198</v>
      </c>
      <c r="AK97" s="258" t="s">
        <v>198</v>
      </c>
      <c r="AL97" s="258" t="s">
        <v>198</v>
      </c>
    </row>
    <row r="98" spans="1:38" ht="12.75">
      <c r="A98" s="251" t="s">
        <v>91</v>
      </c>
      <c r="B98" s="252" t="s">
        <v>6</v>
      </c>
      <c r="C98" s="253">
        <v>55.7</v>
      </c>
      <c r="D98" s="253">
        <v>52.6</v>
      </c>
      <c r="E98" s="253">
        <v>49.2</v>
      </c>
      <c r="F98" s="253">
        <v>63.7</v>
      </c>
      <c r="G98" s="253">
        <v>59.3</v>
      </c>
      <c r="H98" s="253">
        <v>72.4</v>
      </c>
      <c r="I98" s="253">
        <v>76.5</v>
      </c>
      <c r="J98" s="253">
        <v>85.2</v>
      </c>
      <c r="K98" s="253">
        <v>65.6</v>
      </c>
      <c r="L98" s="253">
        <v>100</v>
      </c>
      <c r="M98" s="253">
        <v>118.7</v>
      </c>
      <c r="N98" s="253">
        <v>133.7</v>
      </c>
      <c r="O98" s="253">
        <v>130.3</v>
      </c>
      <c r="P98" s="253">
        <v>143.3</v>
      </c>
      <c r="Q98" s="253">
        <v>142.9</v>
      </c>
      <c r="R98" s="109">
        <f t="shared" si="0"/>
        <v>56.1</v>
      </c>
      <c r="S98" s="109">
        <f t="shared" si="1"/>
        <v>76.5</v>
      </c>
      <c r="T98" s="109">
        <f t="shared" si="2"/>
        <v>128.15</v>
      </c>
      <c r="V98" s="257" t="s">
        <v>91</v>
      </c>
      <c r="W98" s="258" t="s">
        <v>198</v>
      </c>
      <c r="X98" s="258" t="s">
        <v>198</v>
      </c>
      <c r="Y98" s="258" t="s">
        <v>198</v>
      </c>
      <c r="Z98" s="258" t="s">
        <v>198</v>
      </c>
      <c r="AA98" s="258" t="s">
        <v>198</v>
      </c>
      <c r="AB98" s="258" t="s">
        <v>198</v>
      </c>
      <c r="AC98" s="258" t="s">
        <v>198</v>
      </c>
      <c r="AD98" s="258" t="s">
        <v>198</v>
      </c>
      <c r="AE98" s="258" t="s">
        <v>198</v>
      </c>
      <c r="AF98" s="258" t="s">
        <v>198</v>
      </c>
      <c r="AG98" s="258" t="s">
        <v>198</v>
      </c>
      <c r="AH98" s="258" t="s">
        <v>198</v>
      </c>
      <c r="AI98" s="258" t="s">
        <v>198</v>
      </c>
      <c r="AJ98" s="258" t="s">
        <v>198</v>
      </c>
      <c r="AK98" s="258" t="s">
        <v>198</v>
      </c>
      <c r="AL98" s="258" t="s">
        <v>198</v>
      </c>
    </row>
    <row r="99" spans="1:38" ht="12.75">
      <c r="A99" s="251" t="s">
        <v>76</v>
      </c>
      <c r="B99" s="252" t="s">
        <v>6</v>
      </c>
      <c r="C99" s="253">
        <v>80</v>
      </c>
      <c r="D99" s="253">
        <v>78</v>
      </c>
      <c r="E99" s="253">
        <v>75.1</v>
      </c>
      <c r="F99" s="253">
        <v>73.4</v>
      </c>
      <c r="G99" s="253">
        <v>81</v>
      </c>
      <c r="H99" s="253">
        <v>79.9</v>
      </c>
      <c r="I99" s="253">
        <v>92.1</v>
      </c>
      <c r="J99" s="253">
        <v>80.3</v>
      </c>
      <c r="K99" s="253">
        <v>90.9</v>
      </c>
      <c r="L99" s="253">
        <v>100</v>
      </c>
      <c r="M99" s="253">
        <v>88.4</v>
      </c>
      <c r="N99" s="253">
        <v>85.9</v>
      </c>
      <c r="O99" s="253">
        <v>83.5</v>
      </c>
      <c r="P99" s="253">
        <v>75</v>
      </c>
      <c r="Q99" s="253">
        <v>58.7</v>
      </c>
      <c r="R99" s="109">
        <f t="shared" si="0"/>
        <v>77.5</v>
      </c>
      <c r="S99" s="109">
        <f t="shared" si="1"/>
        <v>87.36666666666667</v>
      </c>
      <c r="T99" s="109">
        <f t="shared" si="2"/>
        <v>81.91666666666667</v>
      </c>
      <c r="V99" s="257" t="s">
        <v>76</v>
      </c>
      <c r="W99" s="258" t="s">
        <v>198</v>
      </c>
      <c r="X99" s="258" t="s">
        <v>198</v>
      </c>
      <c r="Y99" s="258" t="s">
        <v>198</v>
      </c>
      <c r="Z99" s="258" t="s">
        <v>198</v>
      </c>
      <c r="AA99" s="258" t="s">
        <v>198</v>
      </c>
      <c r="AB99" s="258" t="s">
        <v>198</v>
      </c>
      <c r="AC99" s="258" t="s">
        <v>198</v>
      </c>
      <c r="AD99" s="258" t="s">
        <v>198</v>
      </c>
      <c r="AE99" s="258" t="s">
        <v>198</v>
      </c>
      <c r="AF99" s="258" t="s">
        <v>131</v>
      </c>
      <c r="AG99" s="258" t="s">
        <v>198</v>
      </c>
      <c r="AH99" s="258" t="s">
        <v>198</v>
      </c>
      <c r="AI99" s="258" t="s">
        <v>198</v>
      </c>
      <c r="AJ99" s="258" t="s">
        <v>198</v>
      </c>
      <c r="AK99" s="258" t="s">
        <v>198</v>
      </c>
      <c r="AL99" s="258" t="s">
        <v>198</v>
      </c>
    </row>
    <row r="100" spans="1:38" ht="12.75">
      <c r="A100" s="251" t="s">
        <v>94</v>
      </c>
      <c r="B100" s="252" t="s">
        <v>6</v>
      </c>
      <c r="C100" s="253">
        <v>74.2</v>
      </c>
      <c r="D100" s="253">
        <v>84.9</v>
      </c>
      <c r="E100" s="253">
        <v>82.8</v>
      </c>
      <c r="F100" s="253">
        <v>75.5</v>
      </c>
      <c r="G100" s="253">
        <v>81.7</v>
      </c>
      <c r="H100" s="253">
        <v>92.8</v>
      </c>
      <c r="I100" s="253">
        <v>112.3</v>
      </c>
      <c r="J100" s="253">
        <v>99.3</v>
      </c>
      <c r="K100" s="253">
        <v>77.3</v>
      </c>
      <c r="L100" s="253">
        <v>100</v>
      </c>
      <c r="M100" s="253">
        <v>102</v>
      </c>
      <c r="N100" s="253">
        <v>101.2</v>
      </c>
      <c r="O100" s="253">
        <v>91.2</v>
      </c>
      <c r="P100" s="253">
        <v>100.5</v>
      </c>
      <c r="Q100" s="253">
        <v>105.5</v>
      </c>
      <c r="R100" s="109">
        <f t="shared" si="0"/>
        <v>79.82000000000001</v>
      </c>
      <c r="S100" s="109">
        <f t="shared" si="1"/>
        <v>93.90000000000002</v>
      </c>
      <c r="T100" s="109">
        <f t="shared" si="2"/>
        <v>100.06666666666666</v>
      </c>
      <c r="V100" s="257" t="s">
        <v>94</v>
      </c>
      <c r="W100" s="258" t="s">
        <v>198</v>
      </c>
      <c r="X100" s="258" t="s">
        <v>198</v>
      </c>
      <c r="Y100" s="258" t="s">
        <v>198</v>
      </c>
      <c r="Z100" s="258" t="s">
        <v>198</v>
      </c>
      <c r="AA100" s="258" t="s">
        <v>198</v>
      </c>
      <c r="AB100" s="258" t="s">
        <v>198</v>
      </c>
      <c r="AC100" s="258" t="s">
        <v>198</v>
      </c>
      <c r="AD100" s="258" t="s">
        <v>198</v>
      </c>
      <c r="AE100" s="258" t="s">
        <v>198</v>
      </c>
      <c r="AF100" s="258" t="s">
        <v>198</v>
      </c>
      <c r="AG100" s="258" t="s">
        <v>198</v>
      </c>
      <c r="AH100" s="258" t="s">
        <v>198</v>
      </c>
      <c r="AI100" s="258" t="s">
        <v>198</v>
      </c>
      <c r="AJ100" s="258" t="s">
        <v>198</v>
      </c>
      <c r="AK100" s="258" t="s">
        <v>198</v>
      </c>
      <c r="AL100" s="258" t="s">
        <v>198</v>
      </c>
    </row>
    <row r="101" spans="1:38" ht="12.75">
      <c r="A101" s="251" t="s">
        <v>95</v>
      </c>
      <c r="B101" s="252" t="s">
        <v>6</v>
      </c>
      <c r="C101" s="253">
        <v>64.7</v>
      </c>
      <c r="D101" s="253">
        <v>70.9</v>
      </c>
      <c r="E101" s="253">
        <v>81</v>
      </c>
      <c r="F101" s="253">
        <v>78.1</v>
      </c>
      <c r="G101" s="253">
        <v>77.9</v>
      </c>
      <c r="H101" s="253">
        <v>77.8</v>
      </c>
      <c r="I101" s="253">
        <v>81.1</v>
      </c>
      <c r="J101" s="253">
        <v>103.3</v>
      </c>
      <c r="K101" s="253">
        <v>106.1</v>
      </c>
      <c r="L101" s="253">
        <v>100</v>
      </c>
      <c r="M101" s="253">
        <v>116.7</v>
      </c>
      <c r="N101" s="253">
        <v>110.7</v>
      </c>
      <c r="O101" s="253">
        <v>119.4</v>
      </c>
      <c r="P101" s="253">
        <v>117.7</v>
      </c>
      <c r="Q101" s="253">
        <v>98.4</v>
      </c>
      <c r="R101" s="109">
        <f t="shared" si="0"/>
        <v>74.52000000000001</v>
      </c>
      <c r="S101" s="109">
        <f t="shared" si="1"/>
        <v>91.03333333333332</v>
      </c>
      <c r="T101" s="109">
        <f t="shared" si="2"/>
        <v>110.48333333333333</v>
      </c>
      <c r="U101" s="60">
        <v>4</v>
      </c>
      <c r="V101" s="257" t="s">
        <v>95</v>
      </c>
      <c r="W101" s="258" t="s">
        <v>198</v>
      </c>
      <c r="X101" s="258" t="s">
        <v>198</v>
      </c>
      <c r="Y101" s="258" t="s">
        <v>198</v>
      </c>
      <c r="Z101" s="258" t="s">
        <v>198</v>
      </c>
      <c r="AA101" s="258" t="s">
        <v>198</v>
      </c>
      <c r="AB101" s="258" t="s">
        <v>198</v>
      </c>
      <c r="AC101" s="258" t="s">
        <v>198</v>
      </c>
      <c r="AD101" s="258" t="s">
        <v>198</v>
      </c>
      <c r="AE101" s="258" t="s">
        <v>198</v>
      </c>
      <c r="AF101" s="258" t="s">
        <v>198</v>
      </c>
      <c r="AG101" s="258" t="s">
        <v>130</v>
      </c>
      <c r="AH101" s="258" t="s">
        <v>198</v>
      </c>
      <c r="AI101" s="258" t="s">
        <v>198</v>
      </c>
      <c r="AJ101" s="258" t="s">
        <v>198</v>
      </c>
      <c r="AK101" s="258" t="s">
        <v>198</v>
      </c>
      <c r="AL101" s="258" t="s">
        <v>131</v>
      </c>
    </row>
    <row r="102" spans="1:38" ht="12.75">
      <c r="A102" s="251" t="s">
        <v>98</v>
      </c>
      <c r="B102" s="252" t="s">
        <v>6</v>
      </c>
      <c r="C102" s="252" t="s">
        <v>6</v>
      </c>
      <c r="D102" s="252" t="s">
        <v>6</v>
      </c>
      <c r="E102" s="252" t="s">
        <v>6</v>
      </c>
      <c r="F102" s="252" t="s">
        <v>6</v>
      </c>
      <c r="G102" s="252" t="s">
        <v>6</v>
      </c>
      <c r="H102" s="252" t="s">
        <v>6</v>
      </c>
      <c r="I102" s="252" t="s">
        <v>6</v>
      </c>
      <c r="J102" s="252" t="s">
        <v>6</v>
      </c>
      <c r="K102" s="253">
        <v>142.3</v>
      </c>
      <c r="L102" s="253">
        <v>100</v>
      </c>
      <c r="M102" s="253">
        <v>109.6</v>
      </c>
      <c r="N102" s="253">
        <v>121</v>
      </c>
      <c r="O102" s="253">
        <v>98.3</v>
      </c>
      <c r="P102" s="253">
        <v>156.5</v>
      </c>
      <c r="Q102" s="253">
        <v>160</v>
      </c>
      <c r="R102" s="109" t="s">
        <v>6</v>
      </c>
      <c r="S102" s="267">
        <f t="shared" si="1"/>
        <v>121.15</v>
      </c>
      <c r="T102" s="109">
        <f t="shared" si="2"/>
        <v>124.23333333333335</v>
      </c>
      <c r="U102" s="60">
        <v>5</v>
      </c>
      <c r="V102" s="257" t="s">
        <v>98</v>
      </c>
      <c r="W102" s="258" t="s">
        <v>198</v>
      </c>
      <c r="X102" s="258" t="s">
        <v>198</v>
      </c>
      <c r="Y102" s="258" t="s">
        <v>198</v>
      </c>
      <c r="Z102" s="258" t="s">
        <v>198</v>
      </c>
      <c r="AA102" s="258" t="s">
        <v>198</v>
      </c>
      <c r="AB102" s="258" t="s">
        <v>198</v>
      </c>
      <c r="AC102" s="258" t="s">
        <v>198</v>
      </c>
      <c r="AD102" s="258" t="s">
        <v>198</v>
      </c>
      <c r="AE102" s="258" t="s">
        <v>198</v>
      </c>
      <c r="AF102" s="258" t="s">
        <v>132</v>
      </c>
      <c r="AG102" s="258" t="s">
        <v>198</v>
      </c>
      <c r="AH102" s="258" t="s">
        <v>198</v>
      </c>
      <c r="AI102" s="258" t="s">
        <v>198</v>
      </c>
      <c r="AJ102" s="258" t="s">
        <v>198</v>
      </c>
      <c r="AK102" s="258" t="s">
        <v>198</v>
      </c>
      <c r="AL102" s="258" t="s">
        <v>151</v>
      </c>
    </row>
    <row r="103" spans="1:38" ht="12.75">
      <c r="A103" s="251" t="s">
        <v>96</v>
      </c>
      <c r="B103" s="252" t="s">
        <v>6</v>
      </c>
      <c r="C103" s="253">
        <v>95.2</v>
      </c>
      <c r="D103" s="253">
        <v>99.2</v>
      </c>
      <c r="E103" s="253">
        <v>97.6</v>
      </c>
      <c r="F103" s="253">
        <v>94.9</v>
      </c>
      <c r="G103" s="253">
        <v>79</v>
      </c>
      <c r="H103" s="253">
        <v>74.2</v>
      </c>
      <c r="I103" s="253">
        <v>82.9</v>
      </c>
      <c r="J103" s="253">
        <v>85</v>
      </c>
      <c r="K103" s="253">
        <v>94</v>
      </c>
      <c r="L103" s="253">
        <v>100</v>
      </c>
      <c r="M103" s="253">
        <v>98.1</v>
      </c>
      <c r="N103" s="253">
        <v>101.8</v>
      </c>
      <c r="O103" s="253">
        <v>98.8</v>
      </c>
      <c r="P103" s="253">
        <v>107.8</v>
      </c>
      <c r="Q103" s="253">
        <v>124</v>
      </c>
      <c r="R103" s="109">
        <f t="shared" si="0"/>
        <v>93.17999999999999</v>
      </c>
      <c r="S103" s="109">
        <f t="shared" si="1"/>
        <v>85.85000000000001</v>
      </c>
      <c r="T103" s="109">
        <f t="shared" si="2"/>
        <v>105.08333333333333</v>
      </c>
      <c r="V103" s="257" t="s">
        <v>96</v>
      </c>
      <c r="W103" s="258" t="s">
        <v>198</v>
      </c>
      <c r="X103" s="258" t="s">
        <v>198</v>
      </c>
      <c r="Y103" s="258" t="s">
        <v>198</v>
      </c>
      <c r="Z103" s="258" t="s">
        <v>198</v>
      </c>
      <c r="AA103" s="258" t="s">
        <v>198</v>
      </c>
      <c r="AB103" s="258" t="s">
        <v>198</v>
      </c>
      <c r="AC103" s="258" t="s">
        <v>198</v>
      </c>
      <c r="AD103" s="258" t="s">
        <v>198</v>
      </c>
      <c r="AE103" s="258" t="s">
        <v>198</v>
      </c>
      <c r="AF103" s="258" t="s">
        <v>198</v>
      </c>
      <c r="AG103" s="258" t="s">
        <v>198</v>
      </c>
      <c r="AH103" s="258" t="s">
        <v>198</v>
      </c>
      <c r="AI103" s="258" t="s">
        <v>198</v>
      </c>
      <c r="AJ103" s="258" t="s">
        <v>198</v>
      </c>
      <c r="AK103" s="258" t="s">
        <v>198</v>
      </c>
      <c r="AL103" s="258" t="s">
        <v>198</v>
      </c>
    </row>
    <row r="104" spans="1:38" ht="12.75">
      <c r="A104" s="251" t="s">
        <v>97</v>
      </c>
      <c r="B104" s="252" t="s">
        <v>6</v>
      </c>
      <c r="C104" s="253">
        <v>94.4</v>
      </c>
      <c r="D104" s="253">
        <v>100.5</v>
      </c>
      <c r="E104" s="253">
        <v>93.6</v>
      </c>
      <c r="F104" s="253">
        <v>104.2</v>
      </c>
      <c r="G104" s="253">
        <v>96.9</v>
      </c>
      <c r="H104" s="253">
        <v>96.5</v>
      </c>
      <c r="I104" s="253">
        <v>99.9</v>
      </c>
      <c r="J104" s="253">
        <v>105.5</v>
      </c>
      <c r="K104" s="253">
        <v>101.9</v>
      </c>
      <c r="L104" s="253">
        <v>100</v>
      </c>
      <c r="M104" s="253">
        <v>103.7</v>
      </c>
      <c r="N104" s="253">
        <v>103</v>
      </c>
      <c r="O104" s="253">
        <v>110.2</v>
      </c>
      <c r="P104" s="253">
        <v>117.3</v>
      </c>
      <c r="Q104" s="253">
        <v>111.4</v>
      </c>
      <c r="R104" s="109">
        <f t="shared" si="0"/>
        <v>97.92</v>
      </c>
      <c r="S104" s="109">
        <f t="shared" si="1"/>
        <v>100.11666666666667</v>
      </c>
      <c r="T104" s="109">
        <f t="shared" si="2"/>
        <v>107.59999999999998</v>
      </c>
      <c r="V104" s="257" t="s">
        <v>97</v>
      </c>
      <c r="W104" s="258" t="s">
        <v>198</v>
      </c>
      <c r="X104" s="258" t="s">
        <v>198</v>
      </c>
      <c r="Y104" s="258" t="s">
        <v>198</v>
      </c>
      <c r="Z104" s="258" t="s">
        <v>198</v>
      </c>
      <c r="AA104" s="258" t="s">
        <v>198</v>
      </c>
      <c r="AB104" s="258" t="s">
        <v>198</v>
      </c>
      <c r="AC104" s="258" t="s">
        <v>198</v>
      </c>
      <c r="AD104" s="258" t="s">
        <v>198</v>
      </c>
      <c r="AE104" s="258" t="s">
        <v>198</v>
      </c>
      <c r="AF104" s="258" t="s">
        <v>198</v>
      </c>
      <c r="AG104" s="258" t="s">
        <v>198</v>
      </c>
      <c r="AH104" s="258" t="s">
        <v>198</v>
      </c>
      <c r="AI104" s="258" t="s">
        <v>198</v>
      </c>
      <c r="AJ104" s="258" t="s">
        <v>198</v>
      </c>
      <c r="AK104" s="258" t="s">
        <v>198</v>
      </c>
      <c r="AL104" s="258" t="s">
        <v>198</v>
      </c>
    </row>
    <row r="105" spans="1:38" ht="12.75">
      <c r="A105" s="251" t="s">
        <v>197</v>
      </c>
      <c r="B105" s="252" t="s">
        <v>6</v>
      </c>
      <c r="C105" s="253">
        <v>41.4</v>
      </c>
      <c r="D105" s="253">
        <v>61.8</v>
      </c>
      <c r="E105" s="253">
        <v>71.1</v>
      </c>
      <c r="F105" s="253">
        <v>100.4</v>
      </c>
      <c r="G105" s="253">
        <v>81.8</v>
      </c>
      <c r="H105" s="253">
        <v>93.1</v>
      </c>
      <c r="I105" s="253">
        <v>82.5</v>
      </c>
      <c r="J105" s="253">
        <v>84.9</v>
      </c>
      <c r="K105" s="253">
        <v>91.3</v>
      </c>
      <c r="L105" s="253">
        <v>100</v>
      </c>
      <c r="M105" s="252" t="s">
        <v>6</v>
      </c>
      <c r="N105" s="252" t="s">
        <v>6</v>
      </c>
      <c r="O105" s="252" t="s">
        <v>6</v>
      </c>
      <c r="P105" s="252" t="s">
        <v>6</v>
      </c>
      <c r="Q105" s="252" t="s">
        <v>6</v>
      </c>
      <c r="R105" s="109">
        <f t="shared" si="0"/>
        <v>71.3</v>
      </c>
      <c r="S105" s="109">
        <f t="shared" si="1"/>
        <v>88.93333333333332</v>
      </c>
      <c r="T105" s="267" t="s">
        <v>6</v>
      </c>
      <c r="V105" s="257" t="s">
        <v>197</v>
      </c>
      <c r="W105" s="258" t="s">
        <v>198</v>
      </c>
      <c r="X105" s="258" t="s">
        <v>198</v>
      </c>
      <c r="Y105" s="258" t="s">
        <v>198</v>
      </c>
      <c r="Z105" s="258" t="s">
        <v>198</v>
      </c>
      <c r="AA105" s="258" t="s">
        <v>198</v>
      </c>
      <c r="AB105" s="258" t="s">
        <v>198</v>
      </c>
      <c r="AC105" s="258" t="s">
        <v>198</v>
      </c>
      <c r="AD105" s="258" t="s">
        <v>198</v>
      </c>
      <c r="AE105" s="258" t="s">
        <v>198</v>
      </c>
      <c r="AF105" s="258" t="s">
        <v>198</v>
      </c>
      <c r="AG105" s="258" t="s">
        <v>198</v>
      </c>
      <c r="AH105" s="258" t="s">
        <v>198</v>
      </c>
      <c r="AI105" s="258" t="s">
        <v>198</v>
      </c>
      <c r="AJ105" s="258" t="s">
        <v>198</v>
      </c>
      <c r="AK105" s="258" t="s">
        <v>198</v>
      </c>
      <c r="AL105" s="258" t="s">
        <v>198</v>
      </c>
    </row>
    <row r="106" spans="1:16" ht="15">
      <c r="A106" s="39" t="s">
        <v>6</v>
      </c>
      <c r="B106" s="39" t="s">
        <v>61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22:38" ht="14.25">
      <c r="V107" s="255" t="s">
        <v>133</v>
      </c>
      <c r="W107" s="254"/>
      <c r="X107" s="254"/>
      <c r="Y107" s="254"/>
      <c r="Z107" s="255" t="s">
        <v>60</v>
      </c>
      <c r="AA107" s="254"/>
      <c r="AB107" s="254"/>
      <c r="AC107" s="254"/>
      <c r="AD107" s="60" t="s">
        <v>278</v>
      </c>
      <c r="AE107" s="254"/>
      <c r="AF107" s="254"/>
      <c r="AG107" s="254"/>
      <c r="AH107" s="254"/>
      <c r="AI107" s="254"/>
      <c r="AJ107" s="254"/>
      <c r="AK107" s="254"/>
      <c r="AL107" s="254"/>
    </row>
    <row r="108" spans="22:38" ht="14.25">
      <c r="V108" s="255" t="s">
        <v>134</v>
      </c>
      <c r="W108" s="255" t="s">
        <v>135</v>
      </c>
      <c r="X108" s="254"/>
      <c r="Y108" s="254"/>
      <c r="Z108" s="255" t="s">
        <v>6</v>
      </c>
      <c r="AA108" s="255" t="s">
        <v>61</v>
      </c>
      <c r="AB108" s="254"/>
      <c r="AC108" s="254"/>
      <c r="AD108" s="60" t="s">
        <v>341</v>
      </c>
      <c r="AE108" s="254"/>
      <c r="AF108" s="254"/>
      <c r="AG108" s="254"/>
      <c r="AH108" s="254"/>
      <c r="AI108" s="254"/>
      <c r="AJ108" s="254"/>
      <c r="AK108" s="254"/>
      <c r="AL108" s="254"/>
    </row>
    <row r="109" spans="22:38" ht="14.25">
      <c r="V109" s="255" t="s">
        <v>136</v>
      </c>
      <c r="W109" s="255" t="s">
        <v>137</v>
      </c>
      <c r="X109" s="254"/>
      <c r="Y109" s="254"/>
      <c r="Z109" s="254"/>
      <c r="AA109" s="254"/>
      <c r="AB109" s="254"/>
      <c r="AC109" s="254"/>
      <c r="AD109" s="60" t="s">
        <v>344</v>
      </c>
      <c r="AE109" s="254"/>
      <c r="AF109" s="254"/>
      <c r="AG109" s="254"/>
      <c r="AH109" s="254"/>
      <c r="AI109" s="254"/>
      <c r="AJ109" s="254"/>
      <c r="AK109" s="254"/>
      <c r="AL109" s="254"/>
    </row>
    <row r="110" spans="22:38" ht="14.25">
      <c r="V110" s="255" t="s">
        <v>138</v>
      </c>
      <c r="W110" s="255" t="s">
        <v>139</v>
      </c>
      <c r="X110" s="254"/>
      <c r="Y110" s="254"/>
      <c r="Z110" s="254"/>
      <c r="AA110" s="254"/>
      <c r="AB110" s="254"/>
      <c r="AC110" s="254"/>
      <c r="AD110" s="60" t="s">
        <v>346</v>
      </c>
      <c r="AE110" s="254"/>
      <c r="AF110" s="254"/>
      <c r="AG110" s="254"/>
      <c r="AH110" s="254"/>
      <c r="AI110" s="254"/>
      <c r="AJ110" s="254"/>
      <c r="AK110" s="254"/>
      <c r="AL110" s="254"/>
    </row>
    <row r="111" spans="22:38" ht="14.25">
      <c r="V111" s="255" t="s">
        <v>132</v>
      </c>
      <c r="W111" s="255" t="s">
        <v>140</v>
      </c>
      <c r="X111" s="254"/>
      <c r="Y111" s="254"/>
      <c r="Z111" s="254"/>
      <c r="AA111" s="254"/>
      <c r="AB111" s="254"/>
      <c r="AC111" s="254"/>
      <c r="AD111" s="60" t="s">
        <v>293</v>
      </c>
      <c r="AE111" s="254"/>
      <c r="AF111" s="254"/>
      <c r="AG111" s="254"/>
      <c r="AH111" s="254"/>
      <c r="AI111" s="254"/>
      <c r="AJ111" s="254"/>
      <c r="AK111" s="254"/>
      <c r="AL111" s="254"/>
    </row>
    <row r="112" spans="22:38" ht="14.25">
      <c r="V112" s="255" t="s">
        <v>141</v>
      </c>
      <c r="W112" s="255" t="s">
        <v>142</v>
      </c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</row>
    <row r="113" spans="22:38" ht="14.25">
      <c r="V113" s="255" t="s">
        <v>143</v>
      </c>
      <c r="W113" s="255" t="s">
        <v>144</v>
      </c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</row>
    <row r="114" spans="22:38" ht="14.25">
      <c r="V114" s="255" t="s">
        <v>145</v>
      </c>
      <c r="W114" s="255" t="s">
        <v>146</v>
      </c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</row>
    <row r="115" spans="22:38" ht="14.25">
      <c r="V115" s="255" t="s">
        <v>131</v>
      </c>
      <c r="W115" s="255" t="s">
        <v>147</v>
      </c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</row>
    <row r="116" spans="22:38" ht="14.25">
      <c r="V116" s="255" t="s">
        <v>130</v>
      </c>
      <c r="W116" s="255" t="s">
        <v>148</v>
      </c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</row>
    <row r="117" spans="22:38" ht="14.25">
      <c r="V117" s="255" t="s">
        <v>149</v>
      </c>
      <c r="W117" s="255" t="s">
        <v>150</v>
      </c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</row>
    <row r="118" spans="22:38" ht="14.25">
      <c r="V118" s="255" t="s">
        <v>151</v>
      </c>
      <c r="W118" s="255" t="s">
        <v>152</v>
      </c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</row>
    <row r="119" spans="22:38" ht="14.25">
      <c r="V119" s="255" t="s">
        <v>153</v>
      </c>
      <c r="W119" s="255" t="s">
        <v>154</v>
      </c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</row>
  </sheetData>
  <mergeCells count="6">
    <mergeCell ref="G5:G6"/>
    <mergeCell ref="F5:F6"/>
    <mergeCell ref="B4:F4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8"/>
  <sheetViews>
    <sheetView showGridLines="0" workbookViewId="0" topLeftCell="A1">
      <selection activeCell="B2" sqref="B2"/>
    </sheetView>
  </sheetViews>
  <sheetFormatPr defaultColWidth="9.140625" defaultRowHeight="15"/>
  <cols>
    <col min="1" max="16384" width="9.140625" style="60" customWidth="1"/>
  </cols>
  <sheetData>
    <row r="1" spans="2:17" ht="15">
      <c r="B1" s="144"/>
      <c r="M1" s="10"/>
      <c r="N1" s="10"/>
      <c r="O1" s="10"/>
      <c r="P1" s="10"/>
      <c r="Q1" s="10"/>
    </row>
    <row r="2" spans="1:17" ht="15">
      <c r="A2" s="1"/>
      <c r="B2" s="268" t="s">
        <v>370</v>
      </c>
      <c r="M2" s="1"/>
      <c r="N2" s="10"/>
      <c r="O2" s="170"/>
      <c r="P2" s="10"/>
      <c r="Q2" s="10"/>
    </row>
    <row r="3" spans="1:17" ht="15">
      <c r="A3" s="1"/>
      <c r="B3" s="35" t="s">
        <v>49</v>
      </c>
      <c r="M3" s="1"/>
      <c r="N3" s="10"/>
      <c r="O3" s="10"/>
      <c r="P3" s="10"/>
      <c r="Q3" s="10"/>
    </row>
    <row r="4" spans="1:17" ht="15">
      <c r="A4" s="1"/>
      <c r="M4" s="1"/>
      <c r="N4" s="10"/>
      <c r="O4" s="10"/>
      <c r="P4" s="10"/>
      <c r="Q4" s="10"/>
    </row>
    <row r="5" spans="13:17" ht="15">
      <c r="M5" s="10"/>
      <c r="N5" s="10"/>
      <c r="O5" s="10"/>
      <c r="P5" s="10"/>
      <c r="Q5" s="10"/>
    </row>
    <row r="6" spans="1:17" ht="15">
      <c r="A6" s="1"/>
      <c r="M6" s="1"/>
      <c r="N6" s="10"/>
      <c r="O6" s="10"/>
      <c r="P6" s="10"/>
      <c r="Q6" s="10"/>
    </row>
    <row r="7" spans="1:17" ht="15">
      <c r="A7" s="1"/>
      <c r="M7" s="1"/>
      <c r="N7" s="10"/>
      <c r="O7" s="10"/>
      <c r="P7" s="10"/>
      <c r="Q7" s="10"/>
    </row>
    <row r="8" spans="13:17" ht="15">
      <c r="M8" s="1"/>
      <c r="N8" s="10"/>
      <c r="O8" s="10"/>
      <c r="P8" s="10"/>
      <c r="Q8" s="10"/>
    </row>
    <row r="9" spans="13:17" ht="15">
      <c r="M9" s="10"/>
      <c r="N9" s="1"/>
      <c r="O9" s="10"/>
      <c r="P9" s="10"/>
      <c r="Q9" s="10"/>
    </row>
    <row r="10" spans="13:17" ht="15">
      <c r="M10" s="1"/>
      <c r="N10" s="10"/>
      <c r="O10" s="10"/>
      <c r="P10" s="10"/>
      <c r="Q10" s="10"/>
    </row>
    <row r="11" spans="13:17" ht="15">
      <c r="M11" s="1"/>
      <c r="N11" s="10"/>
      <c r="O11" s="10"/>
      <c r="P11" s="10"/>
      <c r="Q11" s="10"/>
    </row>
    <row r="12" spans="13:17" ht="15">
      <c r="M12" s="1"/>
      <c r="N12" s="10"/>
      <c r="O12" s="10"/>
      <c r="P12" s="10"/>
      <c r="Q12" s="10"/>
    </row>
    <row r="13" spans="13:17" ht="15">
      <c r="M13" s="1"/>
      <c r="N13" s="10"/>
      <c r="O13" s="10"/>
      <c r="P13" s="10"/>
      <c r="Q13" s="10"/>
    </row>
    <row r="14" spans="13:17" ht="15">
      <c r="M14" s="1"/>
      <c r="N14" s="10"/>
      <c r="O14" s="10"/>
      <c r="P14" s="10"/>
      <c r="Q14" s="10"/>
    </row>
    <row r="15" spans="13:17" ht="15">
      <c r="M15" s="1"/>
      <c r="N15" s="10"/>
      <c r="O15" s="10"/>
      <c r="P15" s="10"/>
      <c r="Q15" s="10"/>
    </row>
    <row r="16" spans="13:17" ht="15">
      <c r="M16" s="1"/>
      <c r="N16" s="10"/>
      <c r="O16" s="10"/>
      <c r="P16" s="10"/>
      <c r="Q16" s="10"/>
    </row>
    <row r="17" spans="13:17" ht="15">
      <c r="M17" s="1"/>
      <c r="N17" s="10"/>
      <c r="O17" s="10"/>
      <c r="P17" s="10"/>
      <c r="Q17" s="10"/>
    </row>
    <row r="18" spans="13:17" ht="15">
      <c r="M18" s="1"/>
      <c r="N18" s="10"/>
      <c r="O18" s="10"/>
      <c r="P18" s="10"/>
      <c r="Q18" s="10"/>
    </row>
    <row r="19" spans="13:17" ht="15">
      <c r="M19" s="1"/>
      <c r="N19" s="10"/>
      <c r="O19" s="10"/>
      <c r="P19" s="10"/>
      <c r="Q19" s="10"/>
    </row>
    <row r="20" spans="13:17" ht="15">
      <c r="M20" s="1"/>
      <c r="N20" s="10"/>
      <c r="O20" s="10"/>
      <c r="P20" s="10"/>
      <c r="Q20" s="10"/>
    </row>
    <row r="21" spans="13:17" ht="15">
      <c r="M21" s="1"/>
      <c r="N21" s="10"/>
      <c r="O21" s="10"/>
      <c r="P21" s="10"/>
      <c r="Q21" s="10"/>
    </row>
    <row r="22" spans="13:17" ht="15">
      <c r="M22" s="1"/>
      <c r="N22" s="10"/>
      <c r="O22" s="10"/>
      <c r="P22" s="10"/>
      <c r="Q22" s="10"/>
    </row>
    <row r="23" spans="13:17" ht="15">
      <c r="M23" s="1"/>
      <c r="N23" s="10"/>
      <c r="O23" s="10"/>
      <c r="P23" s="10"/>
      <c r="Q23" s="10"/>
    </row>
    <row r="24" spans="13:17" ht="15">
      <c r="M24" s="1"/>
      <c r="N24" s="10"/>
      <c r="O24" s="10"/>
      <c r="P24" s="10"/>
      <c r="Q24" s="10"/>
    </row>
    <row r="25" spans="13:17" ht="15">
      <c r="M25" s="1"/>
      <c r="N25" s="10"/>
      <c r="O25" s="10"/>
      <c r="P25" s="10"/>
      <c r="Q25" s="10"/>
    </row>
    <row r="26" spans="13:17" ht="15">
      <c r="M26" s="1"/>
      <c r="N26" s="10"/>
      <c r="O26" s="10"/>
      <c r="P26" s="10"/>
      <c r="Q26" s="10"/>
    </row>
    <row r="27" spans="13:17" ht="15">
      <c r="M27" s="1"/>
      <c r="N27" s="10"/>
      <c r="O27" s="10"/>
      <c r="P27" s="10"/>
      <c r="Q27" s="10"/>
    </row>
    <row r="28" spans="13:17" ht="15">
      <c r="M28" s="1"/>
      <c r="N28" s="10"/>
      <c r="O28" s="10"/>
      <c r="P28" s="10"/>
      <c r="Q28" s="10"/>
    </row>
    <row r="29" spans="13:17" ht="15">
      <c r="M29" s="1"/>
      <c r="N29" s="10"/>
      <c r="O29" s="10"/>
      <c r="P29" s="10"/>
      <c r="Q29" s="10"/>
    </row>
    <row r="30" spans="13:17" ht="15">
      <c r="M30" s="1"/>
      <c r="N30" s="10"/>
      <c r="O30" s="10"/>
      <c r="P30" s="10"/>
      <c r="Q30" s="10"/>
    </row>
    <row r="31" spans="13:17" ht="15">
      <c r="M31" s="1"/>
      <c r="N31" s="10"/>
      <c r="O31" s="10"/>
      <c r="P31" s="10"/>
      <c r="Q31" s="10"/>
    </row>
    <row r="32" spans="13:17" ht="15">
      <c r="M32" s="1"/>
      <c r="N32" s="10"/>
      <c r="O32" s="10"/>
      <c r="P32" s="10"/>
      <c r="Q32" s="10"/>
    </row>
    <row r="33" spans="13:17" ht="15">
      <c r="M33" s="1"/>
      <c r="N33" s="10"/>
      <c r="O33" s="10"/>
      <c r="P33" s="10"/>
      <c r="Q33" s="10"/>
    </row>
    <row r="34" spans="13:17" ht="15">
      <c r="M34" s="1"/>
      <c r="N34" s="10"/>
      <c r="O34" s="10"/>
      <c r="P34" s="10"/>
      <c r="Q34" s="10"/>
    </row>
    <row r="35" spans="13:17" ht="15">
      <c r="M35" s="1"/>
      <c r="N35" s="10"/>
      <c r="O35" s="10"/>
      <c r="P35" s="10"/>
      <c r="Q35" s="10"/>
    </row>
    <row r="36" spans="2:17" ht="15">
      <c r="B36" s="84" t="s">
        <v>296</v>
      </c>
      <c r="M36" s="1"/>
      <c r="N36" s="10"/>
      <c r="O36" s="10"/>
      <c r="P36" s="10"/>
      <c r="Q36" s="10"/>
    </row>
    <row r="37" spans="2:17" ht="15">
      <c r="B37" s="84" t="s">
        <v>298</v>
      </c>
      <c r="M37" s="1"/>
      <c r="N37" s="10"/>
      <c r="O37" s="10"/>
      <c r="P37" s="10"/>
      <c r="Q37" s="10"/>
    </row>
    <row r="38" spans="2:17" ht="15">
      <c r="B38" s="84" t="s">
        <v>299</v>
      </c>
      <c r="M38" s="1"/>
      <c r="N38" s="10"/>
      <c r="O38" s="10"/>
      <c r="P38" s="10"/>
      <c r="Q38" s="10"/>
    </row>
    <row r="39" spans="2:17" ht="15">
      <c r="B39" s="76" t="s">
        <v>54</v>
      </c>
      <c r="M39" s="1"/>
      <c r="N39" s="10"/>
      <c r="O39" s="10"/>
      <c r="P39" s="10"/>
      <c r="Q39" s="10"/>
    </row>
    <row r="40" spans="13:17" ht="15">
      <c r="M40" s="1"/>
      <c r="N40" s="10"/>
      <c r="O40" s="10"/>
      <c r="P40" s="10"/>
      <c r="Q40" s="10"/>
    </row>
    <row r="41" spans="13:17" ht="15">
      <c r="M41" s="1"/>
      <c r="N41" s="10"/>
      <c r="O41" s="10"/>
      <c r="P41" s="10"/>
      <c r="Q41" s="10"/>
    </row>
    <row r="42" spans="13:17" ht="15">
      <c r="M42" s="10"/>
      <c r="N42" s="10"/>
      <c r="O42" s="10"/>
      <c r="P42" s="10"/>
      <c r="Q42" s="10"/>
    </row>
    <row r="43" spans="1:17" ht="15">
      <c r="A43" s="1"/>
      <c r="M43" s="1"/>
      <c r="N43" s="10"/>
      <c r="O43" s="10"/>
      <c r="P43" s="10"/>
      <c r="Q43" s="10"/>
    </row>
    <row r="44" spans="1:17" ht="15">
      <c r="A44" s="1" t="s">
        <v>6</v>
      </c>
      <c r="M44" s="1"/>
      <c r="N44" s="10"/>
      <c r="O44" s="10"/>
      <c r="P44" s="10"/>
      <c r="Q44" s="10"/>
    </row>
    <row r="45" spans="13:17" ht="15">
      <c r="M45" s="10"/>
      <c r="N45" s="10"/>
      <c r="O45" s="10"/>
      <c r="P45" s="10"/>
      <c r="Q45" s="10"/>
    </row>
    <row r="52" spans="1:8" ht="14.25">
      <c r="A52" s="91" t="s">
        <v>177</v>
      </c>
      <c r="G52" s="270" t="s">
        <v>128</v>
      </c>
      <c r="H52" s="269"/>
    </row>
    <row r="53" ht="15">
      <c r="A53" s="60" t="s">
        <v>294</v>
      </c>
    </row>
    <row r="54" spans="7:8" ht="12.75">
      <c r="G54" s="270" t="s">
        <v>99</v>
      </c>
      <c r="H54" s="271">
        <v>42693.412870370375</v>
      </c>
    </row>
    <row r="55" spans="7:12" ht="12.75">
      <c r="G55" s="270" t="s">
        <v>57</v>
      </c>
      <c r="H55" s="271">
        <v>42702.55350928241</v>
      </c>
      <c r="J55" s="39"/>
      <c r="K55" s="84"/>
      <c r="L55" s="84"/>
    </row>
    <row r="56" spans="7:8" ht="12.75">
      <c r="G56" s="270" t="s">
        <v>58</v>
      </c>
      <c r="H56" s="270" t="s">
        <v>59</v>
      </c>
    </row>
    <row r="57" spans="10:12" ht="15">
      <c r="J57" s="39"/>
      <c r="K57" s="112"/>
      <c r="L57" s="84"/>
    </row>
    <row r="58" spans="5:12" ht="12.75">
      <c r="E58" s="105"/>
      <c r="G58" s="270" t="s">
        <v>103</v>
      </c>
      <c r="H58" s="270" t="s">
        <v>129</v>
      </c>
      <c r="J58" s="39"/>
      <c r="K58" s="112"/>
      <c r="L58" s="84"/>
    </row>
    <row r="59" spans="3:10" ht="12.75">
      <c r="C59" s="138"/>
      <c r="D59" s="138"/>
      <c r="G59" s="270" t="s">
        <v>101</v>
      </c>
      <c r="H59" s="270" t="s">
        <v>295</v>
      </c>
      <c r="J59" s="84"/>
    </row>
    <row r="60" spans="1:5" ht="15">
      <c r="A60" s="10"/>
      <c r="B60" s="10"/>
      <c r="C60" s="139" t="s">
        <v>270</v>
      </c>
      <c r="D60" s="60">
        <v>-2.5</v>
      </c>
      <c r="E60" s="10"/>
    </row>
    <row r="61" spans="1:13" ht="12.75">
      <c r="A61" s="10"/>
      <c r="B61" s="10"/>
      <c r="E61" s="10"/>
      <c r="G61" s="272" t="s">
        <v>5</v>
      </c>
      <c r="H61" s="272" t="s">
        <v>195</v>
      </c>
      <c r="J61" s="84"/>
      <c r="L61" s="275" t="s">
        <v>5</v>
      </c>
      <c r="M61" s="275" t="s">
        <v>195</v>
      </c>
    </row>
    <row r="62" spans="1:15" ht="12.75">
      <c r="A62" s="10"/>
      <c r="B62" s="10"/>
      <c r="C62" s="139" t="s">
        <v>83</v>
      </c>
      <c r="D62" s="60">
        <v>23.599999999999994</v>
      </c>
      <c r="E62" s="10"/>
      <c r="G62" s="272" t="s">
        <v>7</v>
      </c>
      <c r="H62" s="273">
        <v>97.5</v>
      </c>
      <c r="I62" s="60">
        <f>(100-H62)*(-1)</f>
        <v>-2.5</v>
      </c>
      <c r="J62" s="84"/>
      <c r="K62" s="84"/>
      <c r="L62" s="275" t="s">
        <v>7</v>
      </c>
      <c r="M62" s="276" t="s">
        <v>131</v>
      </c>
      <c r="N62" s="84"/>
      <c r="O62" s="84"/>
    </row>
    <row r="63" spans="1:15" ht="12.75">
      <c r="A63" s="10"/>
      <c r="B63" s="10"/>
      <c r="C63" s="139" t="s">
        <v>71</v>
      </c>
      <c r="D63" s="60">
        <v>17.200000000000003</v>
      </c>
      <c r="E63" s="10"/>
      <c r="G63" s="272" t="s">
        <v>69</v>
      </c>
      <c r="H63" s="273">
        <v>108.3</v>
      </c>
      <c r="I63" s="60">
        <f aca="true" t="shared" si="0" ref="I63:I93">(100-H63)*(-1)</f>
        <v>8.299999999999997</v>
      </c>
      <c r="J63" s="84"/>
      <c r="K63" s="84"/>
      <c r="L63" s="275" t="s">
        <v>69</v>
      </c>
      <c r="M63" s="276" t="s">
        <v>198</v>
      </c>
      <c r="N63" s="84"/>
      <c r="O63" s="84"/>
    </row>
    <row r="64" spans="1:15" ht="12.75">
      <c r="A64" s="10"/>
      <c r="B64" s="10"/>
      <c r="C64" s="139" t="s">
        <v>279</v>
      </c>
      <c r="D64" s="60">
        <v>10.900000000000006</v>
      </c>
      <c r="E64" s="10"/>
      <c r="G64" s="272" t="s">
        <v>70</v>
      </c>
      <c r="H64" s="273">
        <v>92</v>
      </c>
      <c r="I64" s="60">
        <f t="shared" si="0"/>
        <v>-8</v>
      </c>
      <c r="J64" s="84"/>
      <c r="K64" s="84"/>
      <c r="L64" s="275" t="s">
        <v>70</v>
      </c>
      <c r="M64" s="276" t="s">
        <v>198</v>
      </c>
      <c r="N64" s="84"/>
      <c r="O64" s="84"/>
    </row>
    <row r="65" spans="1:15" ht="12.75">
      <c r="A65" s="10"/>
      <c r="B65" s="10"/>
      <c r="C65" s="139" t="s">
        <v>84</v>
      </c>
      <c r="D65" s="60">
        <v>10.200000000000003</v>
      </c>
      <c r="E65" s="10"/>
      <c r="G65" s="272" t="s">
        <v>73</v>
      </c>
      <c r="H65" s="273">
        <v>86.4</v>
      </c>
      <c r="I65" s="60">
        <f t="shared" si="0"/>
        <v>-13.599999999999994</v>
      </c>
      <c r="J65" s="84"/>
      <c r="K65" s="84"/>
      <c r="L65" s="275" t="s">
        <v>73</v>
      </c>
      <c r="M65" s="276" t="s">
        <v>198</v>
      </c>
      <c r="N65" s="84"/>
      <c r="O65" s="84"/>
    </row>
    <row r="66" spans="1:15" ht="12.75">
      <c r="A66" s="10"/>
      <c r="B66" s="10"/>
      <c r="C66" s="139" t="s">
        <v>72</v>
      </c>
      <c r="D66" s="60">
        <v>10.099999999999994</v>
      </c>
      <c r="E66" s="10"/>
      <c r="G66" s="272" t="s">
        <v>74</v>
      </c>
      <c r="H66" s="273">
        <v>64.7</v>
      </c>
      <c r="I66" s="60">
        <f t="shared" si="0"/>
        <v>-35.3</v>
      </c>
      <c r="J66" s="84"/>
      <c r="K66" s="84"/>
      <c r="L66" s="275" t="s">
        <v>74</v>
      </c>
      <c r="M66" s="276" t="s">
        <v>198</v>
      </c>
      <c r="N66" s="84"/>
      <c r="O66" s="84"/>
    </row>
    <row r="67" spans="1:15" ht="12.75">
      <c r="A67" s="10"/>
      <c r="B67" s="10"/>
      <c r="C67" s="139" t="s">
        <v>69</v>
      </c>
      <c r="D67" s="60">
        <v>8.299999999999997</v>
      </c>
      <c r="E67" s="10"/>
      <c r="G67" s="272" t="s">
        <v>112</v>
      </c>
      <c r="H67" s="273">
        <v>76.8</v>
      </c>
      <c r="I67" s="60">
        <f t="shared" si="0"/>
        <v>-23.200000000000003</v>
      </c>
      <c r="J67" s="84"/>
      <c r="K67" s="84"/>
      <c r="L67" s="275" t="s">
        <v>112</v>
      </c>
      <c r="M67" s="276" t="s">
        <v>198</v>
      </c>
      <c r="N67" s="84"/>
      <c r="O67" s="84"/>
    </row>
    <row r="68" spans="1:15" ht="12.75">
      <c r="A68" s="10"/>
      <c r="B68" s="10"/>
      <c r="C68" s="139" t="s">
        <v>92</v>
      </c>
      <c r="D68" s="60">
        <v>8</v>
      </c>
      <c r="E68" s="10"/>
      <c r="G68" s="272" t="s">
        <v>75</v>
      </c>
      <c r="H68" s="273">
        <v>81.2</v>
      </c>
      <c r="I68" s="60">
        <f t="shared" si="0"/>
        <v>-18.799999999999997</v>
      </c>
      <c r="J68" s="84"/>
      <c r="K68" s="84"/>
      <c r="L68" s="275" t="s">
        <v>75</v>
      </c>
      <c r="M68" s="276" t="s">
        <v>198</v>
      </c>
      <c r="N68" s="84"/>
      <c r="O68" s="84"/>
    </row>
    <row r="69" spans="1:15" ht="12.75">
      <c r="A69" s="10"/>
      <c r="B69" s="10"/>
      <c r="C69" s="139" t="s">
        <v>86</v>
      </c>
      <c r="D69" s="60">
        <v>6.599999999999994</v>
      </c>
      <c r="E69" s="10"/>
      <c r="G69" s="272" t="s">
        <v>81</v>
      </c>
      <c r="H69" s="273">
        <v>97.3</v>
      </c>
      <c r="I69" s="60">
        <f t="shared" si="0"/>
        <v>-2.700000000000003</v>
      </c>
      <c r="J69" s="84"/>
      <c r="K69" s="84"/>
      <c r="L69" s="275" t="s">
        <v>81</v>
      </c>
      <c r="M69" s="276" t="s">
        <v>198</v>
      </c>
      <c r="N69" s="84"/>
      <c r="O69" s="84"/>
    </row>
    <row r="70" spans="1:15" ht="12.75">
      <c r="A70" s="10"/>
      <c r="B70" s="10"/>
      <c r="C70" s="139" t="s">
        <v>94</v>
      </c>
      <c r="D70" s="60">
        <v>5</v>
      </c>
      <c r="E70" s="10"/>
      <c r="G70" s="272" t="s">
        <v>79</v>
      </c>
      <c r="H70" s="273">
        <v>110.9</v>
      </c>
      <c r="I70" s="60">
        <f t="shared" si="0"/>
        <v>10.900000000000006</v>
      </c>
      <c r="J70" s="84"/>
      <c r="K70" s="84"/>
      <c r="L70" s="275" t="s">
        <v>79</v>
      </c>
      <c r="M70" s="276" t="s">
        <v>132</v>
      </c>
      <c r="N70" s="84"/>
      <c r="O70" s="84"/>
    </row>
    <row r="71" spans="1:15" ht="12.75">
      <c r="A71" s="10"/>
      <c r="B71" s="10"/>
      <c r="C71" s="139" t="s">
        <v>77</v>
      </c>
      <c r="D71" s="60">
        <v>4.900000000000006</v>
      </c>
      <c r="E71" s="10"/>
      <c r="G71" s="272" t="s">
        <v>93</v>
      </c>
      <c r="H71" s="273">
        <v>103.1</v>
      </c>
      <c r="I71" s="60">
        <f t="shared" si="0"/>
        <v>3.0999999999999943</v>
      </c>
      <c r="J71" s="84"/>
      <c r="K71" s="84"/>
      <c r="L71" s="275" t="s">
        <v>93</v>
      </c>
      <c r="M71" s="276" t="s">
        <v>198</v>
      </c>
      <c r="N71" s="84"/>
      <c r="O71" s="84"/>
    </row>
    <row r="72" spans="1:15" ht="12.75">
      <c r="A72" s="10"/>
      <c r="B72" s="10"/>
      <c r="C72" s="140" t="s">
        <v>93</v>
      </c>
      <c r="D72" s="60">
        <v>3.0999999999999943</v>
      </c>
      <c r="E72" s="10"/>
      <c r="G72" s="272" t="s">
        <v>77</v>
      </c>
      <c r="H72" s="273">
        <v>104.9</v>
      </c>
      <c r="I72" s="60">
        <f t="shared" si="0"/>
        <v>4.900000000000006</v>
      </c>
      <c r="J72" s="84"/>
      <c r="K72" s="84"/>
      <c r="L72" s="275" t="s">
        <v>77</v>
      </c>
      <c r="M72" s="276" t="s">
        <v>198</v>
      </c>
      <c r="N72" s="84"/>
      <c r="O72" s="84"/>
    </row>
    <row r="73" spans="1:15" ht="12.75">
      <c r="A73" s="10"/>
      <c r="B73" s="10"/>
      <c r="C73" s="139" t="s">
        <v>89</v>
      </c>
      <c r="D73" s="60">
        <v>2.9000000000000057</v>
      </c>
      <c r="E73" s="10"/>
      <c r="G73" s="272" t="s">
        <v>71</v>
      </c>
      <c r="H73" s="273">
        <v>117.2</v>
      </c>
      <c r="I73" s="60">
        <f t="shared" si="0"/>
        <v>17.200000000000003</v>
      </c>
      <c r="J73" s="84"/>
      <c r="K73" s="84"/>
      <c r="L73" s="275" t="s">
        <v>71</v>
      </c>
      <c r="M73" s="276" t="s">
        <v>198</v>
      </c>
      <c r="N73" s="84"/>
      <c r="O73" s="84"/>
    </row>
    <row r="74" spans="1:15" ht="12.75">
      <c r="A74" s="10"/>
      <c r="B74" s="10"/>
      <c r="C74" s="139" t="s">
        <v>91</v>
      </c>
      <c r="D74" s="60">
        <v>-0.4000000000000057</v>
      </c>
      <c r="E74" s="10"/>
      <c r="G74" s="272" t="s">
        <v>82</v>
      </c>
      <c r="H74" s="273">
        <v>97.3</v>
      </c>
      <c r="I74" s="60">
        <f t="shared" si="0"/>
        <v>-2.700000000000003</v>
      </c>
      <c r="J74" s="84"/>
      <c r="K74" s="84"/>
      <c r="L74" s="275" t="s">
        <v>82</v>
      </c>
      <c r="M74" s="276" t="s">
        <v>198</v>
      </c>
      <c r="N74" s="84"/>
      <c r="O74" s="84"/>
    </row>
    <row r="75" spans="1:15" ht="12.75">
      <c r="A75" s="10"/>
      <c r="B75" s="10"/>
      <c r="C75" s="139" t="s">
        <v>87</v>
      </c>
      <c r="D75" s="60">
        <v>-1.2999999999999972</v>
      </c>
      <c r="E75" s="10"/>
      <c r="G75" s="272" t="s">
        <v>72</v>
      </c>
      <c r="H75" s="273">
        <v>110.1</v>
      </c>
      <c r="I75" s="60">
        <f t="shared" si="0"/>
        <v>10.099999999999994</v>
      </c>
      <c r="J75" s="84"/>
      <c r="K75" s="84"/>
      <c r="L75" s="275" t="s">
        <v>72</v>
      </c>
      <c r="M75" s="276" t="s">
        <v>198</v>
      </c>
      <c r="N75" s="84"/>
      <c r="O75" s="84"/>
    </row>
    <row r="76" spans="1:15" ht="12.75">
      <c r="A76" s="10"/>
      <c r="B76" s="10"/>
      <c r="C76" s="139" t="s">
        <v>90</v>
      </c>
      <c r="D76" s="60">
        <v>-2.0999999999999943</v>
      </c>
      <c r="E76" s="10"/>
      <c r="G76" s="272" t="s">
        <v>83</v>
      </c>
      <c r="H76" s="273">
        <v>123.6</v>
      </c>
      <c r="I76" s="60">
        <f t="shared" si="0"/>
        <v>23.599999999999994</v>
      </c>
      <c r="J76" s="84"/>
      <c r="K76" s="84"/>
      <c r="L76" s="275" t="s">
        <v>83</v>
      </c>
      <c r="M76" s="276" t="s">
        <v>198</v>
      </c>
      <c r="N76" s="84"/>
      <c r="O76" s="84"/>
    </row>
    <row r="77" spans="1:15" ht="12.75">
      <c r="A77" s="10"/>
      <c r="B77" s="10"/>
      <c r="C77" s="139" t="s">
        <v>81</v>
      </c>
      <c r="D77" s="60">
        <v>-2.700000000000003</v>
      </c>
      <c r="E77" s="10"/>
      <c r="G77" s="272" t="s">
        <v>84</v>
      </c>
      <c r="H77" s="273">
        <v>110.2</v>
      </c>
      <c r="I77" s="60">
        <f t="shared" si="0"/>
        <v>10.200000000000003</v>
      </c>
      <c r="J77" s="84"/>
      <c r="K77" s="84"/>
      <c r="L77" s="275" t="s">
        <v>84</v>
      </c>
      <c r="M77" s="276" t="s">
        <v>198</v>
      </c>
      <c r="N77" s="84"/>
      <c r="O77" s="84"/>
    </row>
    <row r="78" spans="1:15" ht="12.75">
      <c r="A78" s="10"/>
      <c r="B78" s="10"/>
      <c r="C78" s="139" t="s">
        <v>82</v>
      </c>
      <c r="D78" s="60">
        <v>-2.700000000000003</v>
      </c>
      <c r="E78" s="10"/>
      <c r="G78" s="272" t="s">
        <v>85</v>
      </c>
      <c r="H78" s="273">
        <v>81.9</v>
      </c>
      <c r="I78" s="60">
        <f t="shared" si="0"/>
        <v>-18.099999999999994</v>
      </c>
      <c r="J78" s="84"/>
      <c r="K78" s="84"/>
      <c r="L78" s="275" t="s">
        <v>85</v>
      </c>
      <c r="M78" s="276" t="s">
        <v>198</v>
      </c>
      <c r="N78" s="84"/>
      <c r="O78" s="84"/>
    </row>
    <row r="79" spans="1:15" ht="12.75">
      <c r="A79" s="10"/>
      <c r="B79" s="10"/>
      <c r="C79" s="139" t="s">
        <v>80</v>
      </c>
      <c r="D79" s="60">
        <v>-4.400000000000006</v>
      </c>
      <c r="E79" s="10"/>
      <c r="G79" s="272" t="s">
        <v>80</v>
      </c>
      <c r="H79" s="273">
        <v>95.6</v>
      </c>
      <c r="I79" s="60">
        <f t="shared" si="0"/>
        <v>-4.400000000000006</v>
      </c>
      <c r="J79" s="84"/>
      <c r="K79" s="84"/>
      <c r="L79" s="275" t="s">
        <v>80</v>
      </c>
      <c r="M79" s="276" t="s">
        <v>198</v>
      </c>
      <c r="N79" s="84"/>
      <c r="O79" s="84"/>
    </row>
    <row r="80" spans="1:15" ht="12.75">
      <c r="A80" s="10"/>
      <c r="B80" s="10"/>
      <c r="C80" s="139" t="s">
        <v>88</v>
      </c>
      <c r="D80" s="60">
        <v>-6.700000000000003</v>
      </c>
      <c r="E80" s="10"/>
      <c r="G80" s="272" t="s">
        <v>86</v>
      </c>
      <c r="H80" s="273">
        <v>106.6</v>
      </c>
      <c r="I80" s="60">
        <f t="shared" si="0"/>
        <v>6.599999999999994</v>
      </c>
      <c r="J80" s="84"/>
      <c r="K80" s="84"/>
      <c r="L80" s="275" t="s">
        <v>86</v>
      </c>
      <c r="M80" s="276" t="s">
        <v>198</v>
      </c>
      <c r="N80" s="84"/>
      <c r="O80" s="84"/>
    </row>
    <row r="81" spans="1:15" ht="12.75">
      <c r="A81" s="10"/>
      <c r="B81" s="10"/>
      <c r="C81" s="139" t="s">
        <v>70</v>
      </c>
      <c r="D81" s="60">
        <v>-8</v>
      </c>
      <c r="E81" s="10"/>
      <c r="G81" s="272" t="s">
        <v>87</v>
      </c>
      <c r="H81" s="273">
        <v>98.7</v>
      </c>
      <c r="I81" s="60">
        <f t="shared" si="0"/>
        <v>-1.2999999999999972</v>
      </c>
      <c r="J81" s="84"/>
      <c r="K81" s="84"/>
      <c r="L81" s="275" t="s">
        <v>87</v>
      </c>
      <c r="M81" s="276" t="s">
        <v>198</v>
      </c>
      <c r="N81" s="84"/>
      <c r="O81" s="84"/>
    </row>
    <row r="82" spans="1:15" ht="12.75">
      <c r="A82" s="10"/>
      <c r="B82" s="10"/>
      <c r="C82" s="139" t="s">
        <v>68</v>
      </c>
      <c r="D82" s="60">
        <v>-8.400000000000006</v>
      </c>
      <c r="E82" s="10"/>
      <c r="G82" s="272" t="s">
        <v>68</v>
      </c>
      <c r="H82" s="273">
        <v>91.6</v>
      </c>
      <c r="I82" s="60">
        <f t="shared" si="0"/>
        <v>-8.400000000000006</v>
      </c>
      <c r="J82" s="84"/>
      <c r="K82" s="84"/>
      <c r="L82" s="275" t="s">
        <v>68</v>
      </c>
      <c r="M82" s="276" t="s">
        <v>198</v>
      </c>
      <c r="N82" s="84"/>
      <c r="O82" s="84"/>
    </row>
    <row r="83" spans="1:15" ht="12.75">
      <c r="A83" s="10"/>
      <c r="B83" s="10"/>
      <c r="C83" s="139" t="s">
        <v>73</v>
      </c>
      <c r="D83" s="60">
        <v>-13.599999999999994</v>
      </c>
      <c r="E83" s="10"/>
      <c r="G83" s="272" t="s">
        <v>88</v>
      </c>
      <c r="H83" s="273">
        <v>93.3</v>
      </c>
      <c r="I83" s="60">
        <f t="shared" si="0"/>
        <v>-6.700000000000003</v>
      </c>
      <c r="J83" s="84"/>
      <c r="K83" s="84"/>
      <c r="L83" s="275" t="s">
        <v>88</v>
      </c>
      <c r="M83" s="276" t="s">
        <v>198</v>
      </c>
      <c r="N83" s="84"/>
      <c r="O83" s="84"/>
    </row>
    <row r="84" spans="1:15" ht="12.75">
      <c r="A84" s="10"/>
      <c r="B84" s="10"/>
      <c r="C84" s="139" t="s">
        <v>297</v>
      </c>
      <c r="D84" s="60">
        <v>-16.400000000000006</v>
      </c>
      <c r="E84" s="10"/>
      <c r="G84" s="272" t="s">
        <v>89</v>
      </c>
      <c r="H84" s="273">
        <v>102.9</v>
      </c>
      <c r="I84" s="60">
        <f t="shared" si="0"/>
        <v>2.9000000000000057</v>
      </c>
      <c r="J84" s="84"/>
      <c r="K84" s="84"/>
      <c r="L84" s="275" t="s">
        <v>89</v>
      </c>
      <c r="M84" s="276" t="s">
        <v>198</v>
      </c>
      <c r="N84" s="84"/>
      <c r="O84" s="84"/>
    </row>
    <row r="85" spans="1:15" ht="12.75">
      <c r="A85" s="10"/>
      <c r="B85" s="10"/>
      <c r="C85" s="139" t="s">
        <v>85</v>
      </c>
      <c r="D85" s="60">
        <v>-18.099999999999994</v>
      </c>
      <c r="E85" s="10"/>
      <c r="G85" s="272" t="s">
        <v>90</v>
      </c>
      <c r="H85" s="273">
        <v>97.9</v>
      </c>
      <c r="I85" s="60">
        <f t="shared" si="0"/>
        <v>-2.0999999999999943</v>
      </c>
      <c r="J85" s="84"/>
      <c r="K85" s="84"/>
      <c r="L85" s="275" t="s">
        <v>90</v>
      </c>
      <c r="M85" s="276" t="s">
        <v>198</v>
      </c>
      <c r="N85" s="84"/>
      <c r="O85" s="84"/>
    </row>
    <row r="86" spans="1:15" ht="12.75">
      <c r="A86" s="10"/>
      <c r="B86" s="10"/>
      <c r="C86" s="139" t="s">
        <v>75</v>
      </c>
      <c r="D86" s="60">
        <v>-18.799999999999997</v>
      </c>
      <c r="E86" s="10"/>
      <c r="G86" s="272" t="s">
        <v>92</v>
      </c>
      <c r="H86" s="273">
        <v>108</v>
      </c>
      <c r="I86" s="60">
        <f t="shared" si="0"/>
        <v>8</v>
      </c>
      <c r="J86" s="84"/>
      <c r="K86" s="84"/>
      <c r="L86" s="275" t="s">
        <v>92</v>
      </c>
      <c r="M86" s="276" t="s">
        <v>198</v>
      </c>
      <c r="N86" s="84"/>
      <c r="O86" s="84"/>
    </row>
    <row r="87" spans="1:15" ht="12.75">
      <c r="A87" s="10"/>
      <c r="B87" s="10"/>
      <c r="C87" s="139" t="s">
        <v>76</v>
      </c>
      <c r="D87" s="60">
        <v>-21.700000000000003</v>
      </c>
      <c r="E87" s="10"/>
      <c r="G87" s="272" t="s">
        <v>91</v>
      </c>
      <c r="H87" s="273">
        <v>99.6</v>
      </c>
      <c r="I87" s="60">
        <f t="shared" si="0"/>
        <v>-0.4000000000000057</v>
      </c>
      <c r="J87" s="84"/>
      <c r="K87" s="84"/>
      <c r="L87" s="275" t="s">
        <v>91</v>
      </c>
      <c r="M87" s="276" t="s">
        <v>198</v>
      </c>
      <c r="N87" s="84"/>
      <c r="O87" s="84"/>
    </row>
    <row r="88" spans="1:15" ht="12.75">
      <c r="A88" s="10"/>
      <c r="B88" s="10"/>
      <c r="C88" s="139" t="s">
        <v>78</v>
      </c>
      <c r="D88" s="60">
        <v>-23.200000000000003</v>
      </c>
      <c r="E88" s="10"/>
      <c r="G88" s="272" t="s">
        <v>76</v>
      </c>
      <c r="H88" s="273">
        <v>78.3</v>
      </c>
      <c r="I88" s="60">
        <f t="shared" si="0"/>
        <v>-21.700000000000003</v>
      </c>
      <c r="J88" s="84"/>
      <c r="K88" s="84"/>
      <c r="L88" s="275" t="s">
        <v>76</v>
      </c>
      <c r="M88" s="276" t="s">
        <v>198</v>
      </c>
      <c r="N88" s="84"/>
      <c r="O88" s="84"/>
    </row>
    <row r="89" spans="1:15" ht="12.75">
      <c r="A89" s="10"/>
      <c r="B89" s="10"/>
      <c r="C89" s="139" t="s">
        <v>74</v>
      </c>
      <c r="D89" s="60">
        <v>-35.3</v>
      </c>
      <c r="E89" s="10"/>
      <c r="G89" s="272" t="s">
        <v>94</v>
      </c>
      <c r="H89" s="273">
        <v>105</v>
      </c>
      <c r="I89" s="60">
        <f t="shared" si="0"/>
        <v>5</v>
      </c>
      <c r="J89" s="84"/>
      <c r="K89" s="84"/>
      <c r="L89" s="275" t="s">
        <v>94</v>
      </c>
      <c r="M89" s="276" t="s">
        <v>198</v>
      </c>
      <c r="N89" s="84"/>
      <c r="O89" s="84"/>
    </row>
    <row r="90" spans="1:15" ht="12.75">
      <c r="A90" s="10"/>
      <c r="B90" s="10"/>
      <c r="E90" s="10"/>
      <c r="G90" s="272" t="s">
        <v>95</v>
      </c>
      <c r="H90" s="273">
        <v>83.6</v>
      </c>
      <c r="I90" s="60">
        <f t="shared" si="0"/>
        <v>-16.400000000000006</v>
      </c>
      <c r="J90" s="84"/>
      <c r="K90" s="84"/>
      <c r="L90" s="275" t="s">
        <v>95</v>
      </c>
      <c r="M90" s="276" t="s">
        <v>131</v>
      </c>
      <c r="N90" s="84"/>
      <c r="O90" s="84"/>
    </row>
    <row r="91" spans="1:15" ht="12.75">
      <c r="A91" s="10"/>
      <c r="B91" s="10"/>
      <c r="C91" s="137" t="s">
        <v>96</v>
      </c>
      <c r="D91" s="60">
        <v>15</v>
      </c>
      <c r="E91" s="10"/>
      <c r="G91" s="272" t="s">
        <v>98</v>
      </c>
      <c r="H91" s="273">
        <v>102.3</v>
      </c>
      <c r="I91" s="60">
        <f t="shared" si="0"/>
        <v>2.299999999999997</v>
      </c>
      <c r="J91" s="84"/>
      <c r="K91" s="84"/>
      <c r="L91" s="275" t="s">
        <v>98</v>
      </c>
      <c r="M91" s="276" t="s">
        <v>151</v>
      </c>
      <c r="N91" s="84"/>
      <c r="O91" s="84"/>
    </row>
    <row r="92" spans="1:15" ht="12.75">
      <c r="A92" s="10"/>
      <c r="B92" s="10"/>
      <c r="C92" s="139" t="s">
        <v>300</v>
      </c>
      <c r="D92" s="60">
        <v>2.299999999999997</v>
      </c>
      <c r="E92" s="10"/>
      <c r="G92" s="272" t="s">
        <v>96</v>
      </c>
      <c r="H92" s="273">
        <v>115</v>
      </c>
      <c r="I92" s="60">
        <f t="shared" si="0"/>
        <v>15</v>
      </c>
      <c r="J92" s="84"/>
      <c r="K92" s="84"/>
      <c r="L92" s="275" t="s">
        <v>96</v>
      </c>
      <c r="M92" s="276" t="s">
        <v>198</v>
      </c>
      <c r="N92" s="84"/>
      <c r="O92" s="84"/>
    </row>
    <row r="93" spans="1:15" ht="12.75">
      <c r="A93" s="10"/>
      <c r="B93" s="10"/>
      <c r="C93" s="139" t="s">
        <v>97</v>
      </c>
      <c r="D93" s="60">
        <v>-5</v>
      </c>
      <c r="E93" s="10"/>
      <c r="F93" s="10"/>
      <c r="G93" s="272" t="s">
        <v>97</v>
      </c>
      <c r="H93" s="273">
        <v>95</v>
      </c>
      <c r="I93" s="60">
        <f t="shared" si="0"/>
        <v>-5</v>
      </c>
      <c r="J93" s="84"/>
      <c r="K93" s="84"/>
      <c r="L93" s="275" t="s">
        <v>97</v>
      </c>
      <c r="M93" s="276" t="s">
        <v>198</v>
      </c>
      <c r="N93" s="84"/>
      <c r="O93" s="84"/>
    </row>
    <row r="94" spans="1:15" ht="12.75">
      <c r="A94" s="10"/>
      <c r="B94" s="10"/>
      <c r="C94" s="10"/>
      <c r="D94" s="10"/>
      <c r="E94" s="10"/>
      <c r="F94" s="10"/>
      <c r="G94" s="272" t="s">
        <v>197</v>
      </c>
      <c r="H94" s="274" t="s">
        <v>6</v>
      </c>
      <c r="J94" s="84"/>
      <c r="K94" s="84"/>
      <c r="L94" s="275" t="s">
        <v>197</v>
      </c>
      <c r="M94" s="276" t="s">
        <v>198</v>
      </c>
      <c r="N94" s="84"/>
      <c r="O94" s="84"/>
    </row>
    <row r="95" spans="10:15" ht="15">
      <c r="J95" s="84"/>
      <c r="K95" s="84"/>
      <c r="L95" s="84"/>
      <c r="M95" s="84"/>
      <c r="N95" s="84"/>
      <c r="O95" s="84"/>
    </row>
    <row r="96" spans="10:15" ht="15">
      <c r="J96" s="84"/>
      <c r="K96" s="84"/>
      <c r="L96" s="84"/>
      <c r="M96" s="84"/>
      <c r="N96" s="84"/>
      <c r="O96" s="84"/>
    </row>
    <row r="97" spans="10:15" ht="15">
      <c r="J97" s="84"/>
      <c r="K97" s="84"/>
      <c r="L97" s="84"/>
      <c r="M97" s="84"/>
      <c r="N97" s="84"/>
      <c r="O97" s="84"/>
    </row>
    <row r="98" spans="10:15" ht="15">
      <c r="J98" s="84"/>
      <c r="K98" s="84"/>
      <c r="L98" s="84"/>
      <c r="M98" s="84"/>
      <c r="N98" s="84"/>
      <c r="O98" s="84"/>
    </row>
  </sheetData>
  <autoFilter ref="C90:D90">
    <sortState ref="C91:D98">
      <sortCondition descending="1" sortBy="value" ref="D91:D98"/>
    </sortState>
  </autoFilter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U83"/>
  <sheetViews>
    <sheetView showGridLines="0" workbookViewId="0" topLeftCell="A1">
      <selection activeCell="B3" sqref="B3"/>
    </sheetView>
  </sheetViews>
  <sheetFormatPr defaultColWidth="9.140625" defaultRowHeight="15"/>
  <cols>
    <col min="1" max="1" width="9.28125" style="84" customWidth="1"/>
    <col min="2" max="6" width="9.140625" style="84" customWidth="1"/>
    <col min="7" max="7" width="10.140625" style="84" bestFit="1" customWidth="1"/>
    <col min="8" max="9" width="9.140625" style="84" customWidth="1"/>
    <col min="10" max="12" width="10.7109375" style="84" customWidth="1"/>
    <col min="13" max="16" width="9.140625" style="84" customWidth="1"/>
    <col min="17" max="17" width="24.7109375" style="84" customWidth="1"/>
    <col min="18" max="18" width="24.8515625" style="84" customWidth="1"/>
    <col min="19" max="16384" width="9.140625" style="84" customWidth="1"/>
  </cols>
  <sheetData>
    <row r="2" ht="15">
      <c r="B2" s="171" t="s">
        <v>332</v>
      </c>
    </row>
    <row r="3" ht="15">
      <c r="B3" s="38" t="s">
        <v>166</v>
      </c>
    </row>
    <row r="29" ht="15">
      <c r="B29" s="10" t="s">
        <v>331</v>
      </c>
    </row>
    <row r="30" ht="15">
      <c r="B30" s="84" t="s">
        <v>66</v>
      </c>
    </row>
    <row r="31" ht="15">
      <c r="B31" s="83" t="s">
        <v>186</v>
      </c>
    </row>
    <row r="33" ht="15" hidden="1"/>
    <row r="34" ht="15" hidden="1"/>
    <row r="35" ht="15" hidden="1"/>
    <row r="36" ht="15" hidden="1"/>
    <row r="37" ht="15" hidden="1"/>
    <row r="38" ht="15" hidden="1"/>
    <row r="39" spans="1:11" ht="15" hidden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5" hidden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4" ht="15">
      <c r="A54" s="91" t="s">
        <v>177</v>
      </c>
    </row>
    <row r="55" ht="15">
      <c r="A55" s="86" t="s">
        <v>188</v>
      </c>
    </row>
    <row r="57" spans="1:21" ht="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ht="1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ht="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127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ht="1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127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2:21" ht="15"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2:21" ht="15"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20:21" ht="15">
      <c r="T63" s="96"/>
      <c r="U63" s="96"/>
    </row>
    <row r="64" spans="2:7" ht="15">
      <c r="B64" s="84" t="s">
        <v>14</v>
      </c>
      <c r="C64" s="84" t="s">
        <v>0</v>
      </c>
      <c r="D64" s="84" t="s">
        <v>1</v>
      </c>
      <c r="E64" s="84">
        <v>2013</v>
      </c>
      <c r="F64" s="84">
        <v>2014</v>
      </c>
      <c r="G64" s="84">
        <v>2015</v>
      </c>
    </row>
    <row r="65" spans="1:7" ht="15">
      <c r="A65" s="84" t="s">
        <v>169</v>
      </c>
      <c r="B65" s="84">
        <v>100</v>
      </c>
      <c r="C65" s="84">
        <v>110.47</v>
      </c>
      <c r="D65" s="84">
        <v>117.28</v>
      </c>
      <c r="E65" s="84">
        <v>120.34</v>
      </c>
      <c r="F65" s="84">
        <v>112.4</v>
      </c>
      <c r="G65" s="84">
        <v>109.95</v>
      </c>
    </row>
    <row r="66" spans="1:21" ht="15">
      <c r="A66" s="84" t="s">
        <v>170</v>
      </c>
      <c r="B66" s="84">
        <v>100</v>
      </c>
      <c r="C66" s="84">
        <v>107.27</v>
      </c>
      <c r="D66" s="84">
        <v>110.92</v>
      </c>
      <c r="E66" s="84">
        <v>112.22</v>
      </c>
      <c r="F66" s="84">
        <v>104.4</v>
      </c>
      <c r="G66" s="84">
        <v>101.28</v>
      </c>
      <c r="T66" s="96"/>
      <c r="U66" s="96"/>
    </row>
    <row r="67" spans="1:21" ht="15">
      <c r="A67" s="84" t="s">
        <v>333</v>
      </c>
      <c r="B67" s="84">
        <v>100</v>
      </c>
      <c r="C67" s="84">
        <v>107.37</v>
      </c>
      <c r="D67" s="84">
        <v>111.37</v>
      </c>
      <c r="E67" s="84">
        <v>111.13</v>
      </c>
      <c r="F67" s="84">
        <v>99.84</v>
      </c>
      <c r="G67" s="84">
        <v>103.23</v>
      </c>
      <c r="T67" s="96"/>
      <c r="U67" s="96"/>
    </row>
    <row r="68" spans="1:21" ht="15">
      <c r="A68" s="84" t="s">
        <v>171</v>
      </c>
      <c r="B68" s="84">
        <v>100</v>
      </c>
      <c r="C68" s="84">
        <v>107.16</v>
      </c>
      <c r="D68" s="84">
        <v>110.41</v>
      </c>
      <c r="E68" s="84">
        <v>113.43</v>
      </c>
      <c r="F68" s="84">
        <v>109.4</v>
      </c>
      <c r="G68" s="84">
        <v>99.18</v>
      </c>
      <c r="T68" s="96"/>
      <c r="U68" s="96"/>
    </row>
    <row r="69" spans="12:13" ht="15">
      <c r="L69" s="96"/>
      <c r="M69" s="96"/>
    </row>
    <row r="70" spans="12:13" ht="15">
      <c r="L70" s="96"/>
      <c r="M70" s="96"/>
    </row>
    <row r="71" spans="12:13" ht="15">
      <c r="L71" s="96"/>
      <c r="M71" s="96"/>
    </row>
    <row r="72" spans="12:13" ht="15">
      <c r="L72" s="96"/>
      <c r="M72" s="96"/>
    </row>
    <row r="73" spans="12:13" ht="15">
      <c r="L73" s="96"/>
      <c r="M73" s="96"/>
    </row>
    <row r="74" spans="12:21" ht="15"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12:21" ht="15"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1:21" ht="15">
      <c r="A76" s="84" t="s">
        <v>334</v>
      </c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21" ht="15">
      <c r="A77" s="84" t="s">
        <v>320</v>
      </c>
      <c r="C77" s="84">
        <v>2010</v>
      </c>
      <c r="D77" s="84">
        <v>2011</v>
      </c>
      <c r="E77" s="84">
        <v>2012</v>
      </c>
      <c r="F77" s="84">
        <v>2013</v>
      </c>
      <c r="G77" s="84">
        <v>2014</v>
      </c>
      <c r="H77" s="84">
        <v>2015</v>
      </c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ht="15">
      <c r="A78" s="84" t="s">
        <v>321</v>
      </c>
      <c r="B78" s="84" t="s">
        <v>322</v>
      </c>
      <c r="C78" s="84">
        <v>100</v>
      </c>
      <c r="D78" s="84">
        <v>110.47</v>
      </c>
      <c r="E78" s="84">
        <v>117.28</v>
      </c>
      <c r="F78" s="84">
        <v>120.34</v>
      </c>
      <c r="G78" s="84">
        <v>112.4</v>
      </c>
      <c r="H78" s="84">
        <v>109.95</v>
      </c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ht="15">
      <c r="A79" s="84" t="s">
        <v>323</v>
      </c>
      <c r="B79" s="84" t="s">
        <v>322</v>
      </c>
      <c r="C79" s="84">
        <v>100</v>
      </c>
      <c r="D79" s="84">
        <v>107.27</v>
      </c>
      <c r="E79" s="84">
        <v>110.92</v>
      </c>
      <c r="F79" s="84">
        <v>112.22</v>
      </c>
      <c r="G79" s="84">
        <v>104.4</v>
      </c>
      <c r="H79" s="84">
        <v>101.28</v>
      </c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ht="15">
      <c r="A80" s="84" t="s">
        <v>324</v>
      </c>
      <c r="B80" s="84" t="s">
        <v>31</v>
      </c>
      <c r="C80" s="84">
        <v>100</v>
      </c>
      <c r="D80" s="84">
        <v>107.16</v>
      </c>
      <c r="E80" s="84">
        <v>110.41</v>
      </c>
      <c r="F80" s="84">
        <v>113.43</v>
      </c>
      <c r="G80" s="84">
        <v>109.4</v>
      </c>
      <c r="H80" s="84">
        <v>99.18</v>
      </c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ht="15">
      <c r="A81" s="84" t="s">
        <v>325</v>
      </c>
      <c r="B81" s="84" t="s">
        <v>326</v>
      </c>
      <c r="C81" s="84">
        <v>100</v>
      </c>
      <c r="D81" s="84">
        <v>107.37</v>
      </c>
      <c r="E81" s="84">
        <v>111.37</v>
      </c>
      <c r="F81" s="84">
        <v>111.13</v>
      </c>
      <c r="G81" s="84">
        <v>99.84</v>
      </c>
      <c r="H81" s="84">
        <v>103.23</v>
      </c>
      <c r="L81"/>
      <c r="M81" s="96"/>
      <c r="N81" s="96"/>
      <c r="O81" s="96"/>
      <c r="P81" s="96"/>
      <c r="Q81" s="96"/>
      <c r="R81" s="96"/>
      <c r="S81" s="96"/>
      <c r="T81" s="96"/>
      <c r="U81" s="96"/>
    </row>
    <row r="82" spans="12:21" ht="15">
      <c r="L82"/>
      <c r="M82" s="96"/>
      <c r="N82" s="96"/>
      <c r="O82" s="96"/>
      <c r="P82" s="96"/>
      <c r="Q82" s="96"/>
      <c r="R82" s="96"/>
      <c r="S82" s="96"/>
      <c r="T82" s="96"/>
      <c r="U82" s="96"/>
    </row>
    <row r="83" spans="12:21" ht="15">
      <c r="L83"/>
      <c r="M83" s="96"/>
      <c r="N83" s="96"/>
      <c r="O83" s="96"/>
      <c r="P83" s="96"/>
      <c r="Q83" s="96"/>
      <c r="R83" s="96"/>
      <c r="S83" s="96"/>
      <c r="T83" s="96"/>
      <c r="U83" s="96"/>
    </row>
  </sheetData>
  <printOptions/>
  <pageMargins left="0.75" right="0.75" top="1" bottom="1" header="0.5" footer="0.5"/>
  <pageSetup fitToHeight="1" fitToWidth="1" horizontalDpi="300" verticalDpi="300" orientation="portrait" pageOrder="overThenDown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23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84" customWidth="1"/>
    <col min="2" max="2" width="16.7109375" style="84" customWidth="1"/>
    <col min="3" max="12" width="8.00390625" style="84" customWidth="1"/>
    <col min="13" max="15" width="9.140625" style="84" customWidth="1"/>
    <col min="16" max="16" width="7.8515625" style="84" customWidth="1"/>
    <col min="17" max="17" width="31.28125" style="84" customWidth="1"/>
    <col min="18" max="257" width="9.140625" style="84" customWidth="1"/>
    <col min="258" max="258" width="7.7109375" style="84" customWidth="1"/>
    <col min="259" max="268" width="8.00390625" style="84" customWidth="1"/>
    <col min="269" max="513" width="9.140625" style="84" customWidth="1"/>
    <col min="514" max="514" width="7.7109375" style="84" customWidth="1"/>
    <col min="515" max="524" width="8.00390625" style="84" customWidth="1"/>
    <col min="525" max="769" width="9.140625" style="84" customWidth="1"/>
    <col min="770" max="770" width="7.7109375" style="84" customWidth="1"/>
    <col min="771" max="780" width="8.00390625" style="84" customWidth="1"/>
    <col min="781" max="1025" width="9.140625" style="84" customWidth="1"/>
    <col min="1026" max="1026" width="7.7109375" style="84" customWidth="1"/>
    <col min="1027" max="1036" width="8.00390625" style="84" customWidth="1"/>
    <col min="1037" max="1281" width="9.140625" style="84" customWidth="1"/>
    <col min="1282" max="1282" width="7.7109375" style="84" customWidth="1"/>
    <col min="1283" max="1292" width="8.00390625" style="84" customWidth="1"/>
    <col min="1293" max="1537" width="9.140625" style="84" customWidth="1"/>
    <col min="1538" max="1538" width="7.7109375" style="84" customWidth="1"/>
    <col min="1539" max="1548" width="8.00390625" style="84" customWidth="1"/>
    <col min="1549" max="1793" width="9.140625" style="84" customWidth="1"/>
    <col min="1794" max="1794" width="7.7109375" style="84" customWidth="1"/>
    <col min="1795" max="1804" width="8.00390625" style="84" customWidth="1"/>
    <col min="1805" max="2049" width="9.140625" style="84" customWidth="1"/>
    <col min="2050" max="2050" width="7.7109375" style="84" customWidth="1"/>
    <col min="2051" max="2060" width="8.00390625" style="84" customWidth="1"/>
    <col min="2061" max="2305" width="9.140625" style="84" customWidth="1"/>
    <col min="2306" max="2306" width="7.7109375" style="84" customWidth="1"/>
    <col min="2307" max="2316" width="8.00390625" style="84" customWidth="1"/>
    <col min="2317" max="2561" width="9.140625" style="84" customWidth="1"/>
    <col min="2562" max="2562" width="7.7109375" style="84" customWidth="1"/>
    <col min="2563" max="2572" width="8.00390625" style="84" customWidth="1"/>
    <col min="2573" max="2817" width="9.140625" style="84" customWidth="1"/>
    <col min="2818" max="2818" width="7.7109375" style="84" customWidth="1"/>
    <col min="2819" max="2828" width="8.00390625" style="84" customWidth="1"/>
    <col min="2829" max="3073" width="9.140625" style="84" customWidth="1"/>
    <col min="3074" max="3074" width="7.7109375" style="84" customWidth="1"/>
    <col min="3075" max="3084" width="8.00390625" style="84" customWidth="1"/>
    <col min="3085" max="3329" width="9.140625" style="84" customWidth="1"/>
    <col min="3330" max="3330" width="7.7109375" style="84" customWidth="1"/>
    <col min="3331" max="3340" width="8.00390625" style="84" customWidth="1"/>
    <col min="3341" max="3585" width="9.140625" style="84" customWidth="1"/>
    <col min="3586" max="3586" width="7.7109375" style="84" customWidth="1"/>
    <col min="3587" max="3596" width="8.00390625" style="84" customWidth="1"/>
    <col min="3597" max="3841" width="9.140625" style="84" customWidth="1"/>
    <col min="3842" max="3842" width="7.7109375" style="84" customWidth="1"/>
    <col min="3843" max="3852" width="8.00390625" style="84" customWidth="1"/>
    <col min="3853" max="4097" width="9.140625" style="84" customWidth="1"/>
    <col min="4098" max="4098" width="7.7109375" style="84" customWidth="1"/>
    <col min="4099" max="4108" width="8.00390625" style="84" customWidth="1"/>
    <col min="4109" max="4353" width="9.140625" style="84" customWidth="1"/>
    <col min="4354" max="4354" width="7.7109375" style="84" customWidth="1"/>
    <col min="4355" max="4364" width="8.00390625" style="84" customWidth="1"/>
    <col min="4365" max="4609" width="9.140625" style="84" customWidth="1"/>
    <col min="4610" max="4610" width="7.7109375" style="84" customWidth="1"/>
    <col min="4611" max="4620" width="8.00390625" style="84" customWidth="1"/>
    <col min="4621" max="4865" width="9.140625" style="84" customWidth="1"/>
    <col min="4866" max="4866" width="7.7109375" style="84" customWidth="1"/>
    <col min="4867" max="4876" width="8.00390625" style="84" customWidth="1"/>
    <col min="4877" max="5121" width="9.140625" style="84" customWidth="1"/>
    <col min="5122" max="5122" width="7.7109375" style="84" customWidth="1"/>
    <col min="5123" max="5132" width="8.00390625" style="84" customWidth="1"/>
    <col min="5133" max="5377" width="9.140625" style="84" customWidth="1"/>
    <col min="5378" max="5378" width="7.7109375" style="84" customWidth="1"/>
    <col min="5379" max="5388" width="8.00390625" style="84" customWidth="1"/>
    <col min="5389" max="5633" width="9.140625" style="84" customWidth="1"/>
    <col min="5634" max="5634" width="7.7109375" style="84" customWidth="1"/>
    <col min="5635" max="5644" width="8.00390625" style="84" customWidth="1"/>
    <col min="5645" max="5889" width="9.140625" style="84" customWidth="1"/>
    <col min="5890" max="5890" width="7.7109375" style="84" customWidth="1"/>
    <col min="5891" max="5900" width="8.00390625" style="84" customWidth="1"/>
    <col min="5901" max="6145" width="9.140625" style="84" customWidth="1"/>
    <col min="6146" max="6146" width="7.7109375" style="84" customWidth="1"/>
    <col min="6147" max="6156" width="8.00390625" style="84" customWidth="1"/>
    <col min="6157" max="6401" width="9.140625" style="84" customWidth="1"/>
    <col min="6402" max="6402" width="7.7109375" style="84" customWidth="1"/>
    <col min="6403" max="6412" width="8.00390625" style="84" customWidth="1"/>
    <col min="6413" max="6657" width="9.140625" style="84" customWidth="1"/>
    <col min="6658" max="6658" width="7.7109375" style="84" customWidth="1"/>
    <col min="6659" max="6668" width="8.00390625" style="84" customWidth="1"/>
    <col min="6669" max="6913" width="9.140625" style="84" customWidth="1"/>
    <col min="6914" max="6914" width="7.7109375" style="84" customWidth="1"/>
    <col min="6915" max="6924" width="8.00390625" style="84" customWidth="1"/>
    <col min="6925" max="7169" width="9.140625" style="84" customWidth="1"/>
    <col min="7170" max="7170" width="7.7109375" style="84" customWidth="1"/>
    <col min="7171" max="7180" width="8.00390625" style="84" customWidth="1"/>
    <col min="7181" max="7425" width="9.140625" style="84" customWidth="1"/>
    <col min="7426" max="7426" width="7.7109375" style="84" customWidth="1"/>
    <col min="7427" max="7436" width="8.00390625" style="84" customWidth="1"/>
    <col min="7437" max="7681" width="9.140625" style="84" customWidth="1"/>
    <col min="7682" max="7682" width="7.7109375" style="84" customWidth="1"/>
    <col min="7683" max="7692" width="8.00390625" style="84" customWidth="1"/>
    <col min="7693" max="7937" width="9.140625" style="84" customWidth="1"/>
    <col min="7938" max="7938" width="7.7109375" style="84" customWidth="1"/>
    <col min="7939" max="7948" width="8.00390625" style="84" customWidth="1"/>
    <col min="7949" max="8193" width="9.140625" style="84" customWidth="1"/>
    <col min="8194" max="8194" width="7.7109375" style="84" customWidth="1"/>
    <col min="8195" max="8204" width="8.00390625" style="84" customWidth="1"/>
    <col min="8205" max="8449" width="9.140625" style="84" customWidth="1"/>
    <col min="8450" max="8450" width="7.7109375" style="84" customWidth="1"/>
    <col min="8451" max="8460" width="8.00390625" style="84" customWidth="1"/>
    <col min="8461" max="8705" width="9.140625" style="84" customWidth="1"/>
    <col min="8706" max="8706" width="7.7109375" style="84" customWidth="1"/>
    <col min="8707" max="8716" width="8.00390625" style="84" customWidth="1"/>
    <col min="8717" max="8961" width="9.140625" style="84" customWidth="1"/>
    <col min="8962" max="8962" width="7.7109375" style="84" customWidth="1"/>
    <col min="8963" max="8972" width="8.00390625" style="84" customWidth="1"/>
    <col min="8973" max="9217" width="9.140625" style="84" customWidth="1"/>
    <col min="9218" max="9218" width="7.7109375" style="84" customWidth="1"/>
    <col min="9219" max="9228" width="8.00390625" style="84" customWidth="1"/>
    <col min="9229" max="9473" width="9.140625" style="84" customWidth="1"/>
    <col min="9474" max="9474" width="7.7109375" style="84" customWidth="1"/>
    <col min="9475" max="9484" width="8.00390625" style="84" customWidth="1"/>
    <col min="9485" max="9729" width="9.140625" style="84" customWidth="1"/>
    <col min="9730" max="9730" width="7.7109375" style="84" customWidth="1"/>
    <col min="9731" max="9740" width="8.00390625" style="84" customWidth="1"/>
    <col min="9741" max="9985" width="9.140625" style="84" customWidth="1"/>
    <col min="9986" max="9986" width="7.7109375" style="84" customWidth="1"/>
    <col min="9987" max="9996" width="8.00390625" style="84" customWidth="1"/>
    <col min="9997" max="10241" width="9.140625" style="84" customWidth="1"/>
    <col min="10242" max="10242" width="7.7109375" style="84" customWidth="1"/>
    <col min="10243" max="10252" width="8.00390625" style="84" customWidth="1"/>
    <col min="10253" max="10497" width="9.140625" style="84" customWidth="1"/>
    <col min="10498" max="10498" width="7.7109375" style="84" customWidth="1"/>
    <col min="10499" max="10508" width="8.00390625" style="84" customWidth="1"/>
    <col min="10509" max="10753" width="9.140625" style="84" customWidth="1"/>
    <col min="10754" max="10754" width="7.7109375" style="84" customWidth="1"/>
    <col min="10755" max="10764" width="8.00390625" style="84" customWidth="1"/>
    <col min="10765" max="11009" width="9.140625" style="84" customWidth="1"/>
    <col min="11010" max="11010" width="7.7109375" style="84" customWidth="1"/>
    <col min="11011" max="11020" width="8.00390625" style="84" customWidth="1"/>
    <col min="11021" max="11265" width="9.140625" style="84" customWidth="1"/>
    <col min="11266" max="11266" width="7.7109375" style="84" customWidth="1"/>
    <col min="11267" max="11276" width="8.00390625" style="84" customWidth="1"/>
    <col min="11277" max="11521" width="9.140625" style="84" customWidth="1"/>
    <col min="11522" max="11522" width="7.7109375" style="84" customWidth="1"/>
    <col min="11523" max="11532" width="8.00390625" style="84" customWidth="1"/>
    <col min="11533" max="11777" width="9.140625" style="84" customWidth="1"/>
    <col min="11778" max="11778" width="7.7109375" style="84" customWidth="1"/>
    <col min="11779" max="11788" width="8.00390625" style="84" customWidth="1"/>
    <col min="11789" max="12033" width="9.140625" style="84" customWidth="1"/>
    <col min="12034" max="12034" width="7.7109375" style="84" customWidth="1"/>
    <col min="12035" max="12044" width="8.00390625" style="84" customWidth="1"/>
    <col min="12045" max="12289" width="9.140625" style="84" customWidth="1"/>
    <col min="12290" max="12290" width="7.7109375" style="84" customWidth="1"/>
    <col min="12291" max="12300" width="8.00390625" style="84" customWidth="1"/>
    <col min="12301" max="12545" width="9.140625" style="84" customWidth="1"/>
    <col min="12546" max="12546" width="7.7109375" style="84" customWidth="1"/>
    <col min="12547" max="12556" width="8.00390625" style="84" customWidth="1"/>
    <col min="12557" max="12801" width="9.140625" style="84" customWidth="1"/>
    <col min="12802" max="12802" width="7.7109375" style="84" customWidth="1"/>
    <col min="12803" max="12812" width="8.00390625" style="84" customWidth="1"/>
    <col min="12813" max="13057" width="9.140625" style="84" customWidth="1"/>
    <col min="13058" max="13058" width="7.7109375" style="84" customWidth="1"/>
    <col min="13059" max="13068" width="8.00390625" style="84" customWidth="1"/>
    <col min="13069" max="13313" width="9.140625" style="84" customWidth="1"/>
    <col min="13314" max="13314" width="7.7109375" style="84" customWidth="1"/>
    <col min="13315" max="13324" width="8.00390625" style="84" customWidth="1"/>
    <col min="13325" max="13569" width="9.140625" style="84" customWidth="1"/>
    <col min="13570" max="13570" width="7.7109375" style="84" customWidth="1"/>
    <col min="13571" max="13580" width="8.00390625" style="84" customWidth="1"/>
    <col min="13581" max="13825" width="9.140625" style="84" customWidth="1"/>
    <col min="13826" max="13826" width="7.7109375" style="84" customWidth="1"/>
    <col min="13827" max="13836" width="8.00390625" style="84" customWidth="1"/>
    <col min="13837" max="14081" width="9.140625" style="84" customWidth="1"/>
    <col min="14082" max="14082" width="7.7109375" style="84" customWidth="1"/>
    <col min="14083" max="14092" width="8.00390625" style="84" customWidth="1"/>
    <col min="14093" max="14337" width="9.140625" style="84" customWidth="1"/>
    <col min="14338" max="14338" width="7.7109375" style="84" customWidth="1"/>
    <col min="14339" max="14348" width="8.00390625" style="84" customWidth="1"/>
    <col min="14349" max="14593" width="9.140625" style="84" customWidth="1"/>
    <col min="14594" max="14594" width="7.7109375" style="84" customWidth="1"/>
    <col min="14595" max="14604" width="8.00390625" style="84" customWidth="1"/>
    <col min="14605" max="14849" width="9.140625" style="84" customWidth="1"/>
    <col min="14850" max="14850" width="7.7109375" style="84" customWidth="1"/>
    <col min="14851" max="14860" width="8.00390625" style="84" customWidth="1"/>
    <col min="14861" max="15105" width="9.140625" style="84" customWidth="1"/>
    <col min="15106" max="15106" width="7.7109375" style="84" customWidth="1"/>
    <col min="15107" max="15116" width="8.00390625" style="84" customWidth="1"/>
    <col min="15117" max="15361" width="9.140625" style="84" customWidth="1"/>
    <col min="15362" max="15362" width="7.7109375" style="84" customWidth="1"/>
    <col min="15363" max="15372" width="8.00390625" style="84" customWidth="1"/>
    <col min="15373" max="15617" width="9.140625" style="84" customWidth="1"/>
    <col min="15618" max="15618" width="7.7109375" style="84" customWidth="1"/>
    <col min="15619" max="15628" width="8.00390625" style="84" customWidth="1"/>
    <col min="15629" max="15873" width="9.140625" style="84" customWidth="1"/>
    <col min="15874" max="15874" width="7.7109375" style="84" customWidth="1"/>
    <col min="15875" max="15884" width="8.00390625" style="84" customWidth="1"/>
    <col min="15885" max="16129" width="9.140625" style="84" customWidth="1"/>
    <col min="16130" max="16130" width="7.7109375" style="84" customWidth="1"/>
    <col min="16131" max="16140" width="8.00390625" style="84" customWidth="1"/>
    <col min="16141" max="16384" width="9.140625" style="84" customWidth="1"/>
  </cols>
  <sheetData>
    <row r="1" spans="16:26" ht="15"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2:24" ht="15">
      <c r="B2" s="288" t="s">
        <v>306</v>
      </c>
      <c r="M2" s="92"/>
      <c r="N2" s="172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2:24" ht="15">
      <c r="B3" s="38" t="s">
        <v>166</v>
      </c>
      <c r="M3" s="92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3:24" ht="15">
      <c r="M4" s="92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15" ht="15">
      <c r="B5" s="41"/>
      <c r="C5" s="398" t="s">
        <v>67</v>
      </c>
      <c r="D5" s="399"/>
      <c r="E5" s="399"/>
      <c r="F5" s="399"/>
      <c r="G5" s="399"/>
      <c r="H5" s="398" t="s">
        <v>31</v>
      </c>
      <c r="I5" s="399"/>
      <c r="J5" s="399"/>
      <c r="K5" s="399"/>
      <c r="L5" s="399"/>
      <c r="M5" s="92"/>
      <c r="N5" s="154"/>
      <c r="O5" s="313"/>
    </row>
    <row r="6" spans="2:13" ht="15">
      <c r="B6" s="42"/>
      <c r="C6" s="319">
        <v>2011</v>
      </c>
      <c r="D6" s="320">
        <v>2012</v>
      </c>
      <c r="E6" s="320">
        <v>2013</v>
      </c>
      <c r="F6" s="320">
        <v>2014</v>
      </c>
      <c r="G6" s="320">
        <v>2015</v>
      </c>
      <c r="H6" s="319">
        <v>2011</v>
      </c>
      <c r="I6" s="320">
        <v>2012</v>
      </c>
      <c r="J6" s="320">
        <v>2013</v>
      </c>
      <c r="K6" s="320">
        <v>2014</v>
      </c>
      <c r="L6" s="320">
        <v>2015</v>
      </c>
      <c r="M6" s="92"/>
    </row>
    <row r="7" spans="2:30" ht="15">
      <c r="B7" s="316" t="s">
        <v>167</v>
      </c>
      <c r="C7" s="317">
        <v>107.37</v>
      </c>
      <c r="D7" s="318">
        <v>111.37</v>
      </c>
      <c r="E7" s="318">
        <v>111.13</v>
      </c>
      <c r="F7" s="318">
        <v>99.84</v>
      </c>
      <c r="G7" s="318">
        <v>103.23</v>
      </c>
      <c r="H7" s="317">
        <v>107.16</v>
      </c>
      <c r="I7" s="318">
        <v>110.41</v>
      </c>
      <c r="J7" s="318">
        <v>113.43</v>
      </c>
      <c r="K7" s="318">
        <v>109.4</v>
      </c>
      <c r="L7" s="318">
        <v>99.18</v>
      </c>
      <c r="M7" s="92"/>
      <c r="Y7" s="92"/>
      <c r="Z7" s="92"/>
      <c r="AA7" s="92"/>
      <c r="AB7" s="92"/>
      <c r="AC7" s="92"/>
      <c r="AD7" s="92"/>
    </row>
    <row r="8" spans="2:30" ht="15">
      <c r="B8" s="321" t="s">
        <v>69</v>
      </c>
      <c r="C8" s="291">
        <v>89.7</v>
      </c>
      <c r="D8" s="292">
        <v>107.1</v>
      </c>
      <c r="E8" s="292">
        <v>109.4</v>
      </c>
      <c r="F8" s="292">
        <v>75.5</v>
      </c>
      <c r="G8" s="292">
        <v>84.1</v>
      </c>
      <c r="H8" s="291">
        <v>105.2</v>
      </c>
      <c r="I8" s="292">
        <v>109.2</v>
      </c>
      <c r="J8" s="292">
        <v>113.4</v>
      </c>
      <c r="K8" s="292">
        <v>104.9</v>
      </c>
      <c r="L8" s="292">
        <v>90.9</v>
      </c>
      <c r="M8" s="92"/>
      <c r="Y8" s="92"/>
      <c r="Z8" s="92"/>
      <c r="AA8" s="92"/>
      <c r="AB8" s="92"/>
      <c r="AC8" s="92"/>
      <c r="AD8" s="92"/>
    </row>
    <row r="9" spans="2:30" ht="15">
      <c r="B9" s="43" t="s">
        <v>70</v>
      </c>
      <c r="C9" s="44">
        <v>125.9</v>
      </c>
      <c r="D9" s="45">
        <v>148.5</v>
      </c>
      <c r="E9" s="45">
        <v>109.8</v>
      </c>
      <c r="F9" s="45">
        <v>105.3</v>
      </c>
      <c r="G9" s="45">
        <v>115.8</v>
      </c>
      <c r="H9" s="44">
        <v>105.5</v>
      </c>
      <c r="I9" s="45">
        <v>105.3</v>
      </c>
      <c r="J9" s="45">
        <v>113.1</v>
      </c>
      <c r="K9" s="45">
        <v>113.6</v>
      </c>
      <c r="L9" s="45">
        <v>108.4</v>
      </c>
      <c r="M9" s="92"/>
      <c r="Q9" s="155"/>
      <c r="R9" s="156"/>
      <c r="S9" s="155"/>
      <c r="T9" s="155"/>
      <c r="U9" s="156"/>
      <c r="V9" s="155"/>
      <c r="W9" s="156"/>
      <c r="X9" s="155"/>
      <c r="Y9" s="92"/>
      <c r="Z9" s="92"/>
      <c r="AA9" s="92"/>
      <c r="AB9" s="92"/>
      <c r="AC9" s="92"/>
      <c r="AD9" s="92"/>
    </row>
    <row r="10" spans="2:30" ht="15">
      <c r="B10" s="43" t="s">
        <v>73</v>
      </c>
      <c r="C10" s="44">
        <v>130.6</v>
      </c>
      <c r="D10" s="45">
        <v>129.6</v>
      </c>
      <c r="E10" s="45">
        <v>134.7</v>
      </c>
      <c r="F10" s="45">
        <v>120</v>
      </c>
      <c r="G10" s="45">
        <v>117</v>
      </c>
      <c r="H10" s="44">
        <v>105.9</v>
      </c>
      <c r="I10" s="45">
        <v>107.7</v>
      </c>
      <c r="J10" s="45">
        <v>110.3</v>
      </c>
      <c r="K10" s="45">
        <v>115.3</v>
      </c>
      <c r="L10" s="45">
        <v>102.9</v>
      </c>
      <c r="M10" s="92"/>
      <c r="Q10" s="155"/>
      <c r="R10" s="156"/>
      <c r="S10" s="155"/>
      <c r="T10" s="155"/>
      <c r="U10" s="156"/>
      <c r="V10" s="155"/>
      <c r="W10" s="156"/>
      <c r="X10" s="155"/>
      <c r="Y10" s="92"/>
      <c r="Z10" s="92"/>
      <c r="AA10" s="92"/>
      <c r="AB10" s="92"/>
      <c r="AC10" s="92"/>
      <c r="AD10" s="92"/>
    </row>
    <row r="11" spans="2:30" ht="15">
      <c r="B11" s="43" t="s">
        <v>74</v>
      </c>
      <c r="C11" s="44">
        <v>120.6</v>
      </c>
      <c r="D11" s="45">
        <v>124.7</v>
      </c>
      <c r="E11" s="45">
        <v>119.7</v>
      </c>
      <c r="F11" s="45">
        <v>107.1</v>
      </c>
      <c r="G11" s="45">
        <v>108.5</v>
      </c>
      <c r="H11" s="44">
        <v>107.8</v>
      </c>
      <c r="I11" s="45">
        <v>114.3</v>
      </c>
      <c r="J11" s="45">
        <v>122.1</v>
      </c>
      <c r="K11" s="45">
        <v>107.5</v>
      </c>
      <c r="L11" s="45">
        <v>97.8</v>
      </c>
      <c r="M11" s="92"/>
      <c r="Q11" s="155"/>
      <c r="R11" s="156"/>
      <c r="S11" s="155"/>
      <c r="T11" s="155"/>
      <c r="U11" s="156"/>
      <c r="V11" s="155"/>
      <c r="W11" s="156"/>
      <c r="X11" s="155"/>
      <c r="Y11" s="92"/>
      <c r="Z11" s="92"/>
      <c r="AA11" s="92"/>
      <c r="AB11" s="92"/>
      <c r="AC11" s="92"/>
      <c r="AD11" s="92"/>
    </row>
    <row r="12" spans="2:30" ht="15">
      <c r="B12" s="43" t="s">
        <v>307</v>
      </c>
      <c r="C12" s="44">
        <v>113</v>
      </c>
      <c r="D12" s="45">
        <v>120.6</v>
      </c>
      <c r="E12" s="45">
        <v>112.9</v>
      </c>
      <c r="F12" s="45">
        <v>96.7</v>
      </c>
      <c r="G12" s="45">
        <v>106.5</v>
      </c>
      <c r="H12" s="44">
        <v>109.1</v>
      </c>
      <c r="I12" s="45">
        <v>109.7</v>
      </c>
      <c r="J12" s="45">
        <v>113.9</v>
      </c>
      <c r="K12" s="45">
        <v>108.1</v>
      </c>
      <c r="L12" s="45">
        <v>95.2</v>
      </c>
      <c r="M12" s="92"/>
      <c r="Q12" s="155"/>
      <c r="R12" s="156"/>
      <c r="S12" s="155"/>
      <c r="T12" s="155"/>
      <c r="U12" s="156"/>
      <c r="V12" s="155"/>
      <c r="W12" s="156"/>
      <c r="X12" s="155"/>
      <c r="Y12" s="92"/>
      <c r="Z12" s="92"/>
      <c r="AA12" s="92"/>
      <c r="AB12" s="92"/>
      <c r="AC12" s="92"/>
      <c r="AD12" s="92"/>
    </row>
    <row r="13" spans="2:30" ht="15">
      <c r="B13" s="43" t="s">
        <v>75</v>
      </c>
      <c r="C13" s="44" t="s">
        <v>6</v>
      </c>
      <c r="D13" s="45" t="s">
        <v>6</v>
      </c>
      <c r="E13" s="45" t="s">
        <v>6</v>
      </c>
      <c r="F13" s="45" t="s">
        <v>6</v>
      </c>
      <c r="G13" s="45" t="s">
        <v>6</v>
      </c>
      <c r="H13" s="44" t="s">
        <v>6</v>
      </c>
      <c r="I13" s="45" t="s">
        <v>6</v>
      </c>
      <c r="J13" s="45" t="s">
        <v>6</v>
      </c>
      <c r="K13" s="45" t="s">
        <v>6</v>
      </c>
      <c r="L13" s="45" t="s">
        <v>6</v>
      </c>
      <c r="M13" s="92"/>
      <c r="Q13" s="155"/>
      <c r="R13" s="156"/>
      <c r="S13" s="155"/>
      <c r="T13" s="155"/>
      <c r="U13" s="156"/>
      <c r="V13" s="155"/>
      <c r="W13" s="156"/>
      <c r="X13" s="155"/>
      <c r="Y13" s="92"/>
      <c r="Z13" s="92"/>
      <c r="AA13" s="92"/>
      <c r="AB13" s="92"/>
      <c r="AC13" s="92"/>
      <c r="AD13" s="92"/>
    </row>
    <row r="14" spans="2:30" ht="15">
      <c r="B14" s="43" t="s">
        <v>81</v>
      </c>
      <c r="C14" s="44">
        <v>108.2</v>
      </c>
      <c r="D14" s="45">
        <v>125.4</v>
      </c>
      <c r="E14" s="45">
        <v>133.2</v>
      </c>
      <c r="F14" s="45">
        <v>104.2</v>
      </c>
      <c r="G14" s="45">
        <v>105.5</v>
      </c>
      <c r="H14" s="291">
        <v>114.7</v>
      </c>
      <c r="I14" s="292">
        <v>116.5</v>
      </c>
      <c r="J14" s="292">
        <v>126.1</v>
      </c>
      <c r="K14" s="292">
        <v>117.7</v>
      </c>
      <c r="L14" s="292">
        <v>112.6</v>
      </c>
      <c r="M14" s="92"/>
      <c r="Q14" s="155"/>
      <c r="R14" s="156"/>
      <c r="S14" s="155"/>
      <c r="T14" s="155"/>
      <c r="U14" s="156"/>
      <c r="V14" s="155"/>
      <c r="W14" s="156"/>
      <c r="X14" s="155"/>
      <c r="Y14" s="92"/>
      <c r="Z14" s="92"/>
      <c r="AA14" s="92"/>
      <c r="AB14" s="92"/>
      <c r="AC14" s="92"/>
      <c r="AD14" s="92"/>
    </row>
    <row r="15" spans="2:30" ht="15">
      <c r="B15" s="43" t="s">
        <v>79</v>
      </c>
      <c r="C15" s="44">
        <v>100.5</v>
      </c>
      <c r="D15" s="45">
        <v>97.5</v>
      </c>
      <c r="E15" s="45">
        <v>100.7</v>
      </c>
      <c r="F15" s="45">
        <v>99.3</v>
      </c>
      <c r="G15" s="45">
        <v>107.3</v>
      </c>
      <c r="H15" s="44">
        <v>98.5</v>
      </c>
      <c r="I15" s="45">
        <v>97.4</v>
      </c>
      <c r="J15" s="45">
        <v>98.3</v>
      </c>
      <c r="K15" s="45">
        <v>100.1</v>
      </c>
      <c r="L15" s="45">
        <v>101.3</v>
      </c>
      <c r="M15" s="92"/>
      <c r="Q15" s="155"/>
      <c r="R15" s="156"/>
      <c r="S15" s="155"/>
      <c r="T15" s="155"/>
      <c r="U15" s="156"/>
      <c r="V15" s="155"/>
      <c r="W15" s="156"/>
      <c r="X15" s="155"/>
      <c r="Y15" s="92"/>
      <c r="Z15" s="92"/>
      <c r="AA15" s="92"/>
      <c r="AB15" s="92"/>
      <c r="AC15" s="92"/>
      <c r="AD15" s="92"/>
    </row>
    <row r="16" spans="2:30" ht="15">
      <c r="B16" s="43" t="s">
        <v>93</v>
      </c>
      <c r="C16" s="44">
        <v>92.1</v>
      </c>
      <c r="D16" s="45">
        <v>101.3</v>
      </c>
      <c r="E16" s="45">
        <v>103.5</v>
      </c>
      <c r="F16" s="45">
        <v>91.8</v>
      </c>
      <c r="G16" s="45">
        <v>109.3</v>
      </c>
      <c r="H16" s="44">
        <v>105.4</v>
      </c>
      <c r="I16" s="45">
        <v>112.7</v>
      </c>
      <c r="J16" s="45">
        <v>113.4</v>
      </c>
      <c r="K16" s="45">
        <v>111.4</v>
      </c>
      <c r="L16" s="45">
        <v>102.9</v>
      </c>
      <c r="M16" s="92"/>
      <c r="Q16" s="155"/>
      <c r="R16" s="156"/>
      <c r="S16" s="155"/>
      <c r="T16" s="155"/>
      <c r="U16" s="156"/>
      <c r="V16" s="155"/>
      <c r="W16" s="156"/>
      <c r="X16" s="155"/>
      <c r="Y16" s="92"/>
      <c r="Z16" s="92"/>
      <c r="AA16" s="92"/>
      <c r="AB16" s="92"/>
      <c r="AC16" s="92"/>
      <c r="AD16" s="92"/>
    </row>
    <row r="17" spans="2:30" ht="15">
      <c r="B17" s="43" t="s">
        <v>77</v>
      </c>
      <c r="C17" s="44">
        <v>112.3</v>
      </c>
      <c r="D17" s="45">
        <v>115.5</v>
      </c>
      <c r="E17" s="45">
        <v>116.3</v>
      </c>
      <c r="F17" s="45">
        <v>108</v>
      </c>
      <c r="G17" s="45">
        <v>106.5</v>
      </c>
      <c r="H17" s="44">
        <v>106.7</v>
      </c>
      <c r="I17" s="45">
        <v>110.7</v>
      </c>
      <c r="J17" s="45">
        <v>113.3</v>
      </c>
      <c r="K17" s="45">
        <v>111.4</v>
      </c>
      <c r="L17" s="45">
        <v>103.5</v>
      </c>
      <c r="M17" s="92"/>
      <c r="Q17" s="155"/>
      <c r="R17" s="156"/>
      <c r="S17" s="155"/>
      <c r="T17" s="155"/>
      <c r="U17" s="156"/>
      <c r="V17" s="155"/>
      <c r="W17" s="156"/>
      <c r="X17" s="155"/>
      <c r="Y17" s="92"/>
      <c r="Z17" s="92"/>
      <c r="AA17" s="92"/>
      <c r="AB17" s="92"/>
      <c r="AC17" s="92"/>
      <c r="AD17" s="92"/>
    </row>
    <row r="18" spans="2:30" ht="15">
      <c r="B18" s="43" t="s">
        <v>71</v>
      </c>
      <c r="C18" s="44">
        <v>106.9</v>
      </c>
      <c r="D18" s="45">
        <v>111.5</v>
      </c>
      <c r="E18" s="45">
        <v>96.4</v>
      </c>
      <c r="F18" s="45">
        <v>87.6</v>
      </c>
      <c r="G18" s="45">
        <v>93.5</v>
      </c>
      <c r="H18" s="44">
        <v>103.4</v>
      </c>
      <c r="I18" s="45">
        <v>108.3</v>
      </c>
      <c r="J18" s="45">
        <v>106.7</v>
      </c>
      <c r="K18" s="45">
        <v>106.1</v>
      </c>
      <c r="L18" s="45">
        <v>99.9</v>
      </c>
      <c r="M18" s="92"/>
      <c r="Q18" s="155"/>
      <c r="R18" s="156"/>
      <c r="S18" s="155"/>
      <c r="T18" s="155"/>
      <c r="U18" s="156"/>
      <c r="V18" s="155"/>
      <c r="W18" s="156"/>
      <c r="X18" s="155"/>
      <c r="Y18" s="92"/>
      <c r="Z18" s="92"/>
      <c r="AA18" s="92"/>
      <c r="AB18" s="92"/>
      <c r="AC18" s="92"/>
      <c r="AD18" s="92"/>
    </row>
    <row r="19" spans="2:30" ht="15">
      <c r="B19" s="43" t="s">
        <v>82</v>
      </c>
      <c r="C19" s="44">
        <v>105.6</v>
      </c>
      <c r="D19" s="45">
        <v>107.8</v>
      </c>
      <c r="E19" s="45">
        <v>112.1</v>
      </c>
      <c r="F19" s="45">
        <v>105.4</v>
      </c>
      <c r="G19" s="45">
        <v>108</v>
      </c>
      <c r="H19" s="44">
        <v>107.4</v>
      </c>
      <c r="I19" s="45">
        <v>111.2</v>
      </c>
      <c r="J19" s="45">
        <v>111.9</v>
      </c>
      <c r="K19" s="45">
        <v>109.3</v>
      </c>
      <c r="L19" s="45">
        <v>104</v>
      </c>
      <c r="M19" s="92"/>
      <c r="Q19" s="155"/>
      <c r="R19" s="156"/>
      <c r="S19" s="155"/>
      <c r="T19" s="155"/>
      <c r="U19" s="156"/>
      <c r="V19" s="155"/>
      <c r="W19" s="156"/>
      <c r="X19" s="155"/>
      <c r="Y19" s="92"/>
      <c r="Z19" s="92"/>
      <c r="AA19" s="92"/>
      <c r="AB19" s="92"/>
      <c r="AC19" s="92"/>
      <c r="AD19" s="92"/>
    </row>
    <row r="20" spans="2:30" ht="15">
      <c r="B20" s="43" t="s">
        <v>72</v>
      </c>
      <c r="C20" s="44">
        <v>119.9</v>
      </c>
      <c r="D20" s="45">
        <v>120.4</v>
      </c>
      <c r="E20" s="45">
        <v>121</v>
      </c>
      <c r="F20" s="45">
        <v>115.3</v>
      </c>
      <c r="G20" s="45">
        <v>119.3</v>
      </c>
      <c r="H20" s="44">
        <v>106.9</v>
      </c>
      <c r="I20" s="45">
        <v>104.7</v>
      </c>
      <c r="J20" s="45">
        <v>104.7</v>
      </c>
      <c r="K20" s="45">
        <v>105.8</v>
      </c>
      <c r="L20" s="45">
        <v>104.6</v>
      </c>
      <c r="M20" s="92"/>
      <c r="Q20" s="155"/>
      <c r="R20" s="156"/>
      <c r="S20" s="155"/>
      <c r="T20" s="155"/>
      <c r="U20" s="156"/>
      <c r="V20" s="155"/>
      <c r="W20" s="156"/>
      <c r="X20" s="155"/>
      <c r="Y20" s="92"/>
      <c r="Z20" s="92"/>
      <c r="AA20" s="92"/>
      <c r="AB20" s="92"/>
      <c r="AC20" s="92"/>
      <c r="AD20" s="92"/>
    </row>
    <row r="21" spans="2:30" ht="15">
      <c r="B21" s="43" t="s">
        <v>83</v>
      </c>
      <c r="C21" s="44">
        <v>120.2</v>
      </c>
      <c r="D21" s="45">
        <v>122.3</v>
      </c>
      <c r="E21" s="45">
        <v>106.6</v>
      </c>
      <c r="F21" s="45">
        <v>94.6</v>
      </c>
      <c r="G21" s="45">
        <v>96.6</v>
      </c>
      <c r="H21" s="44">
        <v>106.8</v>
      </c>
      <c r="I21" s="45">
        <v>107.4</v>
      </c>
      <c r="J21" s="45">
        <v>111.4</v>
      </c>
      <c r="K21" s="45">
        <v>104</v>
      </c>
      <c r="L21" s="45">
        <v>87.4</v>
      </c>
      <c r="M21" s="92"/>
      <c r="Q21" s="155"/>
      <c r="R21" s="156"/>
      <c r="S21" s="155"/>
      <c r="T21" s="155"/>
      <c r="U21" s="156"/>
      <c r="V21" s="155"/>
      <c r="W21" s="156"/>
      <c r="X21" s="155"/>
      <c r="Y21" s="92"/>
      <c r="Z21" s="92"/>
      <c r="AA21" s="92"/>
      <c r="AB21" s="92"/>
      <c r="AC21" s="92"/>
      <c r="AD21" s="92"/>
    </row>
    <row r="22" spans="2:30" ht="15">
      <c r="B22" s="43" t="s">
        <v>84</v>
      </c>
      <c r="C22" s="44">
        <v>132.1</v>
      </c>
      <c r="D22" s="45">
        <v>124.4</v>
      </c>
      <c r="E22" s="45">
        <v>119.4</v>
      </c>
      <c r="F22" s="45">
        <v>101.2</v>
      </c>
      <c r="G22" s="45">
        <v>101.4</v>
      </c>
      <c r="H22" s="44">
        <v>108.8</v>
      </c>
      <c r="I22" s="45">
        <v>107.2</v>
      </c>
      <c r="J22" s="45">
        <v>113.7</v>
      </c>
      <c r="K22" s="45">
        <v>102.2</v>
      </c>
      <c r="L22" s="45">
        <v>87.8</v>
      </c>
      <c r="M22" s="92"/>
      <c r="Q22" s="155"/>
      <c r="R22" s="156"/>
      <c r="S22" s="155"/>
      <c r="T22" s="155"/>
      <c r="U22" s="156"/>
      <c r="V22" s="155"/>
      <c r="W22" s="156"/>
      <c r="X22" s="155"/>
      <c r="Y22" s="92"/>
      <c r="Z22" s="92"/>
      <c r="AA22" s="92"/>
      <c r="AB22" s="92"/>
      <c r="AC22" s="92"/>
      <c r="AD22" s="92"/>
    </row>
    <row r="23" spans="2:30" ht="15">
      <c r="B23" s="43" t="s">
        <v>85</v>
      </c>
      <c r="C23" s="44">
        <v>105.5</v>
      </c>
      <c r="D23" s="45">
        <v>117.2</v>
      </c>
      <c r="E23" s="45">
        <v>100.1</v>
      </c>
      <c r="F23" s="45">
        <v>92.5</v>
      </c>
      <c r="G23" s="45">
        <v>95.6</v>
      </c>
      <c r="H23" s="44">
        <v>104.6</v>
      </c>
      <c r="I23" s="45">
        <v>104.6</v>
      </c>
      <c r="J23" s="45">
        <v>112.5</v>
      </c>
      <c r="K23" s="45">
        <v>110.3</v>
      </c>
      <c r="L23" s="45">
        <v>96.2</v>
      </c>
      <c r="M23" s="92"/>
      <c r="Q23" s="155"/>
      <c r="R23" s="156"/>
      <c r="S23" s="155"/>
      <c r="T23" s="155"/>
      <c r="U23" s="156"/>
      <c r="V23" s="155"/>
      <c r="W23" s="156"/>
      <c r="X23" s="155"/>
      <c r="Y23" s="92"/>
      <c r="Z23" s="92"/>
      <c r="AA23" s="92"/>
      <c r="AB23" s="92"/>
      <c r="AC23" s="92"/>
      <c r="AD23" s="92"/>
    </row>
    <row r="24" spans="2:30" ht="15">
      <c r="B24" s="43" t="s">
        <v>80</v>
      </c>
      <c r="C24" s="44">
        <v>118.8</v>
      </c>
      <c r="D24" s="45">
        <v>132.6</v>
      </c>
      <c r="E24" s="45">
        <v>113.1</v>
      </c>
      <c r="F24" s="45">
        <v>103</v>
      </c>
      <c r="G24" s="45">
        <v>109.4</v>
      </c>
      <c r="H24" s="44">
        <v>111.8</v>
      </c>
      <c r="I24" s="45">
        <v>116.5</v>
      </c>
      <c r="J24" s="45">
        <v>118.5</v>
      </c>
      <c r="K24" s="45">
        <v>117</v>
      </c>
      <c r="L24" s="45">
        <v>107.2</v>
      </c>
      <c r="M24" s="92"/>
      <c r="Q24" s="155"/>
      <c r="R24" s="156"/>
      <c r="S24" s="155"/>
      <c r="T24" s="155"/>
      <c r="U24" s="156"/>
      <c r="V24" s="155"/>
      <c r="W24" s="156"/>
      <c r="X24" s="155"/>
      <c r="Y24" s="92"/>
      <c r="Z24" s="92"/>
      <c r="AA24" s="92"/>
      <c r="AB24" s="92"/>
      <c r="AC24" s="92"/>
      <c r="AD24" s="92"/>
    </row>
    <row r="25" spans="2:30" ht="15">
      <c r="B25" s="43" t="s">
        <v>86</v>
      </c>
      <c r="C25" s="44">
        <v>96.2</v>
      </c>
      <c r="D25" s="45">
        <v>106.4</v>
      </c>
      <c r="E25" s="45">
        <v>99.9</v>
      </c>
      <c r="F25" s="45">
        <v>85.3</v>
      </c>
      <c r="G25" s="45">
        <v>109.3</v>
      </c>
      <c r="H25" s="44">
        <v>103.5</v>
      </c>
      <c r="I25" s="45">
        <v>107.3</v>
      </c>
      <c r="J25" s="45">
        <v>111.9</v>
      </c>
      <c r="K25" s="45">
        <v>105.2</v>
      </c>
      <c r="L25" s="45">
        <v>102.8</v>
      </c>
      <c r="M25" s="92"/>
      <c r="Q25" s="155"/>
      <c r="R25" s="156"/>
      <c r="S25" s="155"/>
      <c r="T25" s="155"/>
      <c r="U25" s="156"/>
      <c r="V25" s="155"/>
      <c r="W25" s="156"/>
      <c r="X25" s="155"/>
      <c r="Y25" s="92"/>
      <c r="Z25" s="92"/>
      <c r="AA25" s="92"/>
      <c r="AB25" s="92"/>
      <c r="AC25" s="92"/>
      <c r="AD25" s="92"/>
    </row>
    <row r="26" spans="2:30" ht="15">
      <c r="B26" s="43" t="s">
        <v>309</v>
      </c>
      <c r="C26" s="44">
        <v>97.5</v>
      </c>
      <c r="D26" s="45">
        <v>97.2</v>
      </c>
      <c r="E26" s="45">
        <v>103.6</v>
      </c>
      <c r="F26" s="45">
        <v>92.5</v>
      </c>
      <c r="G26" s="45">
        <v>96.4</v>
      </c>
      <c r="H26" s="44">
        <v>107.9</v>
      </c>
      <c r="I26" s="45">
        <v>110.3</v>
      </c>
      <c r="J26" s="45">
        <v>112.2</v>
      </c>
      <c r="K26" s="45">
        <v>110.8</v>
      </c>
      <c r="L26" s="45">
        <v>99</v>
      </c>
      <c r="M26" s="92"/>
      <c r="Q26" s="155"/>
      <c r="R26" s="156"/>
      <c r="S26" s="155"/>
      <c r="T26" s="155"/>
      <c r="U26" s="156"/>
      <c r="V26" s="155"/>
      <c r="W26" s="156"/>
      <c r="X26" s="155"/>
      <c r="Y26" s="92"/>
      <c r="Z26" s="92"/>
      <c r="AA26" s="92"/>
      <c r="AB26" s="92"/>
      <c r="AC26" s="92"/>
      <c r="AD26" s="92"/>
    </row>
    <row r="27" spans="2:30" ht="15">
      <c r="B27" s="43" t="s">
        <v>308</v>
      </c>
      <c r="C27" s="44">
        <v>101.6</v>
      </c>
      <c r="D27" s="45">
        <v>102.8</v>
      </c>
      <c r="E27" s="45">
        <v>97.9</v>
      </c>
      <c r="F27" s="45">
        <v>87.8</v>
      </c>
      <c r="G27" s="45">
        <v>90.2</v>
      </c>
      <c r="H27" s="44">
        <v>106.2</v>
      </c>
      <c r="I27" s="45">
        <v>108.9</v>
      </c>
      <c r="J27" s="45">
        <v>111.2</v>
      </c>
      <c r="K27" s="45">
        <v>108.3</v>
      </c>
      <c r="L27" s="45">
        <v>100.4</v>
      </c>
      <c r="M27" s="92"/>
      <c r="Q27" s="155"/>
      <c r="R27" s="156"/>
      <c r="S27" s="155"/>
      <c r="T27" s="155"/>
      <c r="U27" s="156"/>
      <c r="V27" s="155"/>
      <c r="W27" s="156"/>
      <c r="X27" s="155"/>
      <c r="Y27" s="92"/>
      <c r="Z27" s="92"/>
      <c r="AA27" s="92"/>
      <c r="AB27" s="92"/>
      <c r="AC27" s="92"/>
      <c r="AD27" s="92"/>
    </row>
    <row r="28" spans="2:30" ht="15">
      <c r="B28" s="43" t="s">
        <v>88</v>
      </c>
      <c r="C28" s="44">
        <v>117.8</v>
      </c>
      <c r="D28" s="45">
        <v>113.9</v>
      </c>
      <c r="E28" s="45">
        <v>105.8</v>
      </c>
      <c r="F28" s="45">
        <v>95.3</v>
      </c>
      <c r="G28" s="45">
        <v>98.5</v>
      </c>
      <c r="H28" s="44">
        <v>112.1</v>
      </c>
      <c r="I28" s="45">
        <v>117.2</v>
      </c>
      <c r="J28" s="45">
        <v>118.1</v>
      </c>
      <c r="K28" s="45">
        <v>113.3</v>
      </c>
      <c r="L28" s="45">
        <v>103.6</v>
      </c>
      <c r="M28" s="92"/>
      <c r="Q28" s="155"/>
      <c r="R28" s="156"/>
      <c r="S28" s="155"/>
      <c r="T28" s="155"/>
      <c r="U28" s="156"/>
      <c r="V28" s="155"/>
      <c r="W28" s="156"/>
      <c r="X28" s="155"/>
      <c r="Y28" s="92"/>
      <c r="Z28" s="92"/>
      <c r="AA28" s="92"/>
      <c r="AB28" s="92"/>
      <c r="AC28" s="92"/>
      <c r="AD28" s="92"/>
    </row>
    <row r="29" spans="2:30" ht="15">
      <c r="B29" s="43" t="s">
        <v>89</v>
      </c>
      <c r="C29" s="44">
        <v>92.9</v>
      </c>
      <c r="D29" s="45">
        <v>91.4</v>
      </c>
      <c r="E29" s="45">
        <v>96.8</v>
      </c>
      <c r="F29" s="45">
        <v>88.2</v>
      </c>
      <c r="G29" s="45">
        <v>91.4</v>
      </c>
      <c r="H29" s="44">
        <v>100.4</v>
      </c>
      <c r="I29" s="45">
        <v>103.8</v>
      </c>
      <c r="J29" s="45">
        <v>107.4</v>
      </c>
      <c r="K29" s="45">
        <v>106.1</v>
      </c>
      <c r="L29" s="45">
        <v>96.9</v>
      </c>
      <c r="M29" s="92"/>
      <c r="Q29" s="155"/>
      <c r="R29" s="156"/>
      <c r="S29" s="155"/>
      <c r="T29" s="155"/>
      <c r="U29" s="156"/>
      <c r="V29" s="155"/>
      <c r="W29" s="156"/>
      <c r="X29" s="155"/>
      <c r="Y29" s="92"/>
      <c r="Z29" s="92"/>
      <c r="AA29" s="92"/>
      <c r="AB29" s="92"/>
      <c r="AC29" s="92"/>
      <c r="AD29" s="92"/>
    </row>
    <row r="30" spans="2:30" ht="15">
      <c r="B30" s="43" t="s">
        <v>90</v>
      </c>
      <c r="C30" s="44">
        <v>111.1</v>
      </c>
      <c r="D30" s="45">
        <v>119.7</v>
      </c>
      <c r="E30" s="45">
        <v>122</v>
      </c>
      <c r="F30" s="45">
        <v>103.3</v>
      </c>
      <c r="G30" s="45">
        <v>101</v>
      </c>
      <c r="H30" s="44">
        <v>103.6</v>
      </c>
      <c r="I30" s="45">
        <v>107.7</v>
      </c>
      <c r="J30" s="45">
        <v>107.1</v>
      </c>
      <c r="K30" s="45">
        <v>106.2</v>
      </c>
      <c r="L30" s="45">
        <v>103.1</v>
      </c>
      <c r="M30" s="92"/>
      <c r="Q30" s="155"/>
      <c r="R30" s="156"/>
      <c r="S30" s="155"/>
      <c r="T30" s="155"/>
      <c r="U30" s="156"/>
      <c r="V30" s="155"/>
      <c r="W30" s="156"/>
      <c r="X30" s="155"/>
      <c r="Y30" s="92"/>
      <c r="Z30" s="92"/>
      <c r="AA30" s="92"/>
      <c r="AB30" s="92"/>
      <c r="AC30" s="92"/>
      <c r="AD30" s="92"/>
    </row>
    <row r="31" spans="2:30" ht="15">
      <c r="B31" s="43" t="s">
        <v>92</v>
      </c>
      <c r="C31" s="44">
        <v>106</v>
      </c>
      <c r="D31" s="45">
        <v>106.4</v>
      </c>
      <c r="E31" s="45">
        <v>119.8</v>
      </c>
      <c r="F31" s="45">
        <v>100.7</v>
      </c>
      <c r="G31" s="45">
        <v>107</v>
      </c>
      <c r="H31" s="44">
        <v>108.3</v>
      </c>
      <c r="I31" s="45">
        <v>110</v>
      </c>
      <c r="J31" s="45">
        <v>112</v>
      </c>
      <c r="K31" s="45">
        <v>112.5</v>
      </c>
      <c r="L31" s="45">
        <v>103.7</v>
      </c>
      <c r="M31" s="92"/>
      <c r="Q31" s="155"/>
      <c r="R31" s="156"/>
      <c r="S31" s="155"/>
      <c r="T31" s="155"/>
      <c r="U31" s="156"/>
      <c r="V31" s="155"/>
      <c r="W31" s="156"/>
      <c r="X31" s="155"/>
      <c r="Y31" s="92"/>
      <c r="Z31" s="92"/>
      <c r="AA31" s="92"/>
      <c r="AB31" s="92"/>
      <c r="AC31" s="92"/>
      <c r="AD31" s="92"/>
    </row>
    <row r="32" spans="2:30" ht="15">
      <c r="B32" s="43" t="s">
        <v>310</v>
      </c>
      <c r="C32" s="44">
        <v>119.3</v>
      </c>
      <c r="D32" s="45">
        <v>121.5</v>
      </c>
      <c r="E32" s="45">
        <v>110.1</v>
      </c>
      <c r="F32" s="45">
        <v>95.4</v>
      </c>
      <c r="G32" s="45">
        <v>95.7</v>
      </c>
      <c r="H32" s="44">
        <v>106</v>
      </c>
      <c r="I32" s="45">
        <v>110.4</v>
      </c>
      <c r="J32" s="45">
        <v>108.1</v>
      </c>
      <c r="K32" s="45">
        <v>107.4</v>
      </c>
      <c r="L32" s="45">
        <v>102.9</v>
      </c>
      <c r="M32" s="92"/>
      <c r="Q32" s="155"/>
      <c r="R32" s="156"/>
      <c r="S32" s="155"/>
      <c r="T32" s="155"/>
      <c r="U32" s="156"/>
      <c r="V32" s="155"/>
      <c r="W32" s="156"/>
      <c r="X32" s="155"/>
      <c r="Y32" s="92"/>
      <c r="Z32" s="92"/>
      <c r="AA32" s="92"/>
      <c r="AB32" s="92"/>
      <c r="AC32" s="92"/>
      <c r="AD32" s="92"/>
    </row>
    <row r="33" spans="2:30" ht="15">
      <c r="B33" s="43" t="s">
        <v>76</v>
      </c>
      <c r="C33" s="44">
        <v>116.5</v>
      </c>
      <c r="D33" s="45">
        <v>116.4</v>
      </c>
      <c r="E33" s="45">
        <v>122.6</v>
      </c>
      <c r="F33" s="45">
        <v>104</v>
      </c>
      <c r="G33" s="45">
        <v>106</v>
      </c>
      <c r="H33" s="44">
        <v>107</v>
      </c>
      <c r="I33" s="45">
        <v>111.2</v>
      </c>
      <c r="J33" s="45">
        <v>117.1</v>
      </c>
      <c r="K33" s="45">
        <v>102.4</v>
      </c>
      <c r="L33" s="45">
        <v>95.9</v>
      </c>
      <c r="M33" s="92"/>
      <c r="Q33" s="155"/>
      <c r="R33" s="156"/>
      <c r="S33" s="155"/>
      <c r="T33" s="155"/>
      <c r="U33" s="156"/>
      <c r="V33" s="155"/>
      <c r="W33" s="156"/>
      <c r="X33" s="155"/>
      <c r="Y33" s="92"/>
      <c r="Z33" s="92"/>
      <c r="AA33" s="92"/>
      <c r="AB33" s="92"/>
      <c r="AC33" s="92"/>
      <c r="AD33" s="92"/>
    </row>
    <row r="34" spans="2:30" ht="15">
      <c r="B34" s="43" t="s">
        <v>94</v>
      </c>
      <c r="C34" s="289">
        <v>109.6</v>
      </c>
      <c r="D34" s="290">
        <v>109.1</v>
      </c>
      <c r="E34" s="290">
        <v>105.2</v>
      </c>
      <c r="F34" s="290">
        <v>98.4</v>
      </c>
      <c r="G34" s="290">
        <v>99.8</v>
      </c>
      <c r="H34" s="289">
        <v>100.9</v>
      </c>
      <c r="I34" s="290">
        <v>100.2</v>
      </c>
      <c r="J34" s="290">
        <v>106.6</v>
      </c>
      <c r="K34" s="290">
        <v>105.7</v>
      </c>
      <c r="L34" s="290">
        <v>101.8</v>
      </c>
      <c r="M34" s="92"/>
      <c r="Q34" s="155"/>
      <c r="R34" s="156"/>
      <c r="S34" s="155"/>
      <c r="T34" s="155"/>
      <c r="U34" s="156"/>
      <c r="V34" s="155"/>
      <c r="W34" s="156"/>
      <c r="X34" s="155"/>
      <c r="Y34" s="92"/>
      <c r="Z34" s="92"/>
      <c r="AA34" s="92"/>
      <c r="AB34" s="92"/>
      <c r="AC34" s="92"/>
      <c r="AD34" s="92"/>
    </row>
    <row r="35" spans="2:30" ht="15">
      <c r="B35" s="46" t="s">
        <v>95</v>
      </c>
      <c r="C35" s="47">
        <v>113.4</v>
      </c>
      <c r="D35" s="48">
        <v>115.5</v>
      </c>
      <c r="E35" s="48">
        <v>116.7</v>
      </c>
      <c r="F35" s="48">
        <v>96.4</v>
      </c>
      <c r="G35" s="48">
        <v>90.8</v>
      </c>
      <c r="H35" s="47">
        <v>104.9</v>
      </c>
      <c r="I35" s="48">
        <v>106.9</v>
      </c>
      <c r="J35" s="48">
        <v>112</v>
      </c>
      <c r="K35" s="48">
        <v>106.1</v>
      </c>
      <c r="L35" s="48">
        <v>95.4</v>
      </c>
      <c r="M35" s="92"/>
      <c r="Q35" s="155"/>
      <c r="R35" s="156"/>
      <c r="S35" s="155"/>
      <c r="T35" s="155"/>
      <c r="U35" s="156"/>
      <c r="V35" s="155"/>
      <c r="W35" s="156"/>
      <c r="X35" s="155"/>
      <c r="Y35" s="92"/>
      <c r="Z35" s="92"/>
      <c r="AA35" s="92"/>
      <c r="AB35" s="92"/>
      <c r="AC35" s="92"/>
      <c r="AD35" s="92"/>
    </row>
    <row r="36" spans="13:24" ht="15">
      <c r="M36" s="92"/>
      <c r="Q36" s="157"/>
      <c r="R36" s="58"/>
      <c r="S36" s="58"/>
      <c r="T36" s="58"/>
      <c r="U36" s="58"/>
      <c r="V36" s="58"/>
      <c r="W36" s="58"/>
      <c r="X36" s="58"/>
    </row>
    <row r="37" spans="2:24" ht="15">
      <c r="B37" s="277" t="s">
        <v>66</v>
      </c>
      <c r="Q37" s="58"/>
      <c r="R37" s="58"/>
      <c r="S37" s="58"/>
      <c r="T37" s="58"/>
      <c r="U37" s="58"/>
      <c r="V37" s="58"/>
      <c r="W37" s="58"/>
      <c r="X37" s="58"/>
    </row>
    <row r="38" spans="2:24" ht="15">
      <c r="B38" s="277" t="s">
        <v>168</v>
      </c>
      <c r="Q38" s="58"/>
      <c r="R38" s="58"/>
      <c r="S38" s="58"/>
      <c r="T38" s="58"/>
      <c r="U38" s="58"/>
      <c r="V38" s="58"/>
      <c r="W38" s="58"/>
      <c r="X38" s="58"/>
    </row>
    <row r="39" spans="2:24" ht="15">
      <c r="B39" s="277" t="s">
        <v>303</v>
      </c>
      <c r="N39" s="58"/>
      <c r="O39" s="58"/>
      <c r="P39" s="158"/>
      <c r="Q39" s="58"/>
      <c r="R39" s="58"/>
      <c r="S39" s="58"/>
      <c r="T39" s="58"/>
      <c r="U39" s="58"/>
      <c r="V39" s="58"/>
      <c r="W39" s="58"/>
      <c r="X39" s="58"/>
    </row>
    <row r="40" spans="2:16" ht="15">
      <c r="B40" s="277" t="s">
        <v>304</v>
      </c>
      <c r="P40" s="83"/>
    </row>
    <row r="41" ht="15">
      <c r="B41" s="277" t="s">
        <v>305</v>
      </c>
    </row>
    <row r="42" ht="15">
      <c r="B42" s="83" t="s">
        <v>175</v>
      </c>
    </row>
    <row r="47" ht="15">
      <c r="A47" s="39"/>
    </row>
    <row r="49" spans="1:2" ht="15">
      <c r="A49" s="91" t="s">
        <v>177</v>
      </c>
      <c r="B49" s="40"/>
    </row>
    <row r="50" ht="15">
      <c r="A50" s="84" t="s">
        <v>302</v>
      </c>
    </row>
    <row r="51" spans="1:25" ht="14.25">
      <c r="A51" s="279" t="s">
        <v>179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O51" s="284" t="s">
        <v>179</v>
      </c>
      <c r="P51" s="283"/>
      <c r="Q51" s="283"/>
      <c r="R51" s="283"/>
      <c r="S51" s="283"/>
      <c r="T51" s="283"/>
      <c r="U51" s="283"/>
      <c r="V51" s="283"/>
      <c r="W51" s="283"/>
      <c r="X51" s="283"/>
      <c r="Y51" s="283"/>
    </row>
    <row r="53" spans="1:25" ht="14.25">
      <c r="A53" s="279" t="s">
        <v>99</v>
      </c>
      <c r="B53" s="280">
        <v>42615.47292824074</v>
      </c>
      <c r="C53" s="278"/>
      <c r="D53" s="278"/>
      <c r="E53" s="278"/>
      <c r="F53" s="278"/>
      <c r="G53" s="278"/>
      <c r="H53" s="278"/>
      <c r="I53" s="278"/>
      <c r="J53" s="278"/>
      <c r="K53" s="278"/>
      <c r="O53" s="284" t="s">
        <v>99</v>
      </c>
      <c r="P53" s="285">
        <v>42615.47292824074</v>
      </c>
      <c r="Q53" s="283"/>
      <c r="R53" s="283"/>
      <c r="S53" s="283"/>
      <c r="T53" s="283"/>
      <c r="U53" s="283"/>
      <c r="V53" s="283"/>
      <c r="W53" s="283"/>
      <c r="X53" s="283"/>
      <c r="Y53" s="283"/>
    </row>
    <row r="54" spans="1:25" ht="14.25">
      <c r="A54" s="279" t="s">
        <v>57</v>
      </c>
      <c r="B54" s="280">
        <v>42702.57784637732</v>
      </c>
      <c r="C54" s="278"/>
      <c r="D54" s="278"/>
      <c r="E54" s="278"/>
      <c r="F54" s="278"/>
      <c r="G54" s="278"/>
      <c r="H54" s="278"/>
      <c r="I54" s="278"/>
      <c r="J54" s="278"/>
      <c r="K54" s="278"/>
      <c r="O54" s="284" t="s">
        <v>57</v>
      </c>
      <c r="P54" s="285">
        <v>42702.57784637732</v>
      </c>
      <c r="Q54" s="283"/>
      <c r="R54" s="283"/>
      <c r="S54" s="283"/>
      <c r="T54" s="283"/>
      <c r="U54" s="283"/>
      <c r="V54" s="283"/>
      <c r="W54" s="283"/>
      <c r="X54" s="283"/>
      <c r="Y54" s="283"/>
    </row>
    <row r="55" spans="1:25" ht="14.25">
      <c r="A55" s="279" t="s">
        <v>58</v>
      </c>
      <c r="B55" s="279" t="s">
        <v>59</v>
      </c>
      <c r="C55" s="278"/>
      <c r="D55" s="278"/>
      <c r="E55" s="278"/>
      <c r="F55" s="278"/>
      <c r="G55" s="278"/>
      <c r="H55" s="278"/>
      <c r="I55" s="278"/>
      <c r="J55" s="278"/>
      <c r="K55" s="278"/>
      <c r="O55" s="284" t="s">
        <v>58</v>
      </c>
      <c r="P55" s="284" t="s">
        <v>59</v>
      </c>
      <c r="Q55" s="283"/>
      <c r="R55" s="283"/>
      <c r="S55" s="283"/>
      <c r="T55" s="283"/>
      <c r="U55" s="283"/>
      <c r="V55" s="283"/>
      <c r="W55" s="283"/>
      <c r="X55" s="283"/>
      <c r="Y55" s="283"/>
    </row>
    <row r="57" spans="1:25" ht="14.25">
      <c r="A57" s="279" t="s">
        <v>114</v>
      </c>
      <c r="B57" s="279" t="s">
        <v>180</v>
      </c>
      <c r="C57" s="278"/>
      <c r="D57" s="278"/>
      <c r="E57" s="278"/>
      <c r="F57" s="278"/>
      <c r="G57" s="278"/>
      <c r="H57" s="278"/>
      <c r="I57" s="278"/>
      <c r="J57" s="278"/>
      <c r="K57" s="278"/>
      <c r="O57" s="284" t="s">
        <v>114</v>
      </c>
      <c r="P57" s="284" t="s">
        <v>180</v>
      </c>
      <c r="Q57" s="283"/>
      <c r="R57" s="283"/>
      <c r="S57" s="283"/>
      <c r="T57" s="283"/>
      <c r="U57" s="283"/>
      <c r="V57" s="283"/>
      <c r="W57" s="283"/>
      <c r="X57" s="283"/>
      <c r="Y57" s="283"/>
    </row>
    <row r="58" spans="1:25" ht="14.25">
      <c r="A58" s="279" t="s">
        <v>101</v>
      </c>
      <c r="B58" s="279" t="s">
        <v>181</v>
      </c>
      <c r="C58" s="278"/>
      <c r="D58" s="278"/>
      <c r="E58" s="278"/>
      <c r="F58" s="278"/>
      <c r="G58" s="278"/>
      <c r="H58" s="278"/>
      <c r="I58" s="278"/>
      <c r="J58" s="278"/>
      <c r="K58" s="278"/>
      <c r="O58" s="284" t="s">
        <v>101</v>
      </c>
      <c r="P58" s="284" t="s">
        <v>181</v>
      </c>
      <c r="Q58" s="283"/>
      <c r="R58" s="283"/>
      <c r="S58" s="283"/>
      <c r="T58" s="283"/>
      <c r="U58" s="283"/>
      <c r="V58" s="283"/>
      <c r="W58" s="283"/>
      <c r="X58" s="283"/>
      <c r="Y58" s="283"/>
    </row>
    <row r="60" spans="1:25" ht="12.75">
      <c r="A60" s="281" t="s">
        <v>182</v>
      </c>
      <c r="B60" s="281" t="s">
        <v>183</v>
      </c>
      <c r="C60" s="281" t="s">
        <v>183</v>
      </c>
      <c r="D60" s="281" t="s">
        <v>183</v>
      </c>
      <c r="E60" s="281" t="s">
        <v>183</v>
      </c>
      <c r="F60" s="281" t="s">
        <v>183</v>
      </c>
      <c r="G60" s="281" t="s">
        <v>184</v>
      </c>
      <c r="H60" s="281" t="s">
        <v>184</v>
      </c>
      <c r="I60" s="281" t="s">
        <v>184</v>
      </c>
      <c r="J60" s="281" t="s">
        <v>184</v>
      </c>
      <c r="K60" s="281" t="s">
        <v>184</v>
      </c>
      <c r="O60" s="286" t="s">
        <v>182</v>
      </c>
      <c r="P60" s="286" t="s">
        <v>183</v>
      </c>
      <c r="Q60" s="286" t="s">
        <v>183</v>
      </c>
      <c r="R60" s="286" t="s">
        <v>183</v>
      </c>
      <c r="S60" s="286" t="s">
        <v>183</v>
      </c>
      <c r="T60" s="286" t="s">
        <v>183</v>
      </c>
      <c r="U60" s="286" t="s">
        <v>184</v>
      </c>
      <c r="V60" s="286" t="s">
        <v>184</v>
      </c>
      <c r="W60" s="286" t="s">
        <v>184</v>
      </c>
      <c r="X60" s="286" t="s">
        <v>184</v>
      </c>
      <c r="Y60" s="286" t="s">
        <v>184</v>
      </c>
    </row>
    <row r="61" spans="1:25" ht="12.75">
      <c r="A61" s="281" t="s">
        <v>5</v>
      </c>
      <c r="B61" s="281" t="s">
        <v>0</v>
      </c>
      <c r="C61" s="281" t="s">
        <v>1</v>
      </c>
      <c r="D61" s="281" t="s">
        <v>2</v>
      </c>
      <c r="E61" s="281" t="s">
        <v>104</v>
      </c>
      <c r="F61" s="281" t="s">
        <v>195</v>
      </c>
      <c r="G61" s="281" t="s">
        <v>0</v>
      </c>
      <c r="H61" s="281" t="s">
        <v>1</v>
      </c>
      <c r="I61" s="281" t="s">
        <v>2</v>
      </c>
      <c r="J61" s="281" t="s">
        <v>104</v>
      </c>
      <c r="K61" s="281" t="s">
        <v>195</v>
      </c>
      <c r="O61" s="286" t="s">
        <v>5</v>
      </c>
      <c r="P61" s="286" t="s">
        <v>0</v>
      </c>
      <c r="Q61" s="286" t="s">
        <v>1</v>
      </c>
      <c r="R61" s="286" t="s">
        <v>2</v>
      </c>
      <c r="S61" s="286" t="s">
        <v>104</v>
      </c>
      <c r="T61" s="286" t="s">
        <v>195</v>
      </c>
      <c r="U61" s="286" t="s">
        <v>0</v>
      </c>
      <c r="V61" s="286" t="s">
        <v>1</v>
      </c>
      <c r="W61" s="286" t="s">
        <v>2</v>
      </c>
      <c r="X61" s="286" t="s">
        <v>104</v>
      </c>
      <c r="Y61" s="286" t="s">
        <v>195</v>
      </c>
    </row>
    <row r="62" spans="1:25" ht="12.75">
      <c r="A62" s="281" t="s">
        <v>69</v>
      </c>
      <c r="B62" s="282">
        <v>89.7</v>
      </c>
      <c r="C62" s="282">
        <v>107.1</v>
      </c>
      <c r="D62" s="282">
        <v>109.4</v>
      </c>
      <c r="E62" s="282">
        <v>75.5</v>
      </c>
      <c r="F62" s="282">
        <v>84.1</v>
      </c>
      <c r="G62" s="282">
        <v>105.2</v>
      </c>
      <c r="H62" s="282">
        <v>109.2</v>
      </c>
      <c r="I62" s="282">
        <v>113.4</v>
      </c>
      <c r="J62" s="282">
        <v>104.9</v>
      </c>
      <c r="K62" s="282">
        <v>90.9</v>
      </c>
      <c r="O62" s="286" t="s">
        <v>69</v>
      </c>
      <c r="P62" s="287" t="s">
        <v>198</v>
      </c>
      <c r="Q62" s="287" t="s">
        <v>198</v>
      </c>
      <c r="R62" s="287" t="s">
        <v>198</v>
      </c>
      <c r="S62" s="287" t="s">
        <v>198</v>
      </c>
      <c r="T62" s="287" t="s">
        <v>198</v>
      </c>
      <c r="U62" s="287" t="s">
        <v>198</v>
      </c>
      <c r="V62" s="287" t="s">
        <v>198</v>
      </c>
      <c r="W62" s="287" t="s">
        <v>198</v>
      </c>
      <c r="X62" s="287" t="s">
        <v>198</v>
      </c>
      <c r="Y62" s="287" t="s">
        <v>198</v>
      </c>
    </row>
    <row r="63" spans="1:25" ht="12.75">
      <c r="A63" s="281" t="s">
        <v>70</v>
      </c>
      <c r="B63" s="282">
        <v>125.9</v>
      </c>
      <c r="C63" s="282">
        <v>148.5</v>
      </c>
      <c r="D63" s="282">
        <v>109.8</v>
      </c>
      <c r="E63" s="282">
        <v>105.3</v>
      </c>
      <c r="F63" s="282">
        <v>115.8</v>
      </c>
      <c r="G63" s="282">
        <v>105.5</v>
      </c>
      <c r="H63" s="282">
        <v>105.3</v>
      </c>
      <c r="I63" s="282">
        <v>113.1</v>
      </c>
      <c r="J63" s="282">
        <v>113.6</v>
      </c>
      <c r="K63" s="282">
        <v>108.4</v>
      </c>
      <c r="O63" s="286" t="s">
        <v>70</v>
      </c>
      <c r="P63" s="287" t="s">
        <v>198</v>
      </c>
      <c r="Q63" s="287" t="s">
        <v>198</v>
      </c>
      <c r="R63" s="287" t="s">
        <v>198</v>
      </c>
      <c r="S63" s="287" t="s">
        <v>198</v>
      </c>
      <c r="T63" s="287" t="s">
        <v>198</v>
      </c>
      <c r="U63" s="287" t="s">
        <v>198</v>
      </c>
      <c r="V63" s="287" t="s">
        <v>198</v>
      </c>
      <c r="W63" s="287" t="s">
        <v>198</v>
      </c>
      <c r="X63" s="287" t="s">
        <v>198</v>
      </c>
      <c r="Y63" s="287" t="s">
        <v>198</v>
      </c>
    </row>
    <row r="64" spans="1:25" ht="12.75">
      <c r="A64" s="281" t="s">
        <v>73</v>
      </c>
      <c r="B64" s="282">
        <v>130.6</v>
      </c>
      <c r="C64" s="282">
        <v>129.6</v>
      </c>
      <c r="D64" s="282">
        <v>134.7</v>
      </c>
      <c r="E64" s="282">
        <v>120</v>
      </c>
      <c r="F64" s="282">
        <v>117</v>
      </c>
      <c r="G64" s="282">
        <v>105.9</v>
      </c>
      <c r="H64" s="282">
        <v>107.7</v>
      </c>
      <c r="I64" s="282">
        <v>110.3</v>
      </c>
      <c r="J64" s="282">
        <v>115.3</v>
      </c>
      <c r="K64" s="282">
        <v>102.9</v>
      </c>
      <c r="O64" s="286" t="s">
        <v>73</v>
      </c>
      <c r="P64" s="287" t="s">
        <v>198</v>
      </c>
      <c r="Q64" s="287" t="s">
        <v>198</v>
      </c>
      <c r="R64" s="287" t="s">
        <v>198</v>
      </c>
      <c r="S64" s="287" t="s">
        <v>198</v>
      </c>
      <c r="T64" s="287" t="s">
        <v>198</v>
      </c>
      <c r="U64" s="287" t="s">
        <v>198</v>
      </c>
      <c r="V64" s="287" t="s">
        <v>198</v>
      </c>
      <c r="W64" s="287" t="s">
        <v>198</v>
      </c>
      <c r="X64" s="287" t="s">
        <v>198</v>
      </c>
      <c r="Y64" s="287" t="s">
        <v>198</v>
      </c>
    </row>
    <row r="65" spans="1:25" ht="12.75">
      <c r="A65" s="281" t="s">
        <v>74</v>
      </c>
      <c r="B65" s="282">
        <v>120.6</v>
      </c>
      <c r="C65" s="282">
        <v>124.7</v>
      </c>
      <c r="D65" s="282">
        <v>119.7</v>
      </c>
      <c r="E65" s="282">
        <v>107.1</v>
      </c>
      <c r="F65" s="282">
        <v>108.5</v>
      </c>
      <c r="G65" s="282">
        <v>107.8</v>
      </c>
      <c r="H65" s="282">
        <v>114.3</v>
      </c>
      <c r="I65" s="282">
        <v>122.1</v>
      </c>
      <c r="J65" s="282">
        <v>107.5</v>
      </c>
      <c r="K65" s="282">
        <v>97.8</v>
      </c>
      <c r="O65" s="286" t="s">
        <v>74</v>
      </c>
      <c r="P65" s="287" t="s">
        <v>198</v>
      </c>
      <c r="Q65" s="287" t="s">
        <v>198</v>
      </c>
      <c r="R65" s="287" t="s">
        <v>198</v>
      </c>
      <c r="S65" s="287" t="s">
        <v>198</v>
      </c>
      <c r="T65" s="287" t="s">
        <v>198</v>
      </c>
      <c r="U65" s="287" t="s">
        <v>198</v>
      </c>
      <c r="V65" s="287" t="s">
        <v>198</v>
      </c>
      <c r="W65" s="287" t="s">
        <v>198</v>
      </c>
      <c r="X65" s="287" t="s">
        <v>198</v>
      </c>
      <c r="Y65" s="287" t="s">
        <v>198</v>
      </c>
    </row>
    <row r="66" spans="1:25" ht="12.75">
      <c r="A66" s="281" t="s">
        <v>112</v>
      </c>
      <c r="B66" s="282">
        <v>113</v>
      </c>
      <c r="C66" s="282">
        <v>120.6</v>
      </c>
      <c r="D66" s="282">
        <v>112.9</v>
      </c>
      <c r="E66" s="282">
        <v>96.7</v>
      </c>
      <c r="F66" s="282">
        <v>106.5</v>
      </c>
      <c r="G66" s="282">
        <v>109.1</v>
      </c>
      <c r="H66" s="282">
        <v>109.7</v>
      </c>
      <c r="I66" s="282">
        <v>113.9</v>
      </c>
      <c r="J66" s="282">
        <v>108.1</v>
      </c>
      <c r="K66" s="282">
        <v>95.2</v>
      </c>
      <c r="N66" s="84">
        <v>3</v>
      </c>
      <c r="O66" s="286" t="s">
        <v>112</v>
      </c>
      <c r="P66" s="287" t="s">
        <v>198</v>
      </c>
      <c r="Q66" s="287" t="s">
        <v>198</v>
      </c>
      <c r="R66" s="287" t="s">
        <v>198</v>
      </c>
      <c r="S66" s="287" t="s">
        <v>198</v>
      </c>
      <c r="T66" s="287" t="s">
        <v>131</v>
      </c>
      <c r="U66" s="287" t="s">
        <v>198</v>
      </c>
      <c r="V66" s="287" t="s">
        <v>198</v>
      </c>
      <c r="W66" s="287" t="s">
        <v>198</v>
      </c>
      <c r="X66" s="287" t="s">
        <v>198</v>
      </c>
      <c r="Y66" s="287" t="s">
        <v>131</v>
      </c>
    </row>
    <row r="67" spans="1:25" ht="12.75">
      <c r="A67" s="281" t="s">
        <v>81</v>
      </c>
      <c r="B67" s="282">
        <v>108.2</v>
      </c>
      <c r="C67" s="282">
        <v>125.4</v>
      </c>
      <c r="D67" s="282">
        <v>133.2</v>
      </c>
      <c r="E67" s="282">
        <v>104.2</v>
      </c>
      <c r="F67" s="282">
        <v>105.5</v>
      </c>
      <c r="G67" s="282">
        <v>114.7</v>
      </c>
      <c r="H67" s="282">
        <v>116.5</v>
      </c>
      <c r="I67" s="282">
        <v>126.1</v>
      </c>
      <c r="J67" s="282">
        <v>117.7</v>
      </c>
      <c r="K67" s="282">
        <v>112.6</v>
      </c>
      <c r="O67" s="286" t="s">
        <v>81</v>
      </c>
      <c r="P67" s="287" t="s">
        <v>198</v>
      </c>
      <c r="Q67" s="287" t="s">
        <v>198</v>
      </c>
      <c r="R67" s="287" t="s">
        <v>198</v>
      </c>
      <c r="S67" s="287" t="s">
        <v>198</v>
      </c>
      <c r="T67" s="287" t="s">
        <v>198</v>
      </c>
      <c r="U67" s="287" t="s">
        <v>198</v>
      </c>
      <c r="V67" s="287" t="s">
        <v>198</v>
      </c>
      <c r="W67" s="287" t="s">
        <v>198</v>
      </c>
      <c r="X67" s="287" t="s">
        <v>198</v>
      </c>
      <c r="Y67" s="287" t="s">
        <v>198</v>
      </c>
    </row>
    <row r="68" spans="1:25" ht="12.75">
      <c r="A68" s="281" t="s">
        <v>79</v>
      </c>
      <c r="B68" s="282">
        <v>100.5</v>
      </c>
      <c r="C68" s="282">
        <v>97.5</v>
      </c>
      <c r="D68" s="282">
        <v>100.7</v>
      </c>
      <c r="E68" s="282">
        <v>99.3</v>
      </c>
      <c r="F68" s="282">
        <v>107.3</v>
      </c>
      <c r="G68" s="282">
        <v>98.5</v>
      </c>
      <c r="H68" s="282">
        <v>97.4</v>
      </c>
      <c r="I68" s="282">
        <v>98.3</v>
      </c>
      <c r="J68" s="282">
        <v>100.1</v>
      </c>
      <c r="K68" s="282">
        <v>101.3</v>
      </c>
      <c r="O68" s="286" t="s">
        <v>79</v>
      </c>
      <c r="P68" s="287" t="s">
        <v>198</v>
      </c>
      <c r="Q68" s="287" t="s">
        <v>198</v>
      </c>
      <c r="R68" s="287" t="s">
        <v>198</v>
      </c>
      <c r="S68" s="287" t="s">
        <v>198</v>
      </c>
      <c r="T68" s="287" t="s">
        <v>198</v>
      </c>
      <c r="U68" s="287" t="s">
        <v>198</v>
      </c>
      <c r="V68" s="287" t="s">
        <v>198</v>
      </c>
      <c r="W68" s="287" t="s">
        <v>198</v>
      </c>
      <c r="X68" s="287" t="s">
        <v>198</v>
      </c>
      <c r="Y68" s="287" t="s">
        <v>198</v>
      </c>
    </row>
    <row r="69" spans="1:25" ht="12.75">
      <c r="A69" s="281" t="s">
        <v>93</v>
      </c>
      <c r="B69" s="282">
        <v>92.1</v>
      </c>
      <c r="C69" s="282">
        <v>101.3</v>
      </c>
      <c r="D69" s="282">
        <v>103.5</v>
      </c>
      <c r="E69" s="282">
        <v>91.8</v>
      </c>
      <c r="F69" s="282">
        <v>109.3</v>
      </c>
      <c r="G69" s="282">
        <v>105.4</v>
      </c>
      <c r="H69" s="282">
        <v>112.7</v>
      </c>
      <c r="I69" s="282">
        <v>113.4</v>
      </c>
      <c r="J69" s="282">
        <v>111.4</v>
      </c>
      <c r="K69" s="282">
        <v>102.9</v>
      </c>
      <c r="O69" s="286" t="s">
        <v>93</v>
      </c>
      <c r="P69" s="287" t="s">
        <v>198</v>
      </c>
      <c r="Q69" s="287" t="s">
        <v>198</v>
      </c>
      <c r="R69" s="287" t="s">
        <v>198</v>
      </c>
      <c r="S69" s="287" t="s">
        <v>198</v>
      </c>
      <c r="T69" s="287" t="s">
        <v>198</v>
      </c>
      <c r="U69" s="287" t="s">
        <v>198</v>
      </c>
      <c r="V69" s="287" t="s">
        <v>198</v>
      </c>
      <c r="W69" s="287" t="s">
        <v>198</v>
      </c>
      <c r="X69" s="287" t="s">
        <v>198</v>
      </c>
      <c r="Y69" s="287" t="s">
        <v>198</v>
      </c>
    </row>
    <row r="70" spans="1:25" ht="12.75">
      <c r="A70" s="281" t="s">
        <v>77</v>
      </c>
      <c r="B70" s="282">
        <v>112.3</v>
      </c>
      <c r="C70" s="282">
        <v>115.5</v>
      </c>
      <c r="D70" s="282">
        <v>116.3</v>
      </c>
      <c r="E70" s="282">
        <v>108</v>
      </c>
      <c r="F70" s="282">
        <v>106.5</v>
      </c>
      <c r="G70" s="282">
        <v>106.7</v>
      </c>
      <c r="H70" s="282">
        <v>110.7</v>
      </c>
      <c r="I70" s="282">
        <v>113.3</v>
      </c>
      <c r="J70" s="282">
        <v>111.4</v>
      </c>
      <c r="K70" s="282">
        <v>103.5</v>
      </c>
      <c r="O70" s="286" t="s">
        <v>77</v>
      </c>
      <c r="P70" s="287" t="s">
        <v>198</v>
      </c>
      <c r="Q70" s="287" t="s">
        <v>198</v>
      </c>
      <c r="R70" s="287" t="s">
        <v>198</v>
      </c>
      <c r="S70" s="287" t="s">
        <v>198</v>
      </c>
      <c r="T70" s="287" t="s">
        <v>198</v>
      </c>
      <c r="U70" s="287" t="s">
        <v>198</v>
      </c>
      <c r="V70" s="287" t="s">
        <v>198</v>
      </c>
      <c r="W70" s="287" t="s">
        <v>198</v>
      </c>
      <c r="X70" s="287" t="s">
        <v>198</v>
      </c>
      <c r="Y70" s="287" t="s">
        <v>198</v>
      </c>
    </row>
    <row r="71" spans="1:25" ht="12.75">
      <c r="A71" s="281" t="s">
        <v>71</v>
      </c>
      <c r="B71" s="282">
        <v>106.9</v>
      </c>
      <c r="C71" s="282">
        <v>111.5</v>
      </c>
      <c r="D71" s="282">
        <v>96.4</v>
      </c>
      <c r="E71" s="282">
        <v>87.6</v>
      </c>
      <c r="F71" s="282">
        <v>93.5</v>
      </c>
      <c r="G71" s="282">
        <v>103.4</v>
      </c>
      <c r="H71" s="282">
        <v>108.3</v>
      </c>
      <c r="I71" s="282">
        <v>106.7</v>
      </c>
      <c r="J71" s="282">
        <v>106.1</v>
      </c>
      <c r="K71" s="282">
        <v>99.9</v>
      </c>
      <c r="O71" s="286" t="s">
        <v>71</v>
      </c>
      <c r="P71" s="287" t="s">
        <v>198</v>
      </c>
      <c r="Q71" s="287" t="s">
        <v>198</v>
      </c>
      <c r="R71" s="287" t="s">
        <v>198</v>
      </c>
      <c r="S71" s="287" t="s">
        <v>198</v>
      </c>
      <c r="T71" s="287" t="s">
        <v>198</v>
      </c>
      <c r="U71" s="287" t="s">
        <v>198</v>
      </c>
      <c r="V71" s="287" t="s">
        <v>198</v>
      </c>
      <c r="W71" s="287" t="s">
        <v>198</v>
      </c>
      <c r="X71" s="287" t="s">
        <v>198</v>
      </c>
      <c r="Y71" s="287" t="s">
        <v>198</v>
      </c>
    </row>
    <row r="72" spans="1:25" ht="12.75">
      <c r="A72" s="281" t="s">
        <v>82</v>
      </c>
      <c r="B72" s="282">
        <v>105.6</v>
      </c>
      <c r="C72" s="282">
        <v>107.8</v>
      </c>
      <c r="D72" s="282">
        <v>112.1</v>
      </c>
      <c r="E72" s="282">
        <v>105.4</v>
      </c>
      <c r="F72" s="282">
        <v>108</v>
      </c>
      <c r="G72" s="282">
        <v>107.4</v>
      </c>
      <c r="H72" s="282">
        <v>111.2</v>
      </c>
      <c r="I72" s="282">
        <v>111.9</v>
      </c>
      <c r="J72" s="282">
        <v>109.3</v>
      </c>
      <c r="K72" s="282">
        <v>104</v>
      </c>
      <c r="O72" s="286" t="s">
        <v>82</v>
      </c>
      <c r="P72" s="287" t="s">
        <v>198</v>
      </c>
      <c r="Q72" s="287" t="s">
        <v>198</v>
      </c>
      <c r="R72" s="287" t="s">
        <v>198</v>
      </c>
      <c r="S72" s="287" t="s">
        <v>198</v>
      </c>
      <c r="T72" s="287" t="s">
        <v>198</v>
      </c>
      <c r="U72" s="287" t="s">
        <v>198</v>
      </c>
      <c r="V72" s="287" t="s">
        <v>198</v>
      </c>
      <c r="W72" s="287" t="s">
        <v>198</v>
      </c>
      <c r="X72" s="287" t="s">
        <v>198</v>
      </c>
      <c r="Y72" s="287" t="s">
        <v>198</v>
      </c>
    </row>
    <row r="73" spans="1:25" ht="12.75">
      <c r="A73" s="281" t="s">
        <v>72</v>
      </c>
      <c r="B73" s="282">
        <v>119.9</v>
      </c>
      <c r="C73" s="282">
        <v>120.4</v>
      </c>
      <c r="D73" s="282">
        <v>121</v>
      </c>
      <c r="E73" s="282">
        <v>115.3</v>
      </c>
      <c r="F73" s="282">
        <v>119.3</v>
      </c>
      <c r="G73" s="282">
        <v>106.9</v>
      </c>
      <c r="H73" s="282">
        <v>104.7</v>
      </c>
      <c r="I73" s="282">
        <v>104.7</v>
      </c>
      <c r="J73" s="282">
        <v>105.8</v>
      </c>
      <c r="K73" s="282">
        <v>104.6</v>
      </c>
      <c r="O73" s="286" t="s">
        <v>72</v>
      </c>
      <c r="P73" s="287" t="s">
        <v>198</v>
      </c>
      <c r="Q73" s="287" t="s">
        <v>198</v>
      </c>
      <c r="R73" s="287" t="s">
        <v>198</v>
      </c>
      <c r="S73" s="287" t="s">
        <v>198</v>
      </c>
      <c r="T73" s="287" t="s">
        <v>198</v>
      </c>
      <c r="U73" s="287" t="s">
        <v>198</v>
      </c>
      <c r="V73" s="287" t="s">
        <v>198</v>
      </c>
      <c r="W73" s="287" t="s">
        <v>198</v>
      </c>
      <c r="X73" s="287" t="s">
        <v>198</v>
      </c>
      <c r="Y73" s="287" t="s">
        <v>198</v>
      </c>
    </row>
    <row r="74" spans="1:25" ht="12.75">
      <c r="A74" s="281" t="s">
        <v>83</v>
      </c>
      <c r="B74" s="282">
        <v>120.2</v>
      </c>
      <c r="C74" s="282">
        <v>122.3</v>
      </c>
      <c r="D74" s="282">
        <v>106.6</v>
      </c>
      <c r="E74" s="282">
        <v>94.6</v>
      </c>
      <c r="F74" s="282">
        <v>96.6</v>
      </c>
      <c r="G74" s="282">
        <v>106.8</v>
      </c>
      <c r="H74" s="282">
        <v>107.4</v>
      </c>
      <c r="I74" s="282">
        <v>111.4</v>
      </c>
      <c r="J74" s="282">
        <v>104</v>
      </c>
      <c r="K74" s="282">
        <v>87.4</v>
      </c>
      <c r="O74" s="286" t="s">
        <v>83</v>
      </c>
      <c r="P74" s="287" t="s">
        <v>198</v>
      </c>
      <c r="Q74" s="287" t="s">
        <v>198</v>
      </c>
      <c r="R74" s="287" t="s">
        <v>198</v>
      </c>
      <c r="S74" s="287" t="s">
        <v>198</v>
      </c>
      <c r="T74" s="287" t="s">
        <v>198</v>
      </c>
      <c r="U74" s="287" t="s">
        <v>198</v>
      </c>
      <c r="V74" s="287" t="s">
        <v>198</v>
      </c>
      <c r="W74" s="287" t="s">
        <v>198</v>
      </c>
      <c r="X74" s="287" t="s">
        <v>198</v>
      </c>
      <c r="Y74" s="287" t="s">
        <v>198</v>
      </c>
    </row>
    <row r="75" spans="1:25" ht="12.75">
      <c r="A75" s="281" t="s">
        <v>84</v>
      </c>
      <c r="B75" s="282">
        <v>132.1</v>
      </c>
      <c r="C75" s="282">
        <v>124.4</v>
      </c>
      <c r="D75" s="282">
        <v>119.4</v>
      </c>
      <c r="E75" s="282">
        <v>101.2</v>
      </c>
      <c r="F75" s="282">
        <v>101.4</v>
      </c>
      <c r="G75" s="282">
        <v>108.8</v>
      </c>
      <c r="H75" s="282">
        <v>107.2</v>
      </c>
      <c r="I75" s="282">
        <v>113.7</v>
      </c>
      <c r="J75" s="282">
        <v>102.2</v>
      </c>
      <c r="K75" s="282">
        <v>87.8</v>
      </c>
      <c r="O75" s="286" t="s">
        <v>84</v>
      </c>
      <c r="P75" s="287" t="s">
        <v>198</v>
      </c>
      <c r="Q75" s="287" t="s">
        <v>198</v>
      </c>
      <c r="R75" s="287" t="s">
        <v>198</v>
      </c>
      <c r="S75" s="287" t="s">
        <v>198</v>
      </c>
      <c r="T75" s="287" t="s">
        <v>198</v>
      </c>
      <c r="U75" s="287" t="s">
        <v>198</v>
      </c>
      <c r="V75" s="287" t="s">
        <v>198</v>
      </c>
      <c r="W75" s="287" t="s">
        <v>198</v>
      </c>
      <c r="X75" s="287" t="s">
        <v>198</v>
      </c>
      <c r="Y75" s="287" t="s">
        <v>198</v>
      </c>
    </row>
    <row r="76" spans="1:25" ht="12.75">
      <c r="A76" s="281" t="s">
        <v>85</v>
      </c>
      <c r="B76" s="282">
        <v>105.5</v>
      </c>
      <c r="C76" s="282">
        <v>117.2</v>
      </c>
      <c r="D76" s="282">
        <v>100.1</v>
      </c>
      <c r="E76" s="282">
        <v>92.5</v>
      </c>
      <c r="F76" s="282">
        <v>95.6</v>
      </c>
      <c r="G76" s="282">
        <v>104.6</v>
      </c>
      <c r="H76" s="282">
        <v>104.6</v>
      </c>
      <c r="I76" s="282">
        <v>112.5</v>
      </c>
      <c r="J76" s="282">
        <v>110.3</v>
      </c>
      <c r="K76" s="282">
        <v>96.2</v>
      </c>
      <c r="O76" s="286" t="s">
        <v>85</v>
      </c>
      <c r="P76" s="287" t="s">
        <v>198</v>
      </c>
      <c r="Q76" s="287" t="s">
        <v>198</v>
      </c>
      <c r="R76" s="287" t="s">
        <v>198</v>
      </c>
      <c r="S76" s="287" t="s">
        <v>198</v>
      </c>
      <c r="T76" s="287" t="s">
        <v>198</v>
      </c>
      <c r="U76" s="287" t="s">
        <v>198</v>
      </c>
      <c r="V76" s="287" t="s">
        <v>198</v>
      </c>
      <c r="W76" s="287" t="s">
        <v>198</v>
      </c>
      <c r="X76" s="287" t="s">
        <v>198</v>
      </c>
      <c r="Y76" s="287" t="s">
        <v>198</v>
      </c>
    </row>
    <row r="77" spans="1:25" ht="12.75">
      <c r="A77" s="281" t="s">
        <v>80</v>
      </c>
      <c r="B77" s="282">
        <v>118.8</v>
      </c>
      <c r="C77" s="282">
        <v>132.6</v>
      </c>
      <c r="D77" s="282">
        <v>113.1</v>
      </c>
      <c r="E77" s="282">
        <v>103</v>
      </c>
      <c r="F77" s="282">
        <v>109.4</v>
      </c>
      <c r="G77" s="282">
        <v>111.8</v>
      </c>
      <c r="H77" s="282">
        <v>116.5</v>
      </c>
      <c r="I77" s="282">
        <v>118.5</v>
      </c>
      <c r="J77" s="282">
        <v>117</v>
      </c>
      <c r="K77" s="282">
        <v>107.2</v>
      </c>
      <c r="O77" s="286" t="s">
        <v>80</v>
      </c>
      <c r="P77" s="287" t="s">
        <v>198</v>
      </c>
      <c r="Q77" s="287" t="s">
        <v>198</v>
      </c>
      <c r="R77" s="287" t="s">
        <v>198</v>
      </c>
      <c r="S77" s="287" t="s">
        <v>198</v>
      </c>
      <c r="T77" s="287" t="s">
        <v>198</v>
      </c>
      <c r="U77" s="287" t="s">
        <v>198</v>
      </c>
      <c r="V77" s="287" t="s">
        <v>198</v>
      </c>
      <c r="W77" s="287" t="s">
        <v>198</v>
      </c>
      <c r="X77" s="287" t="s">
        <v>198</v>
      </c>
      <c r="Y77" s="287" t="s">
        <v>198</v>
      </c>
    </row>
    <row r="78" spans="1:25" ht="12.75">
      <c r="A78" s="281" t="s">
        <v>86</v>
      </c>
      <c r="B78" s="282">
        <v>96.2</v>
      </c>
      <c r="C78" s="282">
        <v>106.4</v>
      </c>
      <c r="D78" s="282">
        <v>99.9</v>
      </c>
      <c r="E78" s="282">
        <v>85.3</v>
      </c>
      <c r="F78" s="282">
        <v>109.3</v>
      </c>
      <c r="G78" s="282">
        <v>103.5</v>
      </c>
      <c r="H78" s="282">
        <v>107.3</v>
      </c>
      <c r="I78" s="282">
        <v>111.9</v>
      </c>
      <c r="J78" s="282">
        <v>105.2</v>
      </c>
      <c r="K78" s="282">
        <v>102.8</v>
      </c>
      <c r="O78" s="286" t="s">
        <v>86</v>
      </c>
      <c r="P78" s="287" t="s">
        <v>198</v>
      </c>
      <c r="Q78" s="287" t="s">
        <v>198</v>
      </c>
      <c r="R78" s="287" t="s">
        <v>198</v>
      </c>
      <c r="S78" s="287" t="s">
        <v>198</v>
      </c>
      <c r="T78" s="287" t="s">
        <v>198</v>
      </c>
      <c r="U78" s="287" t="s">
        <v>198</v>
      </c>
      <c r="V78" s="287" t="s">
        <v>198</v>
      </c>
      <c r="W78" s="287" t="s">
        <v>198</v>
      </c>
      <c r="X78" s="287" t="s">
        <v>198</v>
      </c>
      <c r="Y78" s="287" t="s">
        <v>198</v>
      </c>
    </row>
    <row r="79" spans="1:25" ht="12.75">
      <c r="A79" s="281" t="s">
        <v>87</v>
      </c>
      <c r="B79" s="282">
        <v>97.5</v>
      </c>
      <c r="C79" s="282">
        <v>97.2</v>
      </c>
      <c r="D79" s="282">
        <v>103.6</v>
      </c>
      <c r="E79" s="282">
        <v>92.5</v>
      </c>
      <c r="F79" s="282">
        <v>96.4</v>
      </c>
      <c r="G79" s="282">
        <v>107.9</v>
      </c>
      <c r="H79" s="282">
        <v>110.3</v>
      </c>
      <c r="I79" s="282">
        <v>112.2</v>
      </c>
      <c r="J79" s="282">
        <v>110.8</v>
      </c>
      <c r="K79" s="282">
        <v>99</v>
      </c>
      <c r="O79" s="286" t="s">
        <v>87</v>
      </c>
      <c r="P79" s="287" t="s">
        <v>198</v>
      </c>
      <c r="Q79" s="287" t="s">
        <v>198</v>
      </c>
      <c r="R79" s="287" t="s">
        <v>198</v>
      </c>
      <c r="S79" s="287" t="s">
        <v>198</v>
      </c>
      <c r="T79" s="287" t="s">
        <v>198</v>
      </c>
      <c r="U79" s="287" t="s">
        <v>198</v>
      </c>
      <c r="V79" s="287" t="s">
        <v>198</v>
      </c>
      <c r="W79" s="287" t="s">
        <v>198</v>
      </c>
      <c r="X79" s="287" t="s">
        <v>198</v>
      </c>
      <c r="Y79" s="287" t="s">
        <v>198</v>
      </c>
    </row>
    <row r="80" spans="1:25" ht="12.75">
      <c r="A80" s="281" t="s">
        <v>68</v>
      </c>
      <c r="B80" s="282">
        <v>101.6</v>
      </c>
      <c r="C80" s="282">
        <v>102.8</v>
      </c>
      <c r="D80" s="282">
        <v>97.9</v>
      </c>
      <c r="E80" s="282">
        <v>87.8</v>
      </c>
      <c r="F80" s="282">
        <v>90.2</v>
      </c>
      <c r="G80" s="282">
        <v>106.2</v>
      </c>
      <c r="H80" s="282">
        <v>108.9</v>
      </c>
      <c r="I80" s="282">
        <v>111.2</v>
      </c>
      <c r="J80" s="282">
        <v>108.3</v>
      </c>
      <c r="K80" s="282">
        <v>100.4</v>
      </c>
      <c r="N80" s="84">
        <v>4</v>
      </c>
      <c r="O80" s="286" t="s">
        <v>68</v>
      </c>
      <c r="P80" s="287" t="s">
        <v>198</v>
      </c>
      <c r="Q80" s="287" t="s">
        <v>198</v>
      </c>
      <c r="R80" s="287" t="s">
        <v>198</v>
      </c>
      <c r="S80" s="287" t="s">
        <v>198</v>
      </c>
      <c r="T80" s="287" t="s">
        <v>131</v>
      </c>
      <c r="U80" s="287" t="s">
        <v>198</v>
      </c>
      <c r="V80" s="287" t="s">
        <v>198</v>
      </c>
      <c r="W80" s="287" t="s">
        <v>198</v>
      </c>
      <c r="X80" s="287" t="s">
        <v>198</v>
      </c>
      <c r="Y80" s="287" t="s">
        <v>198</v>
      </c>
    </row>
    <row r="81" spans="1:25" ht="12.75">
      <c r="A81" s="281" t="s">
        <v>88</v>
      </c>
      <c r="B81" s="282">
        <v>117.8</v>
      </c>
      <c r="C81" s="282">
        <v>113.9</v>
      </c>
      <c r="D81" s="282">
        <v>105.8</v>
      </c>
      <c r="E81" s="282">
        <v>95.3</v>
      </c>
      <c r="F81" s="282">
        <v>98.5</v>
      </c>
      <c r="G81" s="282">
        <v>112.1</v>
      </c>
      <c r="H81" s="282">
        <v>117.2</v>
      </c>
      <c r="I81" s="282">
        <v>118.1</v>
      </c>
      <c r="J81" s="282">
        <v>113.3</v>
      </c>
      <c r="K81" s="282">
        <v>103.6</v>
      </c>
      <c r="N81" s="84">
        <v>3</v>
      </c>
      <c r="O81" s="286" t="s">
        <v>88</v>
      </c>
      <c r="P81" s="287" t="s">
        <v>198</v>
      </c>
      <c r="Q81" s="287" t="s">
        <v>198</v>
      </c>
      <c r="R81" s="287" t="s">
        <v>198</v>
      </c>
      <c r="S81" s="287" t="s">
        <v>198</v>
      </c>
      <c r="T81" s="287" t="s">
        <v>131</v>
      </c>
      <c r="U81" s="287" t="s">
        <v>198</v>
      </c>
      <c r="V81" s="287" t="s">
        <v>198</v>
      </c>
      <c r="W81" s="287" t="s">
        <v>198</v>
      </c>
      <c r="X81" s="287" t="s">
        <v>198</v>
      </c>
      <c r="Y81" s="287" t="s">
        <v>131</v>
      </c>
    </row>
    <row r="82" spans="1:25" ht="12.75">
      <c r="A82" s="281" t="s">
        <v>89</v>
      </c>
      <c r="B82" s="282">
        <v>92.9</v>
      </c>
      <c r="C82" s="282">
        <v>91.4</v>
      </c>
      <c r="D82" s="282">
        <v>96.8</v>
      </c>
      <c r="E82" s="282">
        <v>88.2</v>
      </c>
      <c r="F82" s="282">
        <v>91.4</v>
      </c>
      <c r="G82" s="282">
        <v>100.4</v>
      </c>
      <c r="H82" s="282">
        <v>103.8</v>
      </c>
      <c r="I82" s="282">
        <v>107.4</v>
      </c>
      <c r="J82" s="282">
        <v>106.1</v>
      </c>
      <c r="K82" s="282">
        <v>96.9</v>
      </c>
      <c r="O82" s="286" t="s">
        <v>89</v>
      </c>
      <c r="P82" s="287" t="s">
        <v>198</v>
      </c>
      <c r="Q82" s="287" t="s">
        <v>198</v>
      </c>
      <c r="R82" s="287" t="s">
        <v>198</v>
      </c>
      <c r="S82" s="287" t="s">
        <v>198</v>
      </c>
      <c r="T82" s="287" t="s">
        <v>198</v>
      </c>
      <c r="U82" s="287" t="s">
        <v>198</v>
      </c>
      <c r="V82" s="287" t="s">
        <v>198</v>
      </c>
      <c r="W82" s="287" t="s">
        <v>198</v>
      </c>
      <c r="X82" s="287" t="s">
        <v>198</v>
      </c>
      <c r="Y82" s="287" t="s">
        <v>198</v>
      </c>
    </row>
    <row r="83" spans="1:25" ht="12.75">
      <c r="A83" s="281" t="s">
        <v>90</v>
      </c>
      <c r="B83" s="282">
        <v>111.1</v>
      </c>
      <c r="C83" s="282">
        <v>119.7</v>
      </c>
      <c r="D83" s="282">
        <v>122</v>
      </c>
      <c r="E83" s="282">
        <v>103.3</v>
      </c>
      <c r="F83" s="282">
        <v>101</v>
      </c>
      <c r="G83" s="282">
        <v>103.6</v>
      </c>
      <c r="H83" s="282">
        <v>107.7</v>
      </c>
      <c r="I83" s="282">
        <v>107.1</v>
      </c>
      <c r="J83" s="282">
        <v>106.2</v>
      </c>
      <c r="K83" s="282">
        <v>103.1</v>
      </c>
      <c r="O83" s="286" t="s">
        <v>90</v>
      </c>
      <c r="P83" s="287" t="s">
        <v>198</v>
      </c>
      <c r="Q83" s="287" t="s">
        <v>198</v>
      </c>
      <c r="R83" s="287" t="s">
        <v>198</v>
      </c>
      <c r="S83" s="287" t="s">
        <v>198</v>
      </c>
      <c r="T83" s="287" t="s">
        <v>198</v>
      </c>
      <c r="U83" s="287" t="s">
        <v>198</v>
      </c>
      <c r="V83" s="287" t="s">
        <v>198</v>
      </c>
      <c r="W83" s="287" t="s">
        <v>198</v>
      </c>
      <c r="X83" s="287" t="s">
        <v>198</v>
      </c>
      <c r="Y83" s="287" t="s">
        <v>198</v>
      </c>
    </row>
    <row r="84" spans="1:25" ht="12.75">
      <c r="A84" s="281" t="s">
        <v>92</v>
      </c>
      <c r="B84" s="282">
        <v>106</v>
      </c>
      <c r="C84" s="282">
        <v>106.4</v>
      </c>
      <c r="D84" s="282">
        <v>119.8</v>
      </c>
      <c r="E84" s="282">
        <v>100.7</v>
      </c>
      <c r="F84" s="282">
        <v>107</v>
      </c>
      <c r="G84" s="282">
        <v>108.3</v>
      </c>
      <c r="H84" s="282">
        <v>110</v>
      </c>
      <c r="I84" s="282">
        <v>112</v>
      </c>
      <c r="J84" s="282">
        <v>112.5</v>
      </c>
      <c r="K84" s="282">
        <v>103.7</v>
      </c>
      <c r="O84" s="286" t="s">
        <v>92</v>
      </c>
      <c r="P84" s="287" t="s">
        <v>198</v>
      </c>
      <c r="Q84" s="287" t="s">
        <v>198</v>
      </c>
      <c r="R84" s="287" t="s">
        <v>198</v>
      </c>
      <c r="S84" s="287" t="s">
        <v>198</v>
      </c>
      <c r="T84" s="287" t="s">
        <v>198</v>
      </c>
      <c r="U84" s="287" t="s">
        <v>198</v>
      </c>
      <c r="V84" s="287" t="s">
        <v>198</v>
      </c>
      <c r="W84" s="287" t="s">
        <v>198</v>
      </c>
      <c r="X84" s="287" t="s">
        <v>198</v>
      </c>
      <c r="Y84" s="287" t="s">
        <v>198</v>
      </c>
    </row>
    <row r="85" spans="1:25" ht="12.75">
      <c r="A85" s="281" t="s">
        <v>91</v>
      </c>
      <c r="B85" s="282">
        <v>119.3</v>
      </c>
      <c r="C85" s="282">
        <v>121.5</v>
      </c>
      <c r="D85" s="282">
        <v>110.1</v>
      </c>
      <c r="E85" s="282">
        <v>95.4</v>
      </c>
      <c r="F85" s="282">
        <v>95.7</v>
      </c>
      <c r="G85" s="282">
        <v>106</v>
      </c>
      <c r="H85" s="282">
        <v>110.4</v>
      </c>
      <c r="I85" s="282">
        <v>108.1</v>
      </c>
      <c r="J85" s="282">
        <v>107.4</v>
      </c>
      <c r="K85" s="282">
        <v>102.9</v>
      </c>
      <c r="O85" s="286" t="s">
        <v>91</v>
      </c>
      <c r="P85" s="287" t="s">
        <v>198</v>
      </c>
      <c r="Q85" s="287" t="s">
        <v>198</v>
      </c>
      <c r="R85" s="287" t="s">
        <v>198</v>
      </c>
      <c r="S85" s="287" t="s">
        <v>198</v>
      </c>
      <c r="T85" s="287" t="s">
        <v>198</v>
      </c>
      <c r="U85" s="287" t="s">
        <v>198</v>
      </c>
      <c r="V85" s="287" t="s">
        <v>198</v>
      </c>
      <c r="W85" s="287" t="s">
        <v>198</v>
      </c>
      <c r="X85" s="287" t="s">
        <v>198</v>
      </c>
      <c r="Y85" s="287" t="s">
        <v>198</v>
      </c>
    </row>
    <row r="86" spans="1:25" ht="12.75">
      <c r="A86" s="281" t="s">
        <v>76</v>
      </c>
      <c r="B86" s="282">
        <v>116.5</v>
      </c>
      <c r="C86" s="282">
        <v>116.4</v>
      </c>
      <c r="D86" s="282">
        <v>122.6</v>
      </c>
      <c r="E86" s="282">
        <v>104</v>
      </c>
      <c r="F86" s="282">
        <v>106</v>
      </c>
      <c r="G86" s="282">
        <v>107</v>
      </c>
      <c r="H86" s="282">
        <v>111.2</v>
      </c>
      <c r="I86" s="282">
        <v>117.1</v>
      </c>
      <c r="J86" s="282">
        <v>102.4</v>
      </c>
      <c r="K86" s="282">
        <v>95.9</v>
      </c>
      <c r="N86" s="84">
        <v>5</v>
      </c>
      <c r="O86" s="286" t="s">
        <v>76</v>
      </c>
      <c r="P86" s="287" t="s">
        <v>198</v>
      </c>
      <c r="Q86" s="287" t="s">
        <v>198</v>
      </c>
      <c r="R86" s="287" t="s">
        <v>198</v>
      </c>
      <c r="S86" s="287" t="s">
        <v>198</v>
      </c>
      <c r="T86" s="287" t="s">
        <v>198</v>
      </c>
      <c r="U86" s="287" t="s">
        <v>198</v>
      </c>
      <c r="V86" s="287" t="s">
        <v>198</v>
      </c>
      <c r="W86" s="287" t="s">
        <v>198</v>
      </c>
      <c r="X86" s="287" t="s">
        <v>198</v>
      </c>
      <c r="Y86" s="287" t="s">
        <v>131</v>
      </c>
    </row>
    <row r="87" spans="1:25" ht="12.75">
      <c r="A87" s="281" t="s">
        <v>94</v>
      </c>
      <c r="B87" s="282">
        <v>109.6</v>
      </c>
      <c r="C87" s="282">
        <v>109.1</v>
      </c>
      <c r="D87" s="282">
        <v>105.2</v>
      </c>
      <c r="E87" s="282">
        <v>98.4</v>
      </c>
      <c r="F87" s="282">
        <v>99.8</v>
      </c>
      <c r="G87" s="282">
        <v>100.9</v>
      </c>
      <c r="H87" s="282">
        <v>100.2</v>
      </c>
      <c r="I87" s="282">
        <v>106.6</v>
      </c>
      <c r="J87" s="282">
        <v>105.7</v>
      </c>
      <c r="K87" s="282">
        <v>101.8</v>
      </c>
      <c r="O87" s="286" t="s">
        <v>94</v>
      </c>
      <c r="P87" s="287" t="s">
        <v>198</v>
      </c>
      <c r="Q87" s="287" t="s">
        <v>198</v>
      </c>
      <c r="R87" s="287" t="s">
        <v>198</v>
      </c>
      <c r="S87" s="287" t="s">
        <v>198</v>
      </c>
      <c r="T87" s="287" t="s">
        <v>198</v>
      </c>
      <c r="U87" s="287" t="s">
        <v>198</v>
      </c>
      <c r="V87" s="287" t="s">
        <v>198</v>
      </c>
      <c r="W87" s="287" t="s">
        <v>198</v>
      </c>
      <c r="X87" s="287" t="s">
        <v>198</v>
      </c>
      <c r="Y87" s="287" t="s">
        <v>198</v>
      </c>
    </row>
    <row r="88" spans="1:25" ht="12.75">
      <c r="A88" s="281" t="s">
        <v>95</v>
      </c>
      <c r="B88" s="282">
        <v>113.4</v>
      </c>
      <c r="C88" s="282">
        <v>115.5</v>
      </c>
      <c r="D88" s="282">
        <v>116.7</v>
      </c>
      <c r="E88" s="282">
        <v>96.4</v>
      </c>
      <c r="F88" s="282">
        <v>90.8</v>
      </c>
      <c r="G88" s="282">
        <v>104.9</v>
      </c>
      <c r="H88" s="282">
        <v>106.9</v>
      </c>
      <c r="I88" s="282">
        <v>112</v>
      </c>
      <c r="J88" s="282">
        <v>106.1</v>
      </c>
      <c r="K88" s="282">
        <v>95.4</v>
      </c>
      <c r="O88" s="286" t="s">
        <v>95</v>
      </c>
      <c r="P88" s="287" t="s">
        <v>198</v>
      </c>
      <c r="Q88" s="287" t="s">
        <v>198</v>
      </c>
      <c r="R88" s="287" t="s">
        <v>198</v>
      </c>
      <c r="S88" s="287" t="s">
        <v>198</v>
      </c>
      <c r="T88" s="287" t="s">
        <v>198</v>
      </c>
      <c r="U88" s="287" t="s">
        <v>198</v>
      </c>
      <c r="V88" s="287" t="s">
        <v>198</v>
      </c>
      <c r="W88" s="287" t="s">
        <v>198</v>
      </c>
      <c r="X88" s="287" t="s">
        <v>198</v>
      </c>
      <c r="Y88" s="287" t="s">
        <v>198</v>
      </c>
    </row>
    <row r="89" spans="1:11" ht="1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25" ht="14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O90" s="284" t="s">
        <v>133</v>
      </c>
      <c r="P90" s="283"/>
      <c r="Q90" s="283"/>
      <c r="R90" s="283"/>
      <c r="S90" s="284" t="s">
        <v>60</v>
      </c>
      <c r="T90" s="283"/>
      <c r="U90" s="283"/>
      <c r="V90" s="283" t="s">
        <v>303</v>
      </c>
      <c r="W90" s="283"/>
      <c r="X90" s="283"/>
      <c r="Y90" s="283"/>
    </row>
    <row r="91" spans="2:25" ht="14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284" t="s">
        <v>134</v>
      </c>
      <c r="P91" s="284" t="s">
        <v>135</v>
      </c>
      <c r="Q91" s="283"/>
      <c r="R91" s="283"/>
      <c r="S91" s="284" t="s">
        <v>6</v>
      </c>
      <c r="T91" s="284" t="s">
        <v>61</v>
      </c>
      <c r="U91" s="283"/>
      <c r="V91" s="283" t="s">
        <v>304</v>
      </c>
      <c r="W91" s="283"/>
      <c r="X91" s="283"/>
      <c r="Y91" s="283"/>
    </row>
    <row r="92" spans="2:25" ht="14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284" t="s">
        <v>136</v>
      </c>
      <c r="P92" s="284" t="s">
        <v>137</v>
      </c>
      <c r="Q92" s="283"/>
      <c r="R92" s="283"/>
      <c r="S92" s="283"/>
      <c r="T92" s="283"/>
      <c r="U92" s="283"/>
      <c r="V92" s="283" t="s">
        <v>305</v>
      </c>
      <c r="W92" s="283"/>
      <c r="X92" s="283"/>
      <c r="Y92" s="283"/>
    </row>
    <row r="93" spans="2:25" ht="14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284" t="s">
        <v>138</v>
      </c>
      <c r="P93" s="284" t="s">
        <v>139</v>
      </c>
      <c r="Q93" s="283"/>
      <c r="R93" s="283"/>
      <c r="S93" s="283"/>
      <c r="T93" s="283"/>
      <c r="U93" s="283"/>
      <c r="V93" s="283"/>
      <c r="W93" s="283"/>
      <c r="X93" s="283"/>
      <c r="Y93" s="283"/>
    </row>
    <row r="94" spans="2:25" ht="14.2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284" t="s">
        <v>132</v>
      </c>
      <c r="P94" s="284" t="s">
        <v>140</v>
      </c>
      <c r="Q94" s="283"/>
      <c r="R94" s="283"/>
      <c r="S94" s="283"/>
      <c r="T94" s="283"/>
      <c r="U94" s="283"/>
      <c r="V94" s="283"/>
      <c r="W94" s="283"/>
      <c r="X94" s="283"/>
      <c r="Y94" s="283"/>
    </row>
    <row r="95" spans="2:25" ht="14.2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284" t="s">
        <v>141</v>
      </c>
      <c r="P95" s="284" t="s">
        <v>142</v>
      </c>
      <c r="Q95" s="283"/>
      <c r="R95" s="283"/>
      <c r="S95" s="283"/>
      <c r="T95" s="283"/>
      <c r="U95" s="283"/>
      <c r="V95" s="283"/>
      <c r="W95" s="283"/>
      <c r="X95" s="283"/>
      <c r="Y95" s="283"/>
    </row>
    <row r="96" spans="2:25" ht="14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284" t="s">
        <v>143</v>
      </c>
      <c r="P96" s="284" t="s">
        <v>144</v>
      </c>
      <c r="Q96" s="283"/>
      <c r="R96" s="283"/>
      <c r="S96" s="283"/>
      <c r="T96" s="283"/>
      <c r="U96" s="283"/>
      <c r="V96" s="283"/>
      <c r="W96" s="283"/>
      <c r="X96" s="283"/>
      <c r="Y96" s="283"/>
    </row>
    <row r="97" spans="2:25" ht="14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284" t="s">
        <v>145</v>
      </c>
      <c r="P97" s="284" t="s">
        <v>146</v>
      </c>
      <c r="Q97" s="283"/>
      <c r="R97" s="283"/>
      <c r="S97" s="283"/>
      <c r="T97" s="283"/>
      <c r="U97" s="283"/>
      <c r="V97" s="283"/>
      <c r="W97" s="283"/>
      <c r="X97" s="283"/>
      <c r="Y97" s="283"/>
    </row>
    <row r="98" spans="2:25" ht="14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284" t="s">
        <v>131</v>
      </c>
      <c r="P98" s="284" t="s">
        <v>147</v>
      </c>
      <c r="Q98" s="283"/>
      <c r="R98" s="283"/>
      <c r="S98" s="283"/>
      <c r="T98" s="283"/>
      <c r="U98" s="283"/>
      <c r="V98" s="283"/>
      <c r="W98" s="283"/>
      <c r="X98" s="283"/>
      <c r="Y98" s="283"/>
    </row>
    <row r="99" spans="2:16" ht="12.7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284" t="s">
        <v>130</v>
      </c>
      <c r="P99" s="284" t="s">
        <v>148</v>
      </c>
    </row>
    <row r="100" spans="2:16" ht="12.7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284" t="s">
        <v>149</v>
      </c>
      <c r="P100" s="284" t="s">
        <v>150</v>
      </c>
    </row>
    <row r="101" spans="2:16" ht="12.7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284" t="s">
        <v>151</v>
      </c>
      <c r="P101" s="284" t="s">
        <v>152</v>
      </c>
    </row>
    <row r="102" spans="2:16" ht="12.7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284" t="s">
        <v>153</v>
      </c>
      <c r="P102" s="284" t="s">
        <v>154</v>
      </c>
    </row>
    <row r="103" spans="2:14" ht="1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2:14" ht="1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2:14" ht="1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2:14" ht="1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2:14" ht="1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4" ht="15">
      <c r="A108" s="172" t="s">
        <v>335</v>
      </c>
      <c r="B108" s="313"/>
      <c r="C108" s="313"/>
      <c r="D108" s="313"/>
      <c r="E108" s="400"/>
      <c r="F108" s="400"/>
      <c r="G108" s="400"/>
      <c r="H108" s="400"/>
      <c r="I108" s="400"/>
      <c r="J108" s="92"/>
      <c r="K108" s="92"/>
      <c r="L108" s="92"/>
      <c r="M108" s="92"/>
      <c r="N108" s="92"/>
    </row>
    <row r="109" spans="1:14" ht="15">
      <c r="A109" s="92"/>
      <c r="B109" s="92"/>
      <c r="C109" s="92">
        <v>2010</v>
      </c>
      <c r="D109" s="92">
        <v>2011</v>
      </c>
      <c r="E109" s="92">
        <v>2012</v>
      </c>
      <c r="F109" s="92">
        <v>2013</v>
      </c>
      <c r="G109" s="92">
        <v>2014</v>
      </c>
      <c r="H109" s="92">
        <v>2015</v>
      </c>
      <c r="I109" s="92"/>
      <c r="J109" s="92"/>
      <c r="K109" s="92"/>
      <c r="L109" s="92"/>
      <c r="M109" s="92"/>
      <c r="N109" s="92"/>
    </row>
    <row r="110" spans="1:14" ht="15">
      <c r="A110" s="92" t="s">
        <v>325</v>
      </c>
      <c r="B110" s="92" t="s">
        <v>326</v>
      </c>
      <c r="C110" s="92">
        <v>100</v>
      </c>
      <c r="D110" s="92">
        <v>107.37</v>
      </c>
      <c r="E110" s="92">
        <v>111.37</v>
      </c>
      <c r="F110" s="92">
        <v>111.13</v>
      </c>
      <c r="G110" s="92">
        <v>99.84</v>
      </c>
      <c r="H110" s="92">
        <v>103.23</v>
      </c>
      <c r="I110" s="92"/>
      <c r="J110" s="92"/>
      <c r="K110" s="92"/>
      <c r="L110" s="92"/>
      <c r="M110" s="92"/>
      <c r="N110" s="92"/>
    </row>
    <row r="111" spans="1:14" ht="15">
      <c r="A111" s="92" t="s">
        <v>324</v>
      </c>
      <c r="B111" s="92" t="s">
        <v>31</v>
      </c>
      <c r="C111" s="92">
        <v>100</v>
      </c>
      <c r="D111" s="92">
        <v>107.16</v>
      </c>
      <c r="E111" s="92">
        <v>110.41</v>
      </c>
      <c r="F111" s="92">
        <v>113.43</v>
      </c>
      <c r="G111" s="92">
        <v>109.4</v>
      </c>
      <c r="H111" s="92">
        <v>99.18</v>
      </c>
      <c r="I111" s="92"/>
      <c r="J111" s="92"/>
      <c r="K111" s="92"/>
      <c r="L111" s="92"/>
      <c r="M111" s="92"/>
      <c r="N111" s="92"/>
    </row>
    <row r="112" spans="1:14" ht="1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1:14" ht="1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1:14" ht="1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1:14" ht="1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2:14" ht="15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2:14" ht="15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</row>
    <row r="118" spans="2:14" ht="15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2:14" ht="15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2:14" ht="15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2:14" ht="15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2:14" ht="15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2:14" ht="15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</sheetData>
  <mergeCells count="3">
    <mergeCell ref="C5:G5"/>
    <mergeCell ref="H5:L5"/>
    <mergeCell ref="E108:I108"/>
  </mergeCells>
  <printOptions/>
  <pageMargins left="0.75" right="0.75" top="1" bottom="1" header="0.5" footer="0.5"/>
  <pageSetup fitToHeight="1" fitToWidth="1" horizontalDpi="300" verticalDpi="300" orientation="portrait" pageOrder="overThenDown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119"/>
  <sheetViews>
    <sheetView showGridLines="0" workbookViewId="0" topLeftCell="A4">
      <selection activeCell="C46" sqref="C46"/>
    </sheetView>
  </sheetViews>
  <sheetFormatPr defaultColWidth="9.140625" defaultRowHeight="15"/>
  <cols>
    <col min="1" max="2" width="9.140625" style="86" customWidth="1"/>
    <col min="3" max="3" width="22.8515625" style="86" customWidth="1"/>
    <col min="4" max="5" width="23.421875" style="86" customWidth="1"/>
    <col min="6" max="14" width="7.421875" style="86" customWidth="1"/>
    <col min="15" max="15" width="9.140625" style="86" customWidth="1"/>
    <col min="16" max="16" width="33.7109375" style="86" customWidth="1"/>
    <col min="17" max="17" width="41.421875" style="86" bestFit="1" customWidth="1"/>
    <col min="18" max="16384" width="9.140625" style="86" customWidth="1"/>
  </cols>
  <sheetData>
    <row r="1" ht="12" customHeight="1"/>
    <row r="2" ht="19.5" customHeight="1">
      <c r="B2" s="312" t="s">
        <v>377</v>
      </c>
    </row>
    <row r="3" ht="12" customHeight="1">
      <c r="B3" s="51" t="s">
        <v>49</v>
      </c>
    </row>
    <row r="4" ht="12" customHeight="1">
      <c r="M4" s="51"/>
    </row>
    <row r="5" ht="17.1" customHeight="1">
      <c r="M5" s="51"/>
    </row>
    <row r="6" ht="12" customHeight="1">
      <c r="M6" s="51"/>
    </row>
    <row r="7" spans="13:15" ht="12" customHeight="1">
      <c r="M7" s="51"/>
      <c r="N7" s="57"/>
      <c r="O7" s="57"/>
    </row>
    <row r="8" spans="13:15" ht="12" customHeight="1">
      <c r="M8" s="51"/>
      <c r="N8" s="54"/>
      <c r="O8" s="53"/>
    </row>
    <row r="9" spans="13:15" ht="12" customHeight="1">
      <c r="M9" s="51"/>
      <c r="N9" s="54"/>
      <c r="O9" s="53"/>
    </row>
    <row r="10" spans="13:15" ht="12" customHeight="1">
      <c r="M10" s="51"/>
      <c r="N10" s="54"/>
      <c r="O10" s="53"/>
    </row>
    <row r="11" spans="13:15" ht="12" customHeight="1">
      <c r="M11" s="51"/>
      <c r="N11" s="54"/>
      <c r="O11" s="53"/>
    </row>
    <row r="12" spans="13:15" ht="12" customHeight="1">
      <c r="M12" s="51"/>
      <c r="N12" s="54"/>
      <c r="O12" s="53"/>
    </row>
    <row r="13" spans="13:15" ht="12" customHeight="1">
      <c r="M13" s="51"/>
      <c r="N13" s="54"/>
      <c r="O13" s="53"/>
    </row>
    <row r="14" spans="13:15" ht="12" customHeight="1">
      <c r="M14" s="51"/>
      <c r="N14" s="54"/>
      <c r="O14" s="53"/>
    </row>
    <row r="15" spans="13:15" ht="12" customHeight="1">
      <c r="M15" s="51"/>
      <c r="N15" s="54"/>
      <c r="O15" s="53"/>
    </row>
    <row r="16" spans="13:15" ht="12" customHeight="1">
      <c r="M16" s="51"/>
      <c r="N16" s="54"/>
      <c r="O16" s="53"/>
    </row>
    <row r="17" spans="13:15" ht="12" customHeight="1">
      <c r="M17" s="51"/>
      <c r="N17" s="54"/>
      <c r="O17" s="53"/>
    </row>
    <row r="18" spans="13:15" ht="12" customHeight="1">
      <c r="M18" s="51"/>
      <c r="N18" s="54"/>
      <c r="O18" s="53"/>
    </row>
    <row r="19" spans="13:15" ht="12" customHeight="1">
      <c r="M19" s="51"/>
      <c r="N19" s="54"/>
      <c r="O19" s="53"/>
    </row>
    <row r="20" spans="13:15" ht="12" customHeight="1">
      <c r="M20" s="51"/>
      <c r="N20" s="54"/>
      <c r="O20" s="53"/>
    </row>
    <row r="21" spans="13:15" ht="12" customHeight="1">
      <c r="M21" s="51"/>
      <c r="N21" s="54"/>
      <c r="O21" s="53"/>
    </row>
    <row r="22" spans="13:15" ht="12" customHeight="1">
      <c r="M22" s="51"/>
      <c r="N22" s="54"/>
      <c r="O22" s="53"/>
    </row>
    <row r="23" spans="13:15" ht="12" customHeight="1">
      <c r="M23" s="51"/>
      <c r="N23" s="54"/>
      <c r="O23" s="53"/>
    </row>
    <row r="24" spans="13:15" ht="12" customHeight="1">
      <c r="M24" s="51"/>
      <c r="N24" s="54"/>
      <c r="O24" s="53"/>
    </row>
    <row r="25" spans="8:15" ht="12" customHeight="1">
      <c r="H25" s="56"/>
      <c r="I25" s="56"/>
      <c r="J25" s="56"/>
      <c r="K25" s="56"/>
      <c r="L25" s="56"/>
      <c r="M25" s="51"/>
      <c r="N25" s="54"/>
      <c r="O25" s="53"/>
    </row>
    <row r="26" spans="13:15" ht="12" customHeight="1">
      <c r="M26" s="51"/>
      <c r="N26" s="54"/>
      <c r="O26" s="53"/>
    </row>
    <row r="27" spans="2:15" ht="12" customHeight="1">
      <c r="B27" s="55"/>
      <c r="C27" s="55"/>
      <c r="D27" s="55"/>
      <c r="E27" s="55"/>
      <c r="F27" s="55"/>
      <c r="G27" s="55"/>
      <c r="M27" s="51"/>
      <c r="N27" s="54"/>
      <c r="O27" s="53"/>
    </row>
    <row r="28" spans="2:15" ht="12" customHeight="1">
      <c r="B28" s="55"/>
      <c r="C28" s="55"/>
      <c r="D28" s="55"/>
      <c r="E28" s="55"/>
      <c r="F28" s="55"/>
      <c r="G28" s="55"/>
      <c r="M28" s="51"/>
      <c r="N28" s="54"/>
      <c r="O28" s="53"/>
    </row>
    <row r="29" spans="13:15" ht="12" customHeight="1">
      <c r="M29" s="51"/>
      <c r="N29" s="54"/>
      <c r="O29" s="53"/>
    </row>
    <row r="30" spans="1:15" s="55" customFormat="1" ht="12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51"/>
      <c r="N30" s="54"/>
      <c r="O30" s="53"/>
    </row>
    <row r="31" spans="1:15" s="55" customFormat="1" ht="12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51"/>
      <c r="N31" s="54"/>
      <c r="O31" s="53"/>
    </row>
    <row r="32" spans="13:15" ht="12" customHeight="1">
      <c r="M32" s="51"/>
      <c r="N32" s="54"/>
      <c r="O32" s="53"/>
    </row>
    <row r="33" spans="13:15" ht="12" customHeight="1">
      <c r="M33" s="51"/>
      <c r="N33" s="54"/>
      <c r="O33" s="53"/>
    </row>
    <row r="34" spans="14:15" ht="12" customHeight="1">
      <c r="N34" s="54"/>
      <c r="O34" s="53"/>
    </row>
    <row r="35" spans="14:15" ht="12" customHeight="1">
      <c r="N35" s="54"/>
      <c r="O35" s="53"/>
    </row>
    <row r="36" spans="14:15" ht="12" customHeight="1">
      <c r="N36" s="54"/>
      <c r="O36" s="53"/>
    </row>
    <row r="37" ht="12" customHeight="1">
      <c r="B37" s="85"/>
    </row>
    <row r="38" ht="12" customHeight="1"/>
    <row r="39" ht="12" customHeight="1">
      <c r="A39" s="49" t="s">
        <v>63</v>
      </c>
    </row>
    <row r="40" ht="12" customHeight="1">
      <c r="B40" s="86" t="s">
        <v>315</v>
      </c>
    </row>
    <row r="41" spans="2:7" ht="12" customHeight="1">
      <c r="B41" s="86" t="s">
        <v>185</v>
      </c>
      <c r="G41" s="49" t="s">
        <v>62</v>
      </c>
    </row>
    <row r="42" spans="2:6" ht="12" customHeight="1">
      <c r="B42" s="86" t="s">
        <v>336</v>
      </c>
      <c r="F42" s="49"/>
    </row>
    <row r="43" ht="15">
      <c r="B43" s="50" t="s">
        <v>176</v>
      </c>
    </row>
    <row r="54" ht="15">
      <c r="A54" s="91" t="s">
        <v>177</v>
      </c>
    </row>
    <row r="55" ht="12" customHeight="1">
      <c r="A55" s="86" t="s">
        <v>311</v>
      </c>
    </row>
    <row r="56" ht="15">
      <c r="A56" s="86" t="s">
        <v>312</v>
      </c>
    </row>
    <row r="57" spans="6:9" ht="15">
      <c r="F57" s="39"/>
      <c r="G57" s="84"/>
      <c r="H57" s="39"/>
      <c r="I57" s="84"/>
    </row>
    <row r="58" spans="6:18" ht="14.25">
      <c r="F58" s="295" t="s">
        <v>179</v>
      </c>
      <c r="G58" s="294"/>
      <c r="N58" s="302" t="s">
        <v>313</v>
      </c>
      <c r="O58" s="301"/>
      <c r="Q58" s="307"/>
      <c r="R58" s="306"/>
    </row>
    <row r="59" spans="6:9" ht="15">
      <c r="F59" s="39"/>
      <c r="G59" s="40"/>
      <c r="H59" s="39"/>
      <c r="I59" s="40"/>
    </row>
    <row r="60" spans="6:18" ht="12.75">
      <c r="F60" s="295" t="s">
        <v>99</v>
      </c>
      <c r="G60" s="296">
        <v>42615.47292824074</v>
      </c>
      <c r="H60" s="39"/>
      <c r="I60" s="40"/>
      <c r="N60" s="302" t="s">
        <v>99</v>
      </c>
      <c r="O60" s="303">
        <v>42615.47586805555</v>
      </c>
      <c r="Q60" s="307"/>
      <c r="R60" s="308"/>
    </row>
    <row r="61" spans="6:18" ht="12.75">
      <c r="F61" s="295" t="s">
        <v>57</v>
      </c>
      <c r="G61" s="296">
        <v>42702.59379762731</v>
      </c>
      <c r="H61" s="39"/>
      <c r="I61" s="39"/>
      <c r="N61" s="302" t="s">
        <v>57</v>
      </c>
      <c r="O61" s="303">
        <v>42702.594986446755</v>
      </c>
      <c r="Q61" s="307"/>
      <c r="R61" s="308"/>
    </row>
    <row r="62" spans="6:18" ht="12.75">
      <c r="F62" s="295" t="s">
        <v>58</v>
      </c>
      <c r="G62" s="295" t="s">
        <v>59</v>
      </c>
      <c r="N62" s="302" t="s">
        <v>58</v>
      </c>
      <c r="O62" s="302" t="s">
        <v>59</v>
      </c>
      <c r="Q62" s="307"/>
      <c r="R62" s="307"/>
    </row>
    <row r="64" spans="6:18" ht="12.75">
      <c r="F64" s="295" t="s">
        <v>114</v>
      </c>
      <c r="G64" s="295" t="s">
        <v>180</v>
      </c>
      <c r="N64" s="302" t="s">
        <v>114</v>
      </c>
      <c r="O64" s="302" t="s">
        <v>180</v>
      </c>
      <c r="Q64" s="307"/>
      <c r="R64" s="307"/>
    </row>
    <row r="65" spans="6:18" ht="12.75">
      <c r="F65" s="295" t="s">
        <v>101</v>
      </c>
      <c r="G65" s="295" t="s">
        <v>181</v>
      </c>
      <c r="N65" s="302" t="s">
        <v>101</v>
      </c>
      <c r="O65" s="302" t="s">
        <v>181</v>
      </c>
      <c r="Q65" s="307"/>
      <c r="R65" s="307"/>
    </row>
    <row r="66" spans="14:18" ht="12.75">
      <c r="N66" s="302" t="s">
        <v>182</v>
      </c>
      <c r="O66" s="302" t="s">
        <v>314</v>
      </c>
      <c r="Q66" s="307"/>
      <c r="R66" s="307"/>
    </row>
    <row r="67" spans="3:10" ht="12.75">
      <c r="C67" s="86" t="s">
        <v>64</v>
      </c>
      <c r="D67" s="86" t="s">
        <v>65</v>
      </c>
      <c r="F67" s="297" t="s">
        <v>182</v>
      </c>
      <c r="G67" s="297" t="s">
        <v>301</v>
      </c>
      <c r="I67" s="299" t="s">
        <v>182</v>
      </c>
      <c r="J67" s="299" t="s">
        <v>301</v>
      </c>
    </row>
    <row r="68" spans="2:24" ht="43.5" customHeight="1">
      <c r="B68" s="86" t="s">
        <v>270</v>
      </c>
      <c r="C68" s="86">
        <v>1.2800000000000011</v>
      </c>
      <c r="D68" s="86">
        <v>1.75</v>
      </c>
      <c r="F68" s="297" t="s">
        <v>5</v>
      </c>
      <c r="G68" s="297" t="s">
        <v>195</v>
      </c>
      <c r="I68" s="299" t="s">
        <v>5</v>
      </c>
      <c r="J68" s="299" t="s">
        <v>195</v>
      </c>
      <c r="N68" s="304" t="s">
        <v>5</v>
      </c>
      <c r="O68" s="304" t="s">
        <v>195</v>
      </c>
      <c r="Q68" s="309" t="s">
        <v>5</v>
      </c>
      <c r="R68" s="309" t="s">
        <v>195</v>
      </c>
      <c r="U68" s="293" t="s">
        <v>301</v>
      </c>
      <c r="V68" s="293" t="s">
        <v>314</v>
      </c>
      <c r="W68" s="293" t="s">
        <v>301</v>
      </c>
      <c r="X68" s="293" t="s">
        <v>314</v>
      </c>
    </row>
    <row r="69" spans="6:24" ht="12.75">
      <c r="F69" s="297" t="s">
        <v>69</v>
      </c>
      <c r="G69" s="298">
        <v>88.1</v>
      </c>
      <c r="I69" s="299" t="s">
        <v>69</v>
      </c>
      <c r="J69" s="300" t="s">
        <v>198</v>
      </c>
      <c r="N69" s="304" t="s">
        <v>69</v>
      </c>
      <c r="O69" s="305">
        <v>99.3</v>
      </c>
      <c r="Q69" s="309" t="s">
        <v>69</v>
      </c>
      <c r="R69" s="311" t="s">
        <v>198</v>
      </c>
      <c r="T69" s="309" t="s">
        <v>69</v>
      </c>
      <c r="U69" s="310">
        <v>88.1</v>
      </c>
      <c r="V69" s="310">
        <v>99.3</v>
      </c>
      <c r="W69" s="52">
        <f>+U69-100</f>
        <v>-11.900000000000006</v>
      </c>
      <c r="X69" s="52">
        <f>+V69-100</f>
        <v>-0.7000000000000028</v>
      </c>
    </row>
    <row r="70" spans="2:24" ht="12.75">
      <c r="B70" s="86" t="s">
        <v>70</v>
      </c>
      <c r="C70" s="86">
        <v>13.5</v>
      </c>
      <c r="D70" s="86">
        <v>3.299999999999997</v>
      </c>
      <c r="F70" s="297" t="s">
        <v>70</v>
      </c>
      <c r="G70" s="298">
        <v>113.5</v>
      </c>
      <c r="I70" s="299" t="s">
        <v>70</v>
      </c>
      <c r="J70" s="300" t="s">
        <v>198</v>
      </c>
      <c r="N70" s="304" t="s">
        <v>70</v>
      </c>
      <c r="O70" s="305">
        <v>103.3</v>
      </c>
      <c r="Q70" s="309" t="s">
        <v>70</v>
      </c>
      <c r="R70" s="311" t="s">
        <v>198</v>
      </c>
      <c r="T70" s="309" t="s">
        <v>70</v>
      </c>
      <c r="U70" s="310">
        <v>113.5</v>
      </c>
      <c r="V70" s="310">
        <v>103.3</v>
      </c>
      <c r="W70" s="52">
        <f aca="true" t="shared" si="0" ref="W70:W95">+U70-100</f>
        <v>13.5</v>
      </c>
      <c r="X70" s="52">
        <f aca="true" t="shared" si="1" ref="X70:X95">+V70-100</f>
        <v>3.299999999999997</v>
      </c>
    </row>
    <row r="71" spans="2:24" ht="12.75">
      <c r="B71" s="86" t="s">
        <v>72</v>
      </c>
      <c r="C71" s="86">
        <v>12.200000000000003</v>
      </c>
      <c r="D71" s="86">
        <v>10.299999999999997</v>
      </c>
      <c r="F71" s="297" t="s">
        <v>73</v>
      </c>
      <c r="G71" s="298">
        <v>110.3</v>
      </c>
      <c r="I71" s="299" t="s">
        <v>73</v>
      </c>
      <c r="J71" s="300" t="s">
        <v>198</v>
      </c>
      <c r="N71" s="304" t="s">
        <v>73</v>
      </c>
      <c r="O71" s="305">
        <v>103.1</v>
      </c>
      <c r="Q71" s="309" t="s">
        <v>73</v>
      </c>
      <c r="R71" s="311" t="s">
        <v>198</v>
      </c>
      <c r="T71" s="309" t="s">
        <v>73</v>
      </c>
      <c r="U71" s="310">
        <v>110.3</v>
      </c>
      <c r="V71" s="310">
        <v>103.1</v>
      </c>
      <c r="W71" s="52">
        <f t="shared" si="0"/>
        <v>10.299999999999997</v>
      </c>
      <c r="X71" s="52">
        <f t="shared" si="1"/>
        <v>3.0999999999999943</v>
      </c>
    </row>
    <row r="72" spans="2:24" ht="12.75">
      <c r="B72" s="86" t="s">
        <v>81</v>
      </c>
      <c r="C72" s="86">
        <v>11.700000000000003</v>
      </c>
      <c r="D72" s="86">
        <v>7.700000000000003</v>
      </c>
      <c r="F72" s="297" t="s">
        <v>74</v>
      </c>
      <c r="G72" s="298">
        <v>100.9</v>
      </c>
      <c r="I72" s="299" t="s">
        <v>74</v>
      </c>
      <c r="J72" s="300" t="s">
        <v>198</v>
      </c>
      <c r="N72" s="304" t="s">
        <v>74</v>
      </c>
      <c r="O72" s="305">
        <v>110.9</v>
      </c>
      <c r="Q72" s="309" t="s">
        <v>74</v>
      </c>
      <c r="R72" s="311" t="s">
        <v>198</v>
      </c>
      <c r="T72" s="309" t="s">
        <v>74</v>
      </c>
      <c r="U72" s="310">
        <v>100.9</v>
      </c>
      <c r="V72" s="310">
        <v>110.9</v>
      </c>
      <c r="W72" s="52">
        <f t="shared" si="0"/>
        <v>0.9000000000000057</v>
      </c>
      <c r="X72" s="52">
        <f t="shared" si="1"/>
        <v>10.900000000000006</v>
      </c>
    </row>
    <row r="73" spans="2:24" ht="12.75">
      <c r="B73" s="86" t="s">
        <v>73</v>
      </c>
      <c r="C73" s="86">
        <v>10.299999999999997</v>
      </c>
      <c r="D73" s="86">
        <v>3.0999999999999943</v>
      </c>
      <c r="F73" s="297" t="s">
        <v>112</v>
      </c>
      <c r="G73" s="298">
        <v>99.6</v>
      </c>
      <c r="I73" s="299" t="s">
        <v>112</v>
      </c>
      <c r="J73" s="300" t="s">
        <v>131</v>
      </c>
      <c r="N73" s="304" t="s">
        <v>112</v>
      </c>
      <c r="O73" s="305">
        <v>106</v>
      </c>
      <c r="Q73" s="309" t="s">
        <v>112</v>
      </c>
      <c r="R73" s="311" t="s">
        <v>198</v>
      </c>
      <c r="T73" s="309" t="s">
        <v>316</v>
      </c>
      <c r="U73" s="310">
        <v>99.6</v>
      </c>
      <c r="V73" s="310">
        <v>106</v>
      </c>
      <c r="W73" s="52">
        <f t="shared" si="0"/>
        <v>-0.4000000000000057</v>
      </c>
      <c r="X73" s="52">
        <f t="shared" si="1"/>
        <v>6</v>
      </c>
    </row>
    <row r="74" spans="2:24" ht="12.75">
      <c r="B74" s="86" t="s">
        <v>80</v>
      </c>
      <c r="C74" s="86">
        <v>8.599999999999994</v>
      </c>
      <c r="D74" s="86">
        <v>6.200000000000003</v>
      </c>
      <c r="F74" s="297" t="s">
        <v>81</v>
      </c>
      <c r="G74" s="298">
        <v>111.7</v>
      </c>
      <c r="I74" s="299" t="s">
        <v>81</v>
      </c>
      <c r="J74" s="300" t="s">
        <v>198</v>
      </c>
      <c r="N74" s="304" t="s">
        <v>81</v>
      </c>
      <c r="O74" s="305">
        <v>107.7</v>
      </c>
      <c r="Q74" s="309" t="s">
        <v>81</v>
      </c>
      <c r="R74" s="311" t="s">
        <v>198</v>
      </c>
      <c r="T74" s="309" t="s">
        <v>81</v>
      </c>
      <c r="U74" s="310">
        <v>111.7</v>
      </c>
      <c r="V74" s="310">
        <v>107.7</v>
      </c>
      <c r="W74" s="52">
        <f t="shared" si="0"/>
        <v>11.700000000000003</v>
      </c>
      <c r="X74" s="52">
        <f t="shared" si="1"/>
        <v>7.700000000000003</v>
      </c>
    </row>
    <row r="75" spans="2:24" ht="12.75">
      <c r="B75" s="86" t="s">
        <v>93</v>
      </c>
      <c r="C75" s="86">
        <v>6.700000000000003</v>
      </c>
      <c r="D75" s="86" t="s">
        <v>6</v>
      </c>
      <c r="F75" s="297" t="s">
        <v>79</v>
      </c>
      <c r="G75" s="298">
        <v>105.5</v>
      </c>
      <c r="I75" s="299" t="s">
        <v>79</v>
      </c>
      <c r="J75" s="300" t="s">
        <v>198</v>
      </c>
      <c r="N75" s="304" t="s">
        <v>79</v>
      </c>
      <c r="O75" s="305">
        <v>106.7</v>
      </c>
      <c r="Q75" s="309" t="s">
        <v>79</v>
      </c>
      <c r="R75" s="311" t="s">
        <v>198</v>
      </c>
      <c r="T75" s="309" t="s">
        <v>79</v>
      </c>
      <c r="U75" s="310">
        <v>105.5</v>
      </c>
      <c r="V75" s="310">
        <v>106.7</v>
      </c>
      <c r="W75" s="52">
        <f t="shared" si="0"/>
        <v>5.5</v>
      </c>
      <c r="X75" s="52">
        <f t="shared" si="1"/>
        <v>6.700000000000003</v>
      </c>
    </row>
    <row r="76" spans="2:24" ht="12.75">
      <c r="B76" s="86" t="s">
        <v>82</v>
      </c>
      <c r="C76" s="86">
        <v>6.299999999999997</v>
      </c>
      <c r="D76" s="86">
        <v>1.4000000000000057</v>
      </c>
      <c r="F76" s="297" t="s">
        <v>93</v>
      </c>
      <c r="G76" s="298">
        <v>106.7</v>
      </c>
      <c r="I76" s="299" t="s">
        <v>93</v>
      </c>
      <c r="J76" s="300" t="s">
        <v>198</v>
      </c>
      <c r="T76" s="309" t="s">
        <v>93</v>
      </c>
      <c r="U76" s="310">
        <v>106.7</v>
      </c>
      <c r="V76" s="310"/>
      <c r="W76" s="52">
        <f t="shared" si="0"/>
        <v>6.700000000000003</v>
      </c>
      <c r="X76" s="52" t="s">
        <v>6</v>
      </c>
    </row>
    <row r="77" spans="2:24" ht="12.75">
      <c r="B77" s="86" t="s">
        <v>79</v>
      </c>
      <c r="C77" s="86">
        <v>5.5</v>
      </c>
      <c r="D77" s="86">
        <v>6.700000000000003</v>
      </c>
      <c r="F77" s="297" t="s">
        <v>77</v>
      </c>
      <c r="G77" s="298">
        <v>105.2</v>
      </c>
      <c r="I77" s="299" t="s">
        <v>77</v>
      </c>
      <c r="J77" s="300" t="s">
        <v>198</v>
      </c>
      <c r="N77" s="304" t="s">
        <v>77</v>
      </c>
      <c r="O77" s="305">
        <v>103</v>
      </c>
      <c r="Q77" s="309" t="s">
        <v>77</v>
      </c>
      <c r="R77" s="311" t="s">
        <v>198</v>
      </c>
      <c r="T77" s="309" t="s">
        <v>77</v>
      </c>
      <c r="U77" s="310">
        <v>105.2</v>
      </c>
      <c r="V77" s="310">
        <v>103</v>
      </c>
      <c r="W77" s="52">
        <f t="shared" si="0"/>
        <v>5.200000000000003</v>
      </c>
      <c r="X77" s="52">
        <f t="shared" si="1"/>
        <v>3</v>
      </c>
    </row>
    <row r="78" spans="2:24" ht="12.75">
      <c r="B78" s="86" t="s">
        <v>86</v>
      </c>
      <c r="C78" s="86">
        <v>5.299999999999997</v>
      </c>
      <c r="D78" s="86">
        <v>1.4000000000000057</v>
      </c>
      <c r="F78" s="297" t="s">
        <v>71</v>
      </c>
      <c r="G78" s="298">
        <v>96.3</v>
      </c>
      <c r="I78" s="299" t="s">
        <v>71</v>
      </c>
      <c r="J78" s="300" t="s">
        <v>198</v>
      </c>
      <c r="N78" s="304" t="s">
        <v>71</v>
      </c>
      <c r="O78" s="305">
        <v>98</v>
      </c>
      <c r="Q78" s="309" t="s">
        <v>71</v>
      </c>
      <c r="R78" s="311" t="s">
        <v>198</v>
      </c>
      <c r="T78" s="309" t="s">
        <v>71</v>
      </c>
      <c r="U78" s="310">
        <v>96.3</v>
      </c>
      <c r="V78" s="310">
        <v>98</v>
      </c>
      <c r="W78" s="52">
        <f t="shared" si="0"/>
        <v>-3.700000000000003</v>
      </c>
      <c r="X78" s="52">
        <f t="shared" si="1"/>
        <v>-2</v>
      </c>
    </row>
    <row r="79" spans="2:24" ht="12.75">
      <c r="B79" s="86" t="s">
        <v>77</v>
      </c>
      <c r="C79" s="86">
        <v>5.200000000000003</v>
      </c>
      <c r="D79" s="86">
        <v>3</v>
      </c>
      <c r="F79" s="297" t="s">
        <v>82</v>
      </c>
      <c r="G79" s="298">
        <v>106.3</v>
      </c>
      <c r="I79" s="299" t="s">
        <v>82</v>
      </c>
      <c r="J79" s="300" t="s">
        <v>198</v>
      </c>
      <c r="N79" s="304" t="s">
        <v>82</v>
      </c>
      <c r="O79" s="305">
        <v>101.4</v>
      </c>
      <c r="Q79" s="309" t="s">
        <v>82</v>
      </c>
      <c r="R79" s="311" t="s">
        <v>198</v>
      </c>
      <c r="T79" s="309" t="s">
        <v>82</v>
      </c>
      <c r="U79" s="310">
        <v>106.3</v>
      </c>
      <c r="V79" s="310">
        <v>101.4</v>
      </c>
      <c r="W79" s="52">
        <f t="shared" si="0"/>
        <v>6.299999999999997</v>
      </c>
      <c r="X79" s="52">
        <f t="shared" si="1"/>
        <v>1.4000000000000057</v>
      </c>
    </row>
    <row r="80" spans="2:24" ht="12.75">
      <c r="B80" s="86" t="s">
        <v>92</v>
      </c>
      <c r="C80" s="86">
        <v>4.799999999999997</v>
      </c>
      <c r="D80" s="86">
        <v>4.299999999999997</v>
      </c>
      <c r="F80" s="297" t="s">
        <v>72</v>
      </c>
      <c r="G80" s="298">
        <v>112.2</v>
      </c>
      <c r="I80" s="299" t="s">
        <v>72</v>
      </c>
      <c r="J80" s="300" t="s">
        <v>198</v>
      </c>
      <c r="N80" s="304" t="s">
        <v>72</v>
      </c>
      <c r="O80" s="305">
        <v>110.3</v>
      </c>
      <c r="Q80" s="309" t="s">
        <v>72</v>
      </c>
      <c r="R80" s="311" t="s">
        <v>198</v>
      </c>
      <c r="T80" s="309" t="s">
        <v>72</v>
      </c>
      <c r="U80" s="310">
        <v>112.2</v>
      </c>
      <c r="V80" s="310">
        <v>110.3</v>
      </c>
      <c r="W80" s="52">
        <f t="shared" si="0"/>
        <v>12.200000000000003</v>
      </c>
      <c r="X80" s="52">
        <f t="shared" si="1"/>
        <v>10.299999999999997</v>
      </c>
    </row>
    <row r="81" spans="2:24" ht="12.75">
      <c r="B81" s="86" t="s">
        <v>90</v>
      </c>
      <c r="C81" s="86">
        <v>1.5</v>
      </c>
      <c r="D81" s="86">
        <v>0.4000000000000057</v>
      </c>
      <c r="F81" s="297" t="s">
        <v>83</v>
      </c>
      <c r="G81" s="298">
        <v>91.9</v>
      </c>
      <c r="I81" s="299" t="s">
        <v>83</v>
      </c>
      <c r="J81" s="300" t="s">
        <v>198</v>
      </c>
      <c r="N81" s="304" t="s">
        <v>83</v>
      </c>
      <c r="O81" s="305">
        <v>104.6</v>
      </c>
      <c r="Q81" s="309" t="s">
        <v>83</v>
      </c>
      <c r="R81" s="311" t="s">
        <v>198</v>
      </c>
      <c r="T81" s="309" t="s">
        <v>83</v>
      </c>
      <c r="U81" s="310">
        <v>91.9</v>
      </c>
      <c r="V81" s="310">
        <v>104.6</v>
      </c>
      <c r="W81" s="52">
        <f t="shared" si="0"/>
        <v>-8.099999999999994</v>
      </c>
      <c r="X81" s="52">
        <f t="shared" si="1"/>
        <v>4.599999999999994</v>
      </c>
    </row>
    <row r="82" spans="2:24" ht="12.75">
      <c r="B82" s="86" t="s">
        <v>337</v>
      </c>
      <c r="C82" s="86">
        <v>1.2000000000000028</v>
      </c>
      <c r="D82" s="86">
        <v>4.599999999999994</v>
      </c>
      <c r="F82" s="297" t="s">
        <v>84</v>
      </c>
      <c r="G82" s="298">
        <v>93.7</v>
      </c>
      <c r="I82" s="299" t="s">
        <v>84</v>
      </c>
      <c r="J82" s="300" t="s">
        <v>198</v>
      </c>
      <c r="N82" s="304" t="s">
        <v>84</v>
      </c>
      <c r="O82" s="305">
        <v>109</v>
      </c>
      <c r="Q82" s="309" t="s">
        <v>84</v>
      </c>
      <c r="R82" s="311" t="s">
        <v>198</v>
      </c>
      <c r="T82" s="309" t="s">
        <v>84</v>
      </c>
      <c r="U82" s="310">
        <v>93.7</v>
      </c>
      <c r="V82" s="310">
        <v>109</v>
      </c>
      <c r="W82" s="52">
        <f t="shared" si="0"/>
        <v>-6.299999999999997</v>
      </c>
      <c r="X82" s="52">
        <f t="shared" si="1"/>
        <v>9</v>
      </c>
    </row>
    <row r="83" spans="2:24" ht="12.75">
      <c r="B83" s="86" t="s">
        <v>74</v>
      </c>
      <c r="C83" s="86">
        <v>0.9000000000000057</v>
      </c>
      <c r="D83" s="86">
        <v>10.900000000000006</v>
      </c>
      <c r="F83" s="297" t="s">
        <v>85</v>
      </c>
      <c r="G83" s="298">
        <v>96.1</v>
      </c>
      <c r="I83" s="299" t="s">
        <v>85</v>
      </c>
      <c r="J83" s="300" t="s">
        <v>198</v>
      </c>
      <c r="N83" s="304" t="s">
        <v>85</v>
      </c>
      <c r="O83" s="305">
        <v>101.4</v>
      </c>
      <c r="Q83" s="309" t="s">
        <v>85</v>
      </c>
      <c r="R83" s="311" t="s">
        <v>198</v>
      </c>
      <c r="T83" s="309" t="s">
        <v>85</v>
      </c>
      <c r="U83" s="310">
        <v>96.1</v>
      </c>
      <c r="V83" s="310">
        <v>101.4</v>
      </c>
      <c r="W83" s="52">
        <f t="shared" si="0"/>
        <v>-3.9000000000000057</v>
      </c>
      <c r="X83" s="52">
        <f t="shared" si="1"/>
        <v>1.4000000000000057</v>
      </c>
    </row>
    <row r="84" spans="2:24" ht="12.75">
      <c r="B84" s="86" t="s">
        <v>94</v>
      </c>
      <c r="C84" s="86">
        <v>0.9000000000000057</v>
      </c>
      <c r="D84" s="86">
        <v>5.299999999999997</v>
      </c>
      <c r="F84" s="297" t="s">
        <v>80</v>
      </c>
      <c r="G84" s="298">
        <v>108.6</v>
      </c>
      <c r="I84" s="299" t="s">
        <v>80</v>
      </c>
      <c r="J84" s="300" t="s">
        <v>198</v>
      </c>
      <c r="N84" s="304" t="s">
        <v>80</v>
      </c>
      <c r="O84" s="305">
        <v>106.2</v>
      </c>
      <c r="Q84" s="309" t="s">
        <v>80</v>
      </c>
      <c r="R84" s="311" t="s">
        <v>198</v>
      </c>
      <c r="T84" s="309" t="s">
        <v>80</v>
      </c>
      <c r="U84" s="310">
        <v>108.6</v>
      </c>
      <c r="V84" s="310">
        <v>106.2</v>
      </c>
      <c r="W84" s="52">
        <f t="shared" si="0"/>
        <v>8.599999999999994</v>
      </c>
      <c r="X84" s="52">
        <f t="shared" si="1"/>
        <v>6.200000000000003</v>
      </c>
    </row>
    <row r="85" spans="2:24" ht="12.75">
      <c r="B85" s="86" t="s">
        <v>291</v>
      </c>
      <c r="C85" s="86">
        <v>-0.4000000000000057</v>
      </c>
      <c r="D85" s="86">
        <v>6</v>
      </c>
      <c r="F85" s="297" t="s">
        <v>86</v>
      </c>
      <c r="G85" s="298">
        <v>105.3</v>
      </c>
      <c r="I85" s="299" t="s">
        <v>86</v>
      </c>
      <c r="J85" s="300" t="s">
        <v>198</v>
      </c>
      <c r="N85" s="304" t="s">
        <v>86</v>
      </c>
      <c r="O85" s="305">
        <v>101.4</v>
      </c>
      <c r="Q85" s="309" t="s">
        <v>86</v>
      </c>
      <c r="R85" s="311" t="s">
        <v>198</v>
      </c>
      <c r="T85" s="309" t="s">
        <v>86</v>
      </c>
      <c r="U85" s="310">
        <v>105.3</v>
      </c>
      <c r="V85" s="310">
        <v>101.4</v>
      </c>
      <c r="W85" s="52">
        <f t="shared" si="0"/>
        <v>5.299999999999997</v>
      </c>
      <c r="X85" s="52">
        <f t="shared" si="1"/>
        <v>1.4000000000000057</v>
      </c>
    </row>
    <row r="86" spans="2:24" ht="12.75">
      <c r="B86" s="86" t="s">
        <v>338</v>
      </c>
      <c r="C86" s="86">
        <v>-0.4000000000000057</v>
      </c>
      <c r="D86" s="86">
        <v>5.5</v>
      </c>
      <c r="F86" s="297" t="s">
        <v>87</v>
      </c>
      <c r="G86" s="298">
        <v>97.5</v>
      </c>
      <c r="I86" s="299" t="s">
        <v>87</v>
      </c>
      <c r="J86" s="300" t="s">
        <v>198</v>
      </c>
      <c r="N86" s="304" t="s">
        <v>87</v>
      </c>
      <c r="O86" s="305">
        <v>100.3</v>
      </c>
      <c r="Q86" s="309" t="s">
        <v>87</v>
      </c>
      <c r="R86" s="311" t="s">
        <v>198</v>
      </c>
      <c r="T86" s="309" t="s">
        <v>87</v>
      </c>
      <c r="U86" s="310">
        <v>97.5</v>
      </c>
      <c r="V86" s="310">
        <v>100.3</v>
      </c>
      <c r="W86" s="52">
        <f t="shared" si="0"/>
        <v>-2.5</v>
      </c>
      <c r="X86" s="52">
        <f t="shared" si="1"/>
        <v>0.29999999999999716</v>
      </c>
    </row>
    <row r="87" spans="2:24" ht="12.75">
      <c r="B87" s="86" t="s">
        <v>91</v>
      </c>
      <c r="C87" s="86">
        <v>-1</v>
      </c>
      <c r="D87" s="86">
        <v>-4.400000000000006</v>
      </c>
      <c r="F87" s="297" t="s">
        <v>68</v>
      </c>
      <c r="G87" s="298">
        <v>96.1</v>
      </c>
      <c r="I87" s="299" t="s">
        <v>68</v>
      </c>
      <c r="J87" s="300" t="s">
        <v>131</v>
      </c>
      <c r="N87" s="304" t="s">
        <v>68</v>
      </c>
      <c r="O87" s="305">
        <v>101.9</v>
      </c>
      <c r="Q87" s="309" t="s">
        <v>68</v>
      </c>
      <c r="R87" s="311" t="s">
        <v>198</v>
      </c>
      <c r="T87" s="309" t="s">
        <v>317</v>
      </c>
      <c r="U87" s="310">
        <v>96.1</v>
      </c>
      <c r="V87" s="310">
        <v>101.9</v>
      </c>
      <c r="W87" s="52">
        <f t="shared" si="0"/>
        <v>-3.9000000000000057</v>
      </c>
      <c r="X87" s="52">
        <f t="shared" si="1"/>
        <v>1.9000000000000057</v>
      </c>
    </row>
    <row r="88" spans="2:24" ht="12.75">
      <c r="B88" s="86" t="s">
        <v>87</v>
      </c>
      <c r="C88" s="86">
        <v>-2.5</v>
      </c>
      <c r="D88" s="86">
        <v>0.29999999999999716</v>
      </c>
      <c r="F88" s="297" t="s">
        <v>88</v>
      </c>
      <c r="G88" s="298">
        <v>101.2</v>
      </c>
      <c r="I88" s="299" t="s">
        <v>88</v>
      </c>
      <c r="J88" s="300" t="s">
        <v>131</v>
      </c>
      <c r="N88" s="304" t="s">
        <v>88</v>
      </c>
      <c r="O88" s="305">
        <v>104.6</v>
      </c>
      <c r="Q88" s="309" t="s">
        <v>88</v>
      </c>
      <c r="R88" s="311" t="s">
        <v>198</v>
      </c>
      <c r="T88" s="309" t="s">
        <v>318</v>
      </c>
      <c r="U88" s="310">
        <v>101.2</v>
      </c>
      <c r="V88" s="310">
        <v>104.6</v>
      </c>
      <c r="W88" s="52">
        <f t="shared" si="0"/>
        <v>1.2000000000000028</v>
      </c>
      <c r="X88" s="52">
        <f t="shared" si="1"/>
        <v>4.599999999999994</v>
      </c>
    </row>
    <row r="89" spans="2:24" ht="12.75">
      <c r="B89" s="86" t="s">
        <v>71</v>
      </c>
      <c r="C89" s="86">
        <v>-3.700000000000003</v>
      </c>
      <c r="D89" s="86">
        <v>-2</v>
      </c>
      <c r="F89" s="297" t="s">
        <v>89</v>
      </c>
      <c r="G89" s="298">
        <v>94.1</v>
      </c>
      <c r="I89" s="299" t="s">
        <v>89</v>
      </c>
      <c r="J89" s="300" t="s">
        <v>198</v>
      </c>
      <c r="N89" s="304" t="s">
        <v>89</v>
      </c>
      <c r="O89" s="305">
        <v>105.7</v>
      </c>
      <c r="Q89" s="309" t="s">
        <v>89</v>
      </c>
      <c r="R89" s="311" t="s">
        <v>198</v>
      </c>
      <c r="T89" s="309" t="s">
        <v>89</v>
      </c>
      <c r="U89" s="310">
        <v>94.1</v>
      </c>
      <c r="V89" s="310">
        <v>105.7</v>
      </c>
      <c r="W89" s="52">
        <f t="shared" si="0"/>
        <v>-5.900000000000006</v>
      </c>
      <c r="X89" s="52">
        <f t="shared" si="1"/>
        <v>5.700000000000003</v>
      </c>
    </row>
    <row r="90" spans="2:24" ht="12.75">
      <c r="B90" s="86" t="s">
        <v>85</v>
      </c>
      <c r="C90" s="86">
        <v>-3.9000000000000057</v>
      </c>
      <c r="D90" s="86">
        <v>1.4000000000000057</v>
      </c>
      <c r="F90" s="297" t="s">
        <v>90</v>
      </c>
      <c r="G90" s="298">
        <v>101.5</v>
      </c>
      <c r="I90" s="299" t="s">
        <v>90</v>
      </c>
      <c r="J90" s="300" t="s">
        <v>198</v>
      </c>
      <c r="N90" s="304" t="s">
        <v>90</v>
      </c>
      <c r="O90" s="305">
        <v>100.4</v>
      </c>
      <c r="Q90" s="309" t="s">
        <v>90</v>
      </c>
      <c r="R90" s="311" t="s">
        <v>198</v>
      </c>
      <c r="T90" s="309" t="s">
        <v>90</v>
      </c>
      <c r="U90" s="310">
        <v>101.5</v>
      </c>
      <c r="V90" s="310">
        <v>100.4</v>
      </c>
      <c r="W90" s="52">
        <f t="shared" si="0"/>
        <v>1.5</v>
      </c>
      <c r="X90" s="52">
        <f t="shared" si="1"/>
        <v>0.4000000000000057</v>
      </c>
    </row>
    <row r="91" spans="2:24" ht="12.75">
      <c r="B91" s="86" t="s">
        <v>339</v>
      </c>
      <c r="C91" s="86">
        <v>-3.9000000000000057</v>
      </c>
      <c r="D91" s="86">
        <v>1.9000000000000057</v>
      </c>
      <c r="F91" s="297" t="s">
        <v>92</v>
      </c>
      <c r="G91" s="298">
        <v>104.8</v>
      </c>
      <c r="I91" s="299" t="s">
        <v>92</v>
      </c>
      <c r="J91" s="300" t="s">
        <v>198</v>
      </c>
      <c r="N91" s="304" t="s">
        <v>92</v>
      </c>
      <c r="O91" s="305">
        <v>104.3</v>
      </c>
      <c r="Q91" s="309" t="s">
        <v>92</v>
      </c>
      <c r="R91" s="311" t="s">
        <v>198</v>
      </c>
      <c r="T91" s="309" t="s">
        <v>92</v>
      </c>
      <c r="U91" s="310">
        <v>104.8</v>
      </c>
      <c r="V91" s="310">
        <v>104.3</v>
      </c>
      <c r="W91" s="52">
        <f t="shared" si="0"/>
        <v>4.799999999999997</v>
      </c>
      <c r="X91" s="52">
        <f t="shared" si="1"/>
        <v>4.299999999999997</v>
      </c>
    </row>
    <row r="92" spans="2:24" ht="12.75">
      <c r="B92" s="86" t="s">
        <v>89</v>
      </c>
      <c r="C92" s="86">
        <v>-5.900000000000006</v>
      </c>
      <c r="D92" s="86">
        <v>5.700000000000003</v>
      </c>
      <c r="F92" s="297" t="s">
        <v>91</v>
      </c>
      <c r="G92" s="298">
        <v>99</v>
      </c>
      <c r="I92" s="299" t="s">
        <v>91</v>
      </c>
      <c r="J92" s="300" t="s">
        <v>198</v>
      </c>
      <c r="N92" s="304" t="s">
        <v>91</v>
      </c>
      <c r="O92" s="305">
        <v>95.6</v>
      </c>
      <c r="Q92" s="309" t="s">
        <v>91</v>
      </c>
      <c r="R92" s="311" t="s">
        <v>198</v>
      </c>
      <c r="T92" s="309" t="s">
        <v>91</v>
      </c>
      <c r="U92" s="310">
        <v>99</v>
      </c>
      <c r="V92" s="310">
        <v>95.6</v>
      </c>
      <c r="W92" s="52">
        <f t="shared" si="0"/>
        <v>-1</v>
      </c>
      <c r="X92" s="52">
        <f t="shared" si="1"/>
        <v>-4.400000000000006</v>
      </c>
    </row>
    <row r="93" spans="2:24" ht="12.75">
      <c r="B93" s="86" t="s">
        <v>84</v>
      </c>
      <c r="C93" s="86">
        <v>-6.299999999999997</v>
      </c>
      <c r="D93" s="86">
        <v>9</v>
      </c>
      <c r="F93" s="297" t="s">
        <v>76</v>
      </c>
      <c r="G93" s="298">
        <v>99.6</v>
      </c>
      <c r="I93" s="299" t="s">
        <v>76</v>
      </c>
      <c r="J93" s="300" t="s">
        <v>131</v>
      </c>
      <c r="N93" s="304" t="s">
        <v>76</v>
      </c>
      <c r="O93" s="305">
        <v>105.5</v>
      </c>
      <c r="Q93" s="309" t="s">
        <v>76</v>
      </c>
      <c r="R93" s="311" t="s">
        <v>198</v>
      </c>
      <c r="T93" s="309" t="s">
        <v>319</v>
      </c>
      <c r="U93" s="310">
        <v>99.6</v>
      </c>
      <c r="V93" s="310">
        <v>105.5</v>
      </c>
      <c r="W93" s="52">
        <f t="shared" si="0"/>
        <v>-0.4000000000000057</v>
      </c>
      <c r="X93" s="52">
        <f t="shared" si="1"/>
        <v>5.5</v>
      </c>
    </row>
    <row r="94" spans="2:24" ht="12.75">
      <c r="B94" s="86" t="s">
        <v>95</v>
      </c>
      <c r="C94" s="86">
        <v>-6.5</v>
      </c>
      <c r="D94" s="86">
        <v>-4.799999999999997</v>
      </c>
      <c r="F94" s="297" t="s">
        <v>94</v>
      </c>
      <c r="G94" s="298">
        <v>100.9</v>
      </c>
      <c r="I94" s="299" t="s">
        <v>94</v>
      </c>
      <c r="J94" s="300" t="s">
        <v>198</v>
      </c>
      <c r="N94" s="304" t="s">
        <v>94</v>
      </c>
      <c r="O94" s="305">
        <v>105.3</v>
      </c>
      <c r="Q94" s="309" t="s">
        <v>94</v>
      </c>
      <c r="R94" s="311" t="s">
        <v>198</v>
      </c>
      <c r="T94" s="309" t="s">
        <v>94</v>
      </c>
      <c r="U94" s="310">
        <v>100.9</v>
      </c>
      <c r="V94" s="310">
        <v>105.3</v>
      </c>
      <c r="W94" s="52">
        <f t="shared" si="0"/>
        <v>0.9000000000000057</v>
      </c>
      <c r="X94" s="52">
        <f t="shared" si="1"/>
        <v>5.299999999999997</v>
      </c>
    </row>
    <row r="95" spans="2:24" ht="12.75">
      <c r="B95" s="86" t="s">
        <v>69</v>
      </c>
      <c r="C95" s="86">
        <v>-7.400000000000006</v>
      </c>
      <c r="D95" s="86">
        <v>2.200000000000003</v>
      </c>
      <c r="F95" s="297" t="s">
        <v>95</v>
      </c>
      <c r="G95" s="298">
        <v>93.5</v>
      </c>
      <c r="I95" s="299" t="s">
        <v>95</v>
      </c>
      <c r="J95" s="300" t="s">
        <v>198</v>
      </c>
      <c r="N95" s="304" t="s">
        <v>95</v>
      </c>
      <c r="O95" s="305">
        <v>95.2</v>
      </c>
      <c r="Q95" s="309" t="s">
        <v>95</v>
      </c>
      <c r="R95" s="311" t="s">
        <v>198</v>
      </c>
      <c r="T95" s="309" t="s">
        <v>95</v>
      </c>
      <c r="U95" s="310">
        <v>93.5</v>
      </c>
      <c r="V95" s="310">
        <v>95.2</v>
      </c>
      <c r="W95" s="52">
        <f t="shared" si="0"/>
        <v>-6.5</v>
      </c>
      <c r="X95" s="52">
        <f t="shared" si="1"/>
        <v>-4.799999999999997</v>
      </c>
    </row>
    <row r="96" spans="2:18" ht="14.25">
      <c r="B96" s="86" t="s">
        <v>83</v>
      </c>
      <c r="C96" s="86">
        <v>-8.099999999999994</v>
      </c>
      <c r="D96" s="86">
        <v>4.599999999999994</v>
      </c>
      <c r="Q96" s="307" t="s">
        <v>133</v>
      </c>
      <c r="R96" s="306"/>
    </row>
    <row r="97" spans="2:18" ht="12.75">
      <c r="B97" s="86" t="s">
        <v>69</v>
      </c>
      <c r="C97" s="86">
        <v>-11.900000000000006</v>
      </c>
      <c r="D97" s="86">
        <v>-0.7000000000000028</v>
      </c>
      <c r="Q97" s="307" t="s">
        <v>134</v>
      </c>
      <c r="R97" s="307" t="s">
        <v>135</v>
      </c>
    </row>
    <row r="98" spans="17:18" ht="12.75">
      <c r="Q98" s="307" t="s">
        <v>136</v>
      </c>
      <c r="R98" s="307" t="s">
        <v>137</v>
      </c>
    </row>
    <row r="99" spans="17:18" ht="12.75">
      <c r="Q99" s="307" t="s">
        <v>138</v>
      </c>
      <c r="R99" s="307" t="s">
        <v>139</v>
      </c>
    </row>
    <row r="100" spans="17:18" ht="12.75">
      <c r="Q100" s="307" t="s">
        <v>132</v>
      </c>
      <c r="R100" s="307" t="s">
        <v>140</v>
      </c>
    </row>
    <row r="101" spans="17:18" ht="12.75">
      <c r="Q101" s="307" t="s">
        <v>141</v>
      </c>
      <c r="R101" s="307" t="s">
        <v>142</v>
      </c>
    </row>
    <row r="102" spans="17:18" ht="12.75">
      <c r="Q102" s="307" t="s">
        <v>143</v>
      </c>
      <c r="R102" s="307" t="s">
        <v>144</v>
      </c>
    </row>
    <row r="103" spans="17:18" ht="12.75">
      <c r="Q103" s="307" t="s">
        <v>145</v>
      </c>
      <c r="R103" s="307" t="s">
        <v>146</v>
      </c>
    </row>
    <row r="104" spans="17:18" ht="12.75">
      <c r="Q104" s="307" t="s">
        <v>131</v>
      </c>
      <c r="R104" s="307" t="s">
        <v>147</v>
      </c>
    </row>
    <row r="105" spans="17:18" ht="12.75">
      <c r="Q105" s="307" t="s">
        <v>130</v>
      </c>
      <c r="R105" s="307" t="s">
        <v>148</v>
      </c>
    </row>
    <row r="106" spans="17:18" ht="12.75">
      <c r="Q106" s="307" t="s">
        <v>149</v>
      </c>
      <c r="R106" s="307" t="s">
        <v>150</v>
      </c>
    </row>
    <row r="107" spans="17:18" ht="12.75">
      <c r="Q107" s="307" t="s">
        <v>151</v>
      </c>
      <c r="R107" s="307" t="s">
        <v>152</v>
      </c>
    </row>
    <row r="108" spans="17:18" ht="12.75">
      <c r="Q108" s="307" t="s">
        <v>153</v>
      </c>
      <c r="R108" s="307" t="s">
        <v>154</v>
      </c>
    </row>
    <row r="116" ht="15">
      <c r="B116" s="322" t="s">
        <v>335</v>
      </c>
    </row>
    <row r="117" spans="4:9" ht="15">
      <c r="D117" s="86">
        <v>2010</v>
      </c>
      <c r="E117" s="86">
        <v>2011</v>
      </c>
      <c r="F117" s="86">
        <v>2012</v>
      </c>
      <c r="G117" s="86">
        <v>2013</v>
      </c>
      <c r="H117" s="86">
        <v>2014</v>
      </c>
      <c r="I117" s="86">
        <v>2015</v>
      </c>
    </row>
    <row r="118" spans="2:9" ht="15">
      <c r="B118" s="86" t="s">
        <v>327</v>
      </c>
      <c r="C118" s="86" t="s">
        <v>65</v>
      </c>
      <c r="D118" s="86">
        <v>100</v>
      </c>
      <c r="E118" s="86">
        <v>108.46</v>
      </c>
      <c r="F118" s="86">
        <v>110.58</v>
      </c>
      <c r="G118" s="86">
        <v>110.66</v>
      </c>
      <c r="H118" s="86">
        <v>105.99</v>
      </c>
      <c r="I118" s="86">
        <v>101.75</v>
      </c>
    </row>
    <row r="119" spans="2:9" ht="15">
      <c r="B119" s="86" t="s">
        <v>323</v>
      </c>
      <c r="C119" s="86" t="s">
        <v>322</v>
      </c>
      <c r="D119" s="86">
        <v>100</v>
      </c>
      <c r="E119" s="86">
        <v>107.27</v>
      </c>
      <c r="F119" s="86">
        <v>110.92</v>
      </c>
      <c r="G119" s="86">
        <v>112.22</v>
      </c>
      <c r="H119" s="86">
        <v>104.4</v>
      </c>
      <c r="I119" s="86">
        <v>101.28</v>
      </c>
    </row>
  </sheetData>
  <printOptions/>
  <pageMargins left="0.35433070866141736" right="0.35433070866141736" top="0.984251968503937" bottom="0.984251968503937" header="0.5118110236220472" footer="0.5118110236220472"/>
  <pageSetup fitToHeight="1" fitToWidth="1" horizontalDpi="2400" verticalDpi="24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5"/>
  <sheetViews>
    <sheetView showGridLines="0" workbookViewId="0" topLeftCell="A1">
      <selection activeCell="B3" sqref="B3"/>
    </sheetView>
  </sheetViews>
  <sheetFormatPr defaultColWidth="9.140625" defaultRowHeight="15"/>
  <cols>
    <col min="1" max="1" width="23.7109375" style="60" customWidth="1"/>
    <col min="2" max="2" width="34.140625" style="60" customWidth="1"/>
    <col min="3" max="4" width="15.8515625" style="60" customWidth="1"/>
    <col min="5" max="5" width="13.140625" style="60" customWidth="1"/>
    <col min="6" max="6" width="23.7109375" style="60" customWidth="1"/>
    <col min="7" max="8" width="12.28125" style="60" bestFit="1" customWidth="1"/>
    <col min="9" max="9" width="9.140625" style="60" customWidth="1"/>
    <col min="10" max="10" width="13.7109375" style="60" customWidth="1"/>
    <col min="11" max="11" width="14.28125" style="60" customWidth="1"/>
    <col min="12" max="12" width="11.28125" style="60" customWidth="1"/>
    <col min="13" max="13" width="11.8515625" style="60" customWidth="1"/>
    <col min="14" max="14" width="38.8515625" style="60" customWidth="1"/>
    <col min="15" max="16" width="17.140625" style="60" customWidth="1"/>
    <col min="17" max="17" width="12.7109375" style="60" customWidth="1"/>
    <col min="18" max="18" width="28.28125" style="60" customWidth="1"/>
    <col min="19" max="19" width="13.57421875" style="60" customWidth="1"/>
    <col min="20" max="20" width="12.421875" style="60" customWidth="1"/>
    <col min="21" max="16384" width="9.140625" style="60" customWidth="1"/>
  </cols>
  <sheetData>
    <row r="1" ht="15">
      <c r="B1" s="144"/>
    </row>
    <row r="2" ht="15">
      <c r="B2" s="167"/>
    </row>
    <row r="3" spans="2:13" ht="15">
      <c r="B3" s="268" t="s">
        <v>366</v>
      </c>
      <c r="H3" s="148"/>
      <c r="I3" s="148"/>
      <c r="J3" s="148"/>
      <c r="K3" s="148"/>
      <c r="L3" s="148"/>
      <c r="M3" s="148"/>
    </row>
    <row r="4" spans="2:9" ht="15">
      <c r="B4" s="35"/>
      <c r="H4" s="63"/>
      <c r="I4" s="63"/>
    </row>
    <row r="5" spans="1:6" ht="12" customHeight="1">
      <c r="A5" s="355"/>
      <c r="F5" s="329"/>
    </row>
    <row r="6" spans="1:6" ht="15" customHeight="1">
      <c r="A6" s="355"/>
      <c r="B6" s="335"/>
      <c r="C6" s="336">
        <v>2014</v>
      </c>
      <c r="D6" s="337">
        <v>2015</v>
      </c>
      <c r="E6" s="372" t="s">
        <v>371</v>
      </c>
      <c r="F6" s="368" t="s">
        <v>373</v>
      </c>
    </row>
    <row r="7" spans="1:6" ht="21.75" customHeight="1">
      <c r="A7" s="355"/>
      <c r="B7" s="236"/>
      <c r="C7" s="370" t="s">
        <v>189</v>
      </c>
      <c r="D7" s="371"/>
      <c r="E7" s="373"/>
      <c r="F7" s="369"/>
    </row>
    <row r="8" spans="1:6" ht="15">
      <c r="A8" s="355">
        <v>1</v>
      </c>
      <c r="B8" s="160" t="s">
        <v>259</v>
      </c>
      <c r="C8" s="347">
        <v>418713.19</v>
      </c>
      <c r="D8" s="348">
        <v>411156.9</v>
      </c>
      <c r="E8" s="161">
        <f aca="true" t="shared" si="0" ref="E8:E18">+(D8-C8)/C8*100</f>
        <v>-1.804645800625478</v>
      </c>
      <c r="F8" s="341">
        <v>100</v>
      </c>
    </row>
    <row r="9" spans="1:9" ht="15">
      <c r="A9" s="355">
        <v>2</v>
      </c>
      <c r="B9" s="60" t="s">
        <v>30</v>
      </c>
      <c r="C9" s="349">
        <v>211041.63</v>
      </c>
      <c r="D9" s="350">
        <v>212971.64</v>
      </c>
      <c r="E9" s="340">
        <f t="shared" si="0"/>
        <v>0.914516249708652</v>
      </c>
      <c r="F9" s="342">
        <f aca="true" t="shared" si="1" ref="F9:F14">+D9/$D$8*100</f>
        <v>51.798143239235436</v>
      </c>
      <c r="I9" s="59"/>
    </row>
    <row r="10" spans="1:9" ht="15">
      <c r="A10" s="355">
        <v>3</v>
      </c>
      <c r="B10" s="60" t="s">
        <v>31</v>
      </c>
      <c r="C10" s="349">
        <v>172360.59</v>
      </c>
      <c r="D10" s="350">
        <v>162938.55</v>
      </c>
      <c r="E10" s="340">
        <f t="shared" si="0"/>
        <v>-5.466470032389659</v>
      </c>
      <c r="F10" s="342">
        <f t="shared" si="1"/>
        <v>39.629287505572684</v>
      </c>
      <c r="I10" s="59"/>
    </row>
    <row r="11" spans="1:9" ht="15">
      <c r="A11" s="355">
        <v>4</v>
      </c>
      <c r="B11" s="60" t="s">
        <v>18</v>
      </c>
      <c r="C11" s="349">
        <v>19893.26</v>
      </c>
      <c r="D11" s="350">
        <v>19940.33</v>
      </c>
      <c r="E11" s="340">
        <f t="shared" si="0"/>
        <v>0.2366128025271039</v>
      </c>
      <c r="F11" s="342">
        <f>+D11/$D$8*100</f>
        <v>4.849810376525361</v>
      </c>
      <c r="I11" s="59"/>
    </row>
    <row r="12" spans="1:9" ht="15">
      <c r="A12" s="355">
        <v>5</v>
      </c>
      <c r="B12" s="60" t="s">
        <v>32</v>
      </c>
      <c r="C12" s="349">
        <v>15249.57</v>
      </c>
      <c r="D12" s="350">
        <v>15254.46</v>
      </c>
      <c r="E12" s="340">
        <f t="shared" si="0"/>
        <v>0.032066477940029904</v>
      </c>
      <c r="F12" s="342">
        <f t="shared" si="1"/>
        <v>3.710131095939287</v>
      </c>
      <c r="I12" s="59"/>
    </row>
    <row r="13" spans="1:9" ht="15">
      <c r="A13" s="355">
        <v>6</v>
      </c>
      <c r="B13" s="145" t="s">
        <v>260</v>
      </c>
      <c r="C13" s="351">
        <v>252148.38</v>
      </c>
      <c r="D13" s="352">
        <v>246507.16</v>
      </c>
      <c r="E13" s="162">
        <f t="shared" si="0"/>
        <v>-2.237262043880671</v>
      </c>
      <c r="F13" s="343">
        <f>+D13/$D$8*100</f>
        <v>59.954523443483495</v>
      </c>
      <c r="I13" s="59"/>
    </row>
    <row r="14" spans="1:9" ht="15">
      <c r="A14" s="355">
        <v>7</v>
      </c>
      <c r="B14" s="146" t="s">
        <v>261</v>
      </c>
      <c r="C14" s="353">
        <v>166564.81</v>
      </c>
      <c r="D14" s="354">
        <v>164649.74</v>
      </c>
      <c r="E14" s="163">
        <f t="shared" si="0"/>
        <v>-1.1497446549484294</v>
      </c>
      <c r="F14" s="344">
        <f t="shared" si="1"/>
        <v>40.0454765565165</v>
      </c>
      <c r="H14" s="59"/>
      <c r="I14" s="59"/>
    </row>
    <row r="15" spans="1:9" ht="15">
      <c r="A15" s="355">
        <v>8</v>
      </c>
      <c r="B15" s="143" t="s">
        <v>190</v>
      </c>
      <c r="C15" s="349">
        <v>61490.06</v>
      </c>
      <c r="D15" s="350">
        <v>61230.33</v>
      </c>
      <c r="E15" s="340">
        <f t="shared" si="0"/>
        <v>-0.4223934730263655</v>
      </c>
      <c r="F15" s="345" t="s">
        <v>349</v>
      </c>
      <c r="I15" s="59"/>
    </row>
    <row r="16" spans="1:9" ht="15">
      <c r="A16" s="355">
        <v>9</v>
      </c>
      <c r="B16" s="143" t="s">
        <v>256</v>
      </c>
      <c r="C16" s="349">
        <v>5139.52</v>
      </c>
      <c r="D16" s="350">
        <v>5399.28</v>
      </c>
      <c r="E16" s="340">
        <f t="shared" si="0"/>
        <v>5.054168482659845</v>
      </c>
      <c r="F16" s="345" t="s">
        <v>349</v>
      </c>
      <c r="I16" s="59"/>
    </row>
    <row r="17" spans="1:9" ht="15">
      <c r="A17" s="355">
        <v>10</v>
      </c>
      <c r="B17" s="143" t="s">
        <v>257</v>
      </c>
      <c r="C17" s="349">
        <v>53978.28</v>
      </c>
      <c r="D17" s="350">
        <v>50073.35</v>
      </c>
      <c r="E17" s="340">
        <f t="shared" si="0"/>
        <v>-7.234261632641871</v>
      </c>
      <c r="F17" s="345" t="s">
        <v>349</v>
      </c>
      <c r="I17" s="59"/>
    </row>
    <row r="18" spans="1:9" ht="12.75" customHeight="1">
      <c r="A18" s="355">
        <v>11</v>
      </c>
      <c r="B18" s="145" t="s">
        <v>191</v>
      </c>
      <c r="C18" s="351">
        <v>153913.5</v>
      </c>
      <c r="D18" s="352">
        <v>148093.48</v>
      </c>
      <c r="E18" s="162">
        <f t="shared" si="0"/>
        <v>-3.781357710662151</v>
      </c>
      <c r="F18" s="346" t="s">
        <v>349</v>
      </c>
      <c r="I18" s="59"/>
    </row>
    <row r="19" ht="15">
      <c r="A19" s="355"/>
    </row>
    <row r="20" spans="1:4" ht="15">
      <c r="A20" s="355"/>
      <c r="B20" s="60" t="s">
        <v>376</v>
      </c>
      <c r="D20" s="159"/>
    </row>
    <row r="21" spans="1:2" ht="15">
      <c r="A21" s="355"/>
      <c r="B21" s="334" t="s">
        <v>365</v>
      </c>
    </row>
    <row r="22" ht="15">
      <c r="D22" s="159"/>
    </row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9" ht="15">
      <c r="A49" s="91" t="s">
        <v>177</v>
      </c>
    </row>
    <row r="50" ht="15">
      <c r="A50" s="338" t="s">
        <v>350</v>
      </c>
    </row>
    <row r="51" spans="1:3" ht="15">
      <c r="A51" s="241" t="s">
        <v>110</v>
      </c>
      <c r="B51"/>
      <c r="C51"/>
    </row>
    <row r="52" spans="1:3" ht="15">
      <c r="A52"/>
      <c r="B52"/>
      <c r="C52"/>
    </row>
    <row r="53" spans="1:3" ht="15">
      <c r="A53" s="241" t="s">
        <v>99</v>
      </c>
      <c r="B53" s="242">
        <v>42693.41027777777</v>
      </c>
      <c r="C53"/>
    </row>
    <row r="54" spans="1:3" ht="15">
      <c r="A54" s="241" t="s">
        <v>57</v>
      </c>
      <c r="B54" s="242">
        <v>42706.48385278935</v>
      </c>
      <c r="C54"/>
    </row>
    <row r="55" spans="1:5" ht="15">
      <c r="A55" s="241" t="s">
        <v>58</v>
      </c>
      <c r="B55" s="241" t="s">
        <v>59</v>
      </c>
      <c r="C55"/>
      <c r="E55" s="338"/>
    </row>
    <row r="56" spans="1:3" ht="15">
      <c r="A56"/>
      <c r="B56"/>
      <c r="C56"/>
    </row>
    <row r="57" spans="1:3" ht="15">
      <c r="A57" s="241" t="s">
        <v>100</v>
      </c>
      <c r="B57" s="241" t="s">
        <v>7</v>
      </c>
      <c r="C57"/>
    </row>
    <row r="58" spans="1:3" ht="15">
      <c r="A58" s="241" t="s">
        <v>111</v>
      </c>
      <c r="B58" s="241" t="s">
        <v>105</v>
      </c>
      <c r="C58"/>
    </row>
    <row r="59" spans="1:3" ht="15">
      <c r="A59" s="241" t="s">
        <v>101</v>
      </c>
      <c r="B59" s="241" t="s">
        <v>102</v>
      </c>
      <c r="C59"/>
    </row>
    <row r="60" spans="1:3" ht="15">
      <c r="A60"/>
      <c r="B60"/>
      <c r="C60"/>
    </row>
    <row r="61" spans="1:3" ht="12.75">
      <c r="A61" s="243" t="s">
        <v>109</v>
      </c>
      <c r="B61" s="243" t="s">
        <v>104</v>
      </c>
      <c r="C61" s="243" t="s">
        <v>195</v>
      </c>
    </row>
    <row r="62" spans="1:3" ht="12.75">
      <c r="A62" s="243" t="s">
        <v>351</v>
      </c>
      <c r="B62" s="330">
        <v>211041.63</v>
      </c>
      <c r="C62" s="330">
        <v>212971.64</v>
      </c>
    </row>
    <row r="63" spans="1:3" ht="12.75">
      <c r="A63" s="243" t="s">
        <v>352</v>
      </c>
      <c r="B63" s="330">
        <v>172360.59</v>
      </c>
      <c r="C63" s="330">
        <v>162938.55</v>
      </c>
    </row>
    <row r="64" spans="1:3" ht="12.75">
      <c r="A64" s="243" t="s">
        <v>353</v>
      </c>
      <c r="B64" s="330">
        <v>19893.26</v>
      </c>
      <c r="C64" s="330">
        <v>19940.33</v>
      </c>
    </row>
    <row r="65" spans="1:3" ht="12.75">
      <c r="A65" s="243" t="s">
        <v>354</v>
      </c>
      <c r="B65" s="330">
        <v>15249.57</v>
      </c>
      <c r="C65" s="330">
        <v>15254.46</v>
      </c>
    </row>
    <row r="66" spans="1:3" ht="12.75">
      <c r="A66" s="243" t="s">
        <v>29</v>
      </c>
      <c r="B66" s="330">
        <v>418713.19</v>
      </c>
      <c r="C66" s="330">
        <v>411156.9</v>
      </c>
    </row>
    <row r="67" spans="1:3" ht="12.75">
      <c r="A67" s="243" t="s">
        <v>355</v>
      </c>
      <c r="B67" s="330">
        <v>252148.38</v>
      </c>
      <c r="C67" s="330">
        <v>246507.16</v>
      </c>
    </row>
    <row r="68" spans="1:3" ht="12.75">
      <c r="A68" s="243" t="s">
        <v>106</v>
      </c>
      <c r="B68" s="330">
        <v>166564.81</v>
      </c>
      <c r="C68" s="330">
        <v>164649.74</v>
      </c>
    </row>
    <row r="69" spans="1:3" ht="12.75">
      <c r="A69" s="243" t="s">
        <v>356</v>
      </c>
      <c r="B69" s="330">
        <v>61490.06</v>
      </c>
      <c r="C69" s="330">
        <v>61230.33</v>
      </c>
    </row>
    <row r="70" spans="1:3" ht="12.75">
      <c r="A70" s="243" t="s">
        <v>357</v>
      </c>
      <c r="B70" s="330">
        <v>5139.52</v>
      </c>
      <c r="C70" s="330">
        <v>5399.28</v>
      </c>
    </row>
    <row r="71" spans="1:3" ht="12.75">
      <c r="A71" s="243" t="s">
        <v>107</v>
      </c>
      <c r="B71" s="330">
        <v>53978.28</v>
      </c>
      <c r="C71" s="330">
        <v>50073.35</v>
      </c>
    </row>
    <row r="72" spans="1:3" ht="12.75">
      <c r="A72" s="243" t="s">
        <v>358</v>
      </c>
      <c r="B72" s="330">
        <v>153913.5</v>
      </c>
      <c r="C72" s="330">
        <v>148093.48</v>
      </c>
    </row>
    <row r="73" spans="1:3" ht="15">
      <c r="A73"/>
      <c r="B73"/>
      <c r="C73"/>
    </row>
    <row r="74" spans="1:3" ht="15">
      <c r="A74" s="241" t="s">
        <v>60</v>
      </c>
      <c r="B74"/>
      <c r="C74"/>
    </row>
    <row r="75" spans="1:3" ht="15">
      <c r="A75" s="241" t="s">
        <v>6</v>
      </c>
      <c r="B75" s="241" t="s">
        <v>61</v>
      </c>
      <c r="C75"/>
    </row>
  </sheetData>
  <mergeCells count="3">
    <mergeCell ref="F6:F7"/>
    <mergeCell ref="C7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05"/>
  <sheetViews>
    <sheetView showGridLines="0" workbookViewId="0" topLeftCell="A37">
      <selection activeCell="A40" sqref="A40"/>
    </sheetView>
  </sheetViews>
  <sheetFormatPr defaultColWidth="9.140625" defaultRowHeight="15"/>
  <cols>
    <col min="1" max="1" width="29.28125" style="164" customWidth="1"/>
    <col min="2" max="2" width="9.57421875" style="164" customWidth="1"/>
    <col min="3" max="3" width="27.57421875" style="164" customWidth="1"/>
    <col min="4" max="4" width="9.140625" style="164" customWidth="1"/>
    <col min="5" max="5" width="9.57421875" style="164" customWidth="1"/>
    <col min="6" max="6" width="9.140625" style="164" customWidth="1"/>
    <col min="7" max="7" width="16.28125" style="164" customWidth="1"/>
    <col min="8" max="18" width="9.140625" style="164" customWidth="1"/>
    <col min="19" max="19" width="49.00390625" style="164" bestFit="1" customWidth="1"/>
    <col min="20" max="20" width="12.421875" style="164" customWidth="1"/>
    <col min="21" max="16384" width="9.140625" style="164" customWidth="1"/>
  </cols>
  <sheetData>
    <row r="1" ht="12">
      <c r="B1" s="164" t="s">
        <v>202</v>
      </c>
    </row>
    <row r="2" ht="15" customHeight="1">
      <c r="G2" s="268" t="s">
        <v>193</v>
      </c>
    </row>
    <row r="3" spans="1:23" s="165" customFormat="1" ht="16.5" customHeight="1">
      <c r="A3" s="164"/>
      <c r="B3" s="164"/>
      <c r="C3" s="164"/>
      <c r="D3" s="164"/>
      <c r="E3" s="164"/>
      <c r="F3" s="164"/>
      <c r="G3" s="356" t="s">
        <v>374</v>
      </c>
      <c r="R3" s="164"/>
      <c r="S3" s="164"/>
      <c r="T3" s="164"/>
      <c r="U3" s="164"/>
      <c r="V3" s="164"/>
      <c r="W3" s="164"/>
    </row>
    <row r="4" spans="1:23" s="165" customFormat="1" ht="12" customHeight="1">
      <c r="A4" s="164"/>
      <c r="B4" s="164"/>
      <c r="C4" s="164"/>
      <c r="D4" s="164"/>
      <c r="G4" s="35"/>
      <c r="R4" s="164"/>
      <c r="S4" s="164"/>
      <c r="T4" s="164"/>
      <c r="U4" s="164"/>
      <c r="V4" s="164"/>
      <c r="W4" s="164"/>
    </row>
    <row r="5" ht="12" customHeight="1"/>
    <row r="6" ht="12"/>
    <row r="7" spans="2:5" ht="12" customHeight="1">
      <c r="B7" s="164" t="s">
        <v>208</v>
      </c>
      <c r="C7" s="164" t="s">
        <v>209</v>
      </c>
      <c r="D7" s="164">
        <v>53679.95</v>
      </c>
      <c r="E7" s="166">
        <f aca="true" t="shared" si="0" ref="E7:E22">+D7/$D$33*100</f>
        <v>13.05583099785021</v>
      </c>
    </row>
    <row r="8" spans="2:5" ht="12">
      <c r="B8" s="164" t="s">
        <v>203</v>
      </c>
      <c r="C8" s="164" t="s">
        <v>33</v>
      </c>
      <c r="D8" s="164">
        <v>49973.2</v>
      </c>
      <c r="E8" s="166">
        <f t="shared" si="0"/>
        <v>12.154289518186365</v>
      </c>
    </row>
    <row r="9" spans="2:5" ht="12">
      <c r="B9" s="164" t="s">
        <v>211</v>
      </c>
      <c r="C9" s="164" t="s">
        <v>35</v>
      </c>
      <c r="D9" s="164">
        <v>26496.48</v>
      </c>
      <c r="E9" s="166">
        <f t="shared" si="0"/>
        <v>6.444371966030486</v>
      </c>
    </row>
    <row r="10" spans="2:5" ht="12">
      <c r="B10" s="164" t="s">
        <v>206</v>
      </c>
      <c r="C10" s="164" t="s">
        <v>207</v>
      </c>
      <c r="D10" s="164">
        <v>23983.2</v>
      </c>
      <c r="E10" s="166">
        <f t="shared" si="0"/>
        <v>5.833101669946436</v>
      </c>
    </row>
    <row r="11" spans="2:5" ht="12">
      <c r="B11" s="164" t="s">
        <v>212</v>
      </c>
      <c r="C11" s="164" t="s">
        <v>36</v>
      </c>
      <c r="D11" s="164">
        <v>22361.22</v>
      </c>
      <c r="E11" s="166">
        <f t="shared" si="0"/>
        <v>5.438609932120803</v>
      </c>
    </row>
    <row r="12" spans="2:5" ht="12">
      <c r="B12" s="164" t="s">
        <v>204</v>
      </c>
      <c r="C12" s="164" t="s">
        <v>205</v>
      </c>
      <c r="D12" s="164">
        <v>18787.08</v>
      </c>
      <c r="E12" s="166">
        <f t="shared" si="0"/>
        <v>4.569321346668389</v>
      </c>
    </row>
    <row r="13" spans="2:5" ht="12">
      <c r="B13" s="164" t="s">
        <v>210</v>
      </c>
      <c r="C13" s="164" t="s">
        <v>34</v>
      </c>
      <c r="D13" s="164">
        <v>9896.18</v>
      </c>
      <c r="E13" s="166">
        <f t="shared" si="0"/>
        <v>2.4069108410925364</v>
      </c>
    </row>
    <row r="14" spans="2:5" ht="12">
      <c r="B14" s="164" t="s">
        <v>213</v>
      </c>
      <c r="C14" s="164" t="s">
        <v>37</v>
      </c>
      <c r="D14" s="164">
        <v>5018.28</v>
      </c>
      <c r="E14" s="166">
        <f t="shared" si="0"/>
        <v>1.2205267624111378</v>
      </c>
    </row>
    <row r="15" spans="2:5" ht="12">
      <c r="B15" s="164" t="s">
        <v>214</v>
      </c>
      <c r="C15" s="164" t="s">
        <v>215</v>
      </c>
      <c r="D15" s="164">
        <v>2776.05</v>
      </c>
      <c r="E15" s="166">
        <f t="shared" si="0"/>
        <v>0.6751802049290673</v>
      </c>
    </row>
    <row r="16" spans="2:5" ht="12">
      <c r="B16" s="164" t="s">
        <v>220</v>
      </c>
      <c r="C16" s="164" t="s">
        <v>42</v>
      </c>
      <c r="D16" s="164">
        <v>52038.71</v>
      </c>
      <c r="E16" s="166">
        <f t="shared" si="0"/>
        <v>12.656654916894256</v>
      </c>
    </row>
    <row r="17" spans="2:5" ht="12">
      <c r="B17" s="164" t="s">
        <v>216</v>
      </c>
      <c r="C17" s="164" t="s">
        <v>38</v>
      </c>
      <c r="D17" s="164">
        <v>33878.43</v>
      </c>
      <c r="E17" s="166">
        <f t="shared" si="0"/>
        <v>8.239781455692462</v>
      </c>
    </row>
    <row r="18" spans="2:5" ht="12">
      <c r="B18" s="164" t="s">
        <v>217</v>
      </c>
      <c r="C18" s="164" t="s">
        <v>39</v>
      </c>
      <c r="D18" s="164">
        <v>33652.29</v>
      </c>
      <c r="E18" s="166">
        <f t="shared" si="0"/>
        <v>8.18478055457661</v>
      </c>
    </row>
    <row r="19" spans="2:5" ht="12">
      <c r="B19" s="164" t="s">
        <v>218</v>
      </c>
      <c r="C19" s="164" t="s">
        <v>41</v>
      </c>
      <c r="D19" s="164">
        <v>21692.82</v>
      </c>
      <c r="E19" s="166">
        <f t="shared" si="0"/>
        <v>5.276044254638557</v>
      </c>
    </row>
    <row r="20" spans="2:5" ht="12">
      <c r="B20" s="164" t="s">
        <v>221</v>
      </c>
      <c r="C20" s="164" t="s">
        <v>43</v>
      </c>
      <c r="D20" s="164">
        <v>9462.01</v>
      </c>
      <c r="E20" s="166">
        <f t="shared" si="0"/>
        <v>2.301313683413801</v>
      </c>
    </row>
    <row r="21" spans="3:5" ht="12">
      <c r="C21" s="164" t="s">
        <v>219</v>
      </c>
      <c r="D21" s="164">
        <v>9339.21</v>
      </c>
      <c r="E21" s="166">
        <f t="shared" si="0"/>
        <v>2.2714467396752913</v>
      </c>
    </row>
    <row r="22" spans="2:5" ht="12">
      <c r="B22" s="164" t="s">
        <v>222</v>
      </c>
      <c r="C22" s="164" t="s">
        <v>223</v>
      </c>
      <c r="D22" s="164">
        <v>2875.06</v>
      </c>
      <c r="E22" s="166">
        <f t="shared" si="0"/>
        <v>0.699261036358626</v>
      </c>
    </row>
    <row r="23" spans="2:5" ht="12">
      <c r="B23" s="164" t="s">
        <v>224</v>
      </c>
      <c r="C23" s="164" t="s">
        <v>18</v>
      </c>
      <c r="D23" s="164">
        <v>19992.26</v>
      </c>
      <c r="E23" s="166">
        <f aca="true" t="shared" si="1" ref="E23:E33">+D23/$D$33*100</f>
        <v>4.862440591414129</v>
      </c>
    </row>
    <row r="24" spans="2:5" ht="12">
      <c r="B24" s="164" t="s">
        <v>225</v>
      </c>
      <c r="C24" s="164" t="s">
        <v>32</v>
      </c>
      <c r="D24" s="164">
        <v>15254.46</v>
      </c>
      <c r="E24" s="166">
        <f t="shared" si="1"/>
        <v>3.710131095939287</v>
      </c>
    </row>
    <row r="25" spans="2:5" ht="12">
      <c r="B25" s="164" t="s">
        <v>226</v>
      </c>
      <c r="C25" s="164" t="s">
        <v>227</v>
      </c>
      <c r="D25" s="164">
        <v>1030.03</v>
      </c>
      <c r="E25" s="166">
        <f t="shared" si="1"/>
        <v>0.2505199353336889</v>
      </c>
    </row>
    <row r="26" spans="2:5" ht="12">
      <c r="B26" s="164" t="s">
        <v>228</v>
      </c>
      <c r="C26" s="164" t="s">
        <v>40</v>
      </c>
      <c r="D26" s="164">
        <v>5796.69</v>
      </c>
      <c r="E26" s="166">
        <f t="shared" si="1"/>
        <v>1.4098486490193887</v>
      </c>
    </row>
    <row r="27" spans="2:5" ht="12">
      <c r="B27" s="164" t="s">
        <v>229</v>
      </c>
      <c r="C27" s="164" t="s">
        <v>219</v>
      </c>
      <c r="D27" s="164">
        <v>2512.49</v>
      </c>
      <c r="E27" s="166">
        <f t="shared" si="1"/>
        <v>0.6110781553222139</v>
      </c>
    </row>
    <row r="28" ht="12">
      <c r="E28" s="166"/>
    </row>
    <row r="29" spans="3:5" ht="12">
      <c r="C29" s="164" t="s">
        <v>230</v>
      </c>
      <c r="D29" s="164">
        <v>212971.63999999998</v>
      </c>
      <c r="E29" s="166">
        <f t="shared" si="1"/>
        <v>51.79814323923543</v>
      </c>
    </row>
    <row r="30" spans="3:5" ht="12">
      <c r="C30" s="164" t="s">
        <v>231</v>
      </c>
      <c r="D30" s="164">
        <v>162938.53</v>
      </c>
      <c r="E30" s="166">
        <f t="shared" si="1"/>
        <v>39.6292826412496</v>
      </c>
    </row>
    <row r="31" spans="3:5" ht="12">
      <c r="C31" s="164" t="s">
        <v>215</v>
      </c>
      <c r="D31" s="164">
        <v>35246.72</v>
      </c>
      <c r="E31" s="166">
        <f t="shared" si="1"/>
        <v>8.572571687353417</v>
      </c>
    </row>
    <row r="32" ht="12">
      <c r="E32" s="166"/>
    </row>
    <row r="33" spans="3:6" ht="12">
      <c r="C33" s="164" t="s">
        <v>232</v>
      </c>
      <c r="D33" s="164">
        <v>411156.9</v>
      </c>
      <c r="E33" s="166">
        <f t="shared" si="1"/>
        <v>100</v>
      </c>
      <c r="F33" s="164">
        <f>+D33-'Table 1'!F6</f>
        <v>0</v>
      </c>
    </row>
    <row r="34" ht="12"/>
    <row r="35" spans="2:3" ht="12">
      <c r="B35" s="164" t="s">
        <v>233</v>
      </c>
      <c r="C35" s="164" t="s">
        <v>375</v>
      </c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9" ht="15">
      <c r="G49" s="314" t="s">
        <v>328</v>
      </c>
    </row>
    <row r="50" ht="15">
      <c r="G50" s="315" t="s">
        <v>50</v>
      </c>
    </row>
    <row r="57" ht="15">
      <c r="A57" s="164" t="s">
        <v>246</v>
      </c>
    </row>
    <row r="58" spans="1:3" ht="15">
      <c r="A58" s="39" t="s">
        <v>110</v>
      </c>
      <c r="B58" s="84"/>
      <c r="C58" s="84"/>
    </row>
    <row r="60" spans="1:3" ht="15">
      <c r="A60" s="39" t="s">
        <v>99</v>
      </c>
      <c r="B60" s="40">
        <v>42693.41027777777</v>
      </c>
      <c r="C60" s="84"/>
    </row>
    <row r="61" spans="1:3" ht="15">
      <c r="A61" s="39" t="s">
        <v>57</v>
      </c>
      <c r="B61" s="40">
        <v>42698.509720312504</v>
      </c>
      <c r="C61" s="84"/>
    </row>
    <row r="62" spans="1:3" ht="15">
      <c r="A62" s="39" t="s">
        <v>58</v>
      </c>
      <c r="B62" s="39" t="s">
        <v>59</v>
      </c>
      <c r="C62" s="84"/>
    </row>
    <row r="64" spans="1:3" ht="15">
      <c r="A64" s="39" t="s">
        <v>100</v>
      </c>
      <c r="B64" s="39" t="s">
        <v>7</v>
      </c>
      <c r="C64" s="84"/>
    </row>
    <row r="65" spans="1:3" ht="15">
      <c r="A65" s="39" t="s">
        <v>111</v>
      </c>
      <c r="B65" s="39" t="s">
        <v>105</v>
      </c>
      <c r="C65" s="84"/>
    </row>
    <row r="66" spans="1:3" ht="15">
      <c r="A66" s="39" t="s">
        <v>101</v>
      </c>
      <c r="B66" s="39" t="s">
        <v>102</v>
      </c>
      <c r="C66" s="84"/>
    </row>
    <row r="68" spans="1:3" ht="15">
      <c r="A68" s="108" t="s">
        <v>109</v>
      </c>
      <c r="B68" s="108" t="s">
        <v>195</v>
      </c>
      <c r="C68" s="108" t="s">
        <v>247</v>
      </c>
    </row>
    <row r="69" spans="1:3" ht="15">
      <c r="A69" s="108" t="s">
        <v>234</v>
      </c>
      <c r="B69" s="111">
        <v>49973.2</v>
      </c>
      <c r="C69" s="323">
        <f>+B69/$B$91*100</f>
        <v>12.154289518186365</v>
      </c>
    </row>
    <row r="70" spans="1:3" ht="15">
      <c r="A70" s="108" t="s">
        <v>248</v>
      </c>
      <c r="B70" s="111">
        <v>18787.08</v>
      </c>
      <c r="C70" s="323">
        <f aca="true" t="shared" si="2" ref="C70:C91">+B70/$B$91*100</f>
        <v>4.569321346668389</v>
      </c>
    </row>
    <row r="71" spans="1:3" ht="15">
      <c r="A71" s="108" t="s">
        <v>249</v>
      </c>
      <c r="B71" s="111">
        <v>23983.2</v>
      </c>
      <c r="C71" s="323">
        <f t="shared" si="2"/>
        <v>5.833101669946436</v>
      </c>
    </row>
    <row r="72" spans="1:3" ht="15">
      <c r="A72" s="108" t="s">
        <v>250</v>
      </c>
      <c r="B72" s="111">
        <v>53679.95</v>
      </c>
      <c r="C72" s="323">
        <f t="shared" si="2"/>
        <v>13.05583099785021</v>
      </c>
    </row>
    <row r="73" spans="1:3" ht="15">
      <c r="A73" s="108" t="s">
        <v>235</v>
      </c>
      <c r="B73" s="111">
        <v>9896.18</v>
      </c>
      <c r="C73" s="323">
        <f t="shared" si="2"/>
        <v>2.4069108410925364</v>
      </c>
    </row>
    <row r="74" spans="1:3" ht="15">
      <c r="A74" s="108" t="s">
        <v>236</v>
      </c>
      <c r="B74" s="111">
        <v>26496.48</v>
      </c>
      <c r="C74" s="323">
        <f t="shared" si="2"/>
        <v>6.444371966030486</v>
      </c>
    </row>
    <row r="75" spans="1:3" ht="15">
      <c r="A75" s="108" t="s">
        <v>237</v>
      </c>
      <c r="B75" s="111">
        <v>22361.22</v>
      </c>
      <c r="C75" s="323">
        <f t="shared" si="2"/>
        <v>5.438609932120803</v>
      </c>
    </row>
    <row r="76" spans="1:3" ht="15">
      <c r="A76" s="108" t="s">
        <v>238</v>
      </c>
      <c r="B76" s="111">
        <v>5018.28</v>
      </c>
      <c r="C76" s="323">
        <f t="shared" si="2"/>
        <v>1.2205267624111378</v>
      </c>
    </row>
    <row r="77" spans="1:3" ht="15">
      <c r="A77" s="108" t="s">
        <v>251</v>
      </c>
      <c r="B77" s="111">
        <v>2776.05</v>
      </c>
      <c r="C77" s="323">
        <f t="shared" si="2"/>
        <v>0.6751802049290673</v>
      </c>
    </row>
    <row r="78" spans="1:3" ht="15">
      <c r="A78" s="108" t="s">
        <v>252</v>
      </c>
      <c r="B78" s="111">
        <v>98562.76</v>
      </c>
      <c r="C78" s="323">
        <f t="shared" si="2"/>
        <v>23.972055436744462</v>
      </c>
    </row>
    <row r="79" spans="1:3" ht="15">
      <c r="A79" s="108" t="s">
        <v>239</v>
      </c>
      <c r="B79" s="111">
        <v>33878.43</v>
      </c>
      <c r="C79" s="323">
        <f t="shared" si="2"/>
        <v>8.239781455692462</v>
      </c>
    </row>
    <row r="80" spans="1:3" ht="15">
      <c r="A80" s="108" t="s">
        <v>240</v>
      </c>
      <c r="B80" s="111">
        <v>33652.29</v>
      </c>
      <c r="C80" s="323">
        <f t="shared" si="2"/>
        <v>8.18478055457661</v>
      </c>
    </row>
    <row r="81" spans="1:3" ht="15">
      <c r="A81" s="108" t="s">
        <v>253</v>
      </c>
      <c r="B81" s="111">
        <v>1030.03</v>
      </c>
      <c r="C81" s="323">
        <f t="shared" si="2"/>
        <v>0.2505199353336889</v>
      </c>
    </row>
    <row r="82" spans="1:3" ht="15">
      <c r="A82" s="108" t="s">
        <v>241</v>
      </c>
      <c r="B82" s="111">
        <v>5796.69</v>
      </c>
      <c r="C82" s="323">
        <f t="shared" si="2"/>
        <v>1.4098486490193887</v>
      </c>
    </row>
    <row r="83" spans="1:3" ht="15">
      <c r="A83" s="108" t="s">
        <v>242</v>
      </c>
      <c r="B83" s="111">
        <v>21692.82</v>
      </c>
      <c r="C83" s="323">
        <f t="shared" si="2"/>
        <v>5.276044254638557</v>
      </c>
    </row>
    <row r="84" spans="1:3" ht="15">
      <c r="A84" s="108" t="s">
        <v>254</v>
      </c>
      <c r="B84" s="111">
        <v>2512.49</v>
      </c>
      <c r="C84" s="323">
        <f t="shared" si="2"/>
        <v>0.6110781553222139</v>
      </c>
    </row>
    <row r="85" spans="1:3" ht="15">
      <c r="A85" s="108" t="s">
        <v>243</v>
      </c>
      <c r="B85" s="111">
        <v>52038.71</v>
      </c>
      <c r="C85" s="323">
        <f t="shared" si="2"/>
        <v>12.656654916894256</v>
      </c>
    </row>
    <row r="86" spans="1:3" ht="15">
      <c r="A86" s="108" t="s">
        <v>244</v>
      </c>
      <c r="B86" s="111">
        <v>9462.01</v>
      </c>
      <c r="C86" s="323">
        <f t="shared" si="2"/>
        <v>2.301313683413801</v>
      </c>
    </row>
    <row r="87" spans="1:3" ht="15">
      <c r="A87" s="108" t="s">
        <v>255</v>
      </c>
      <c r="B87" s="111">
        <v>2875.06</v>
      </c>
      <c r="C87" s="323">
        <f t="shared" si="2"/>
        <v>0.699261036358626</v>
      </c>
    </row>
    <row r="88" spans="1:3" ht="15">
      <c r="A88" s="108" t="s">
        <v>158</v>
      </c>
      <c r="B88" s="111">
        <v>162938.55</v>
      </c>
      <c r="C88" s="323">
        <f t="shared" si="2"/>
        <v>39.629287505572684</v>
      </c>
    </row>
    <row r="89" spans="1:3" ht="15">
      <c r="A89" s="108" t="s">
        <v>245</v>
      </c>
      <c r="B89" s="111">
        <v>19992.26</v>
      </c>
      <c r="C89" s="323">
        <f t="shared" si="2"/>
        <v>4.862440591414129</v>
      </c>
    </row>
    <row r="90" spans="1:4" ht="15">
      <c r="A90" s="108" t="s">
        <v>200</v>
      </c>
      <c r="B90" s="111">
        <v>15254.46</v>
      </c>
      <c r="C90" s="323">
        <f t="shared" si="2"/>
        <v>3.710131095939287</v>
      </c>
      <c r="D90" s="84"/>
    </row>
    <row r="91" spans="1:4" ht="15">
      <c r="A91" s="108" t="s">
        <v>201</v>
      </c>
      <c r="B91" s="111">
        <v>411156.9</v>
      </c>
      <c r="C91" s="323">
        <f t="shared" si="2"/>
        <v>100</v>
      </c>
      <c r="D91" s="84"/>
    </row>
    <row r="93" spans="1:4" ht="15">
      <c r="A93" s="39" t="s">
        <v>133</v>
      </c>
      <c r="B93" s="84"/>
      <c r="C93" s="84"/>
      <c r="D93" s="84"/>
    </row>
    <row r="94" spans="1:4" ht="15">
      <c r="A94" s="39" t="s">
        <v>134</v>
      </c>
      <c r="B94" s="39" t="s">
        <v>135</v>
      </c>
      <c r="C94" s="84"/>
      <c r="D94" s="84"/>
    </row>
    <row r="95" spans="1:4" ht="15">
      <c r="A95" s="39" t="s">
        <v>136</v>
      </c>
      <c r="B95" s="39" t="s">
        <v>137</v>
      </c>
      <c r="C95" s="84"/>
      <c r="D95" s="84"/>
    </row>
    <row r="96" spans="1:4" ht="15">
      <c r="A96" s="39" t="s">
        <v>138</v>
      </c>
      <c r="B96" s="39" t="s">
        <v>139</v>
      </c>
      <c r="C96" s="84"/>
      <c r="D96" s="84"/>
    </row>
    <row r="97" spans="1:4" ht="15">
      <c r="A97" s="39" t="s">
        <v>132</v>
      </c>
      <c r="B97" s="39" t="s">
        <v>140</v>
      </c>
      <c r="C97" s="84"/>
      <c r="D97" s="84"/>
    </row>
    <row r="98" spans="1:4" ht="15">
      <c r="A98" s="39" t="s">
        <v>141</v>
      </c>
      <c r="B98" s="39" t="s">
        <v>142</v>
      </c>
      <c r="C98" s="84"/>
      <c r="D98" s="84"/>
    </row>
    <row r="99" spans="1:4" ht="15">
      <c r="A99" s="39" t="s">
        <v>143</v>
      </c>
      <c r="B99" s="39" t="s">
        <v>144</v>
      </c>
      <c r="C99" s="84"/>
      <c r="D99" s="84"/>
    </row>
    <row r="100" spans="1:4" ht="15">
      <c r="A100" s="39" t="s">
        <v>145</v>
      </c>
      <c r="B100" s="39" t="s">
        <v>146</v>
      </c>
      <c r="C100" s="84"/>
      <c r="D100" s="84"/>
    </row>
    <row r="101" spans="1:4" ht="15">
      <c r="A101" s="39" t="s">
        <v>131</v>
      </c>
      <c r="B101" s="39" t="s">
        <v>147</v>
      </c>
      <c r="C101" s="84"/>
      <c r="D101" s="84"/>
    </row>
    <row r="102" spans="1:4" ht="15">
      <c r="A102" s="39" t="s">
        <v>130</v>
      </c>
      <c r="B102" s="39" t="s">
        <v>148</v>
      </c>
      <c r="C102" s="84"/>
      <c r="D102" s="84"/>
    </row>
    <row r="103" spans="1:4" ht="15">
      <c r="A103" s="39" t="s">
        <v>149</v>
      </c>
      <c r="B103" s="39" t="s">
        <v>150</v>
      </c>
      <c r="C103" s="84"/>
      <c r="D103" s="84"/>
    </row>
    <row r="104" spans="1:4" ht="15">
      <c r="A104" s="39" t="s">
        <v>151</v>
      </c>
      <c r="B104" s="39" t="s">
        <v>152</v>
      </c>
      <c r="C104" s="84"/>
      <c r="D104" s="84"/>
    </row>
    <row r="105" spans="1:4" ht="15">
      <c r="A105" s="39" t="s">
        <v>153</v>
      </c>
      <c r="B105" s="39" t="s">
        <v>154</v>
      </c>
      <c r="C105" s="84"/>
      <c r="D105" s="84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06"/>
  <sheetViews>
    <sheetView showGridLines="0" workbookViewId="0" topLeftCell="A1">
      <selection activeCell="B3" sqref="B3"/>
    </sheetView>
  </sheetViews>
  <sheetFormatPr defaultColWidth="9.140625" defaultRowHeight="15"/>
  <cols>
    <col min="1" max="1" width="9.140625" style="60" customWidth="1"/>
    <col min="2" max="2" width="5.00390625" style="60" customWidth="1"/>
    <col min="3" max="3" width="23.7109375" style="60" customWidth="1"/>
    <col min="4" max="4" width="17.8515625" style="60" customWidth="1"/>
    <col min="5" max="5" width="17.140625" style="60" customWidth="1"/>
    <col min="6" max="6" width="14.57421875" style="60" customWidth="1"/>
    <col min="7" max="7" width="30.8515625" style="60" customWidth="1"/>
    <col min="8" max="8" width="12.8515625" style="60" customWidth="1"/>
    <col min="9" max="12" width="9.140625" style="60" customWidth="1"/>
    <col min="13" max="13" width="19.140625" style="60" customWidth="1"/>
    <col min="14" max="14" width="14.00390625" style="60" customWidth="1"/>
    <col min="15" max="16384" width="9.140625" style="60" customWidth="1"/>
  </cols>
  <sheetData>
    <row r="2" ht="15">
      <c r="B2" s="268" t="s">
        <v>263</v>
      </c>
    </row>
    <row r="3" ht="15">
      <c r="B3" s="35" t="s">
        <v>268</v>
      </c>
    </row>
    <row r="6" ht="12" customHeight="1"/>
    <row r="7" ht="12" customHeight="1"/>
    <row r="8" ht="15" customHeight="1"/>
    <row r="9" ht="15" customHeight="1"/>
    <row r="33" spans="1:5" ht="15">
      <c r="A33" s="61"/>
      <c r="B33" s="61"/>
      <c r="C33" s="61"/>
      <c r="D33" s="61"/>
      <c r="E33" s="61"/>
    </row>
    <row r="34" spans="1:5" ht="15">
      <c r="A34" s="61"/>
      <c r="B34" s="61"/>
      <c r="C34" s="61"/>
      <c r="D34" s="61"/>
      <c r="E34" s="61"/>
    </row>
    <row r="35" spans="1:5" ht="15">
      <c r="A35" s="61"/>
      <c r="B35" s="61"/>
      <c r="C35" s="61"/>
      <c r="D35" s="61"/>
      <c r="E35" s="61"/>
    </row>
    <row r="36" spans="1:6" ht="15">
      <c r="A36" s="61"/>
      <c r="C36" s="61"/>
      <c r="D36" s="61"/>
      <c r="E36" s="61"/>
      <c r="F36" s="2"/>
    </row>
    <row r="37" spans="1:6" ht="15">
      <c r="A37" s="61"/>
      <c r="B37" s="61"/>
      <c r="C37" s="61"/>
      <c r="D37" s="61"/>
      <c r="E37" s="61"/>
      <c r="F37" s="2"/>
    </row>
    <row r="38" spans="1:5" ht="15">
      <c r="A38" s="61"/>
      <c r="B38" s="61"/>
      <c r="C38" s="61"/>
      <c r="D38" s="61"/>
      <c r="E38" s="61"/>
    </row>
    <row r="40" ht="15">
      <c r="B40" s="314" t="s">
        <v>328</v>
      </c>
    </row>
    <row r="41" ht="15">
      <c r="B41" s="18" t="s">
        <v>50</v>
      </c>
    </row>
    <row r="52" spans="1:5" ht="15">
      <c r="A52" s="105"/>
      <c r="B52" s="105"/>
      <c r="C52" s="105"/>
      <c r="D52" s="105"/>
      <c r="E52" s="105"/>
    </row>
    <row r="53" spans="1:5" ht="15">
      <c r="A53" s="105"/>
      <c r="B53" s="105"/>
      <c r="C53" s="105"/>
      <c r="D53" s="105"/>
      <c r="E53" s="105"/>
    </row>
    <row r="54" spans="1:5" ht="15">
      <c r="A54" s="105"/>
      <c r="B54" s="105"/>
      <c r="C54" s="105"/>
      <c r="D54" s="105"/>
      <c r="E54" s="105"/>
    </row>
    <row r="55" spans="1:5" ht="15">
      <c r="A55" s="105"/>
      <c r="B55" s="105"/>
      <c r="C55" s="105"/>
      <c r="D55" s="105"/>
      <c r="E55" s="105"/>
    </row>
    <row r="56" spans="1:5" ht="15">
      <c r="A56" s="105"/>
      <c r="B56" s="105"/>
      <c r="C56" s="105"/>
      <c r="D56" s="105"/>
      <c r="E56" s="105"/>
    </row>
    <row r="57" spans="1:5" ht="15">
      <c r="A57" s="105"/>
      <c r="B57" s="105"/>
      <c r="C57" s="105"/>
      <c r="D57" s="105"/>
      <c r="E57" s="105"/>
    </row>
    <row r="58" spans="1:5" ht="15">
      <c r="A58" s="105"/>
      <c r="B58" s="105"/>
      <c r="C58" s="105"/>
      <c r="D58" s="105"/>
      <c r="E58" s="105"/>
    </row>
    <row r="59" spans="1:5" ht="15">
      <c r="A59" s="105"/>
      <c r="B59" s="105"/>
      <c r="C59" s="105"/>
      <c r="D59" s="105"/>
      <c r="E59" s="105"/>
    </row>
    <row r="60" spans="1:5" ht="15">
      <c r="A60" s="105"/>
      <c r="B60" s="105"/>
      <c r="C60" s="105"/>
      <c r="D60" s="105"/>
      <c r="E60" s="105"/>
    </row>
    <row r="61" spans="1:5" ht="15">
      <c r="A61" s="105"/>
      <c r="B61" s="105"/>
      <c r="C61" s="105"/>
      <c r="D61" s="105"/>
      <c r="E61" s="105"/>
    </row>
    <row r="62" spans="1:5" ht="15">
      <c r="A62" s="105"/>
      <c r="B62" s="105"/>
      <c r="C62" s="105" t="s">
        <v>24</v>
      </c>
      <c r="D62" s="4">
        <v>90399.83</v>
      </c>
      <c r="E62" s="105">
        <v>0.36672293818970614</v>
      </c>
    </row>
    <row r="63" spans="1:5" ht="15">
      <c r="A63" s="105"/>
      <c r="B63" s="105"/>
      <c r="C63" s="105" t="s">
        <v>20</v>
      </c>
      <c r="D63" s="4">
        <v>27318.54</v>
      </c>
      <c r="E63" s="105">
        <v>0.1108225010583871</v>
      </c>
    </row>
    <row r="64" spans="1:5" ht="15">
      <c r="A64" s="105"/>
      <c r="B64" s="105"/>
      <c r="C64" s="105" t="s">
        <v>21</v>
      </c>
      <c r="D64" s="4">
        <v>19262.99</v>
      </c>
      <c r="E64" s="105">
        <v>0.0781437342428512</v>
      </c>
    </row>
    <row r="65" spans="1:5" ht="15">
      <c r="A65" s="105"/>
      <c r="B65" s="105"/>
      <c r="C65" s="105" t="s">
        <v>18</v>
      </c>
      <c r="D65" s="4">
        <v>17965.03</v>
      </c>
      <c r="E65" s="105">
        <v>0.0728783293759094</v>
      </c>
    </row>
    <row r="66" spans="1:5" ht="15">
      <c r="A66" s="105"/>
      <c r="B66" s="105"/>
      <c r="C66" s="105" t="s">
        <v>25</v>
      </c>
      <c r="D66" s="4">
        <v>14771.39</v>
      </c>
      <c r="E66" s="105">
        <v>0.059922762486898956</v>
      </c>
    </row>
    <row r="67" spans="1:5" ht="15">
      <c r="A67" s="105"/>
      <c r="B67" s="105"/>
      <c r="C67" s="105" t="s">
        <v>19</v>
      </c>
      <c r="D67" s="4">
        <v>12448.46</v>
      </c>
      <c r="E67" s="105">
        <v>0.05049938508885502</v>
      </c>
    </row>
    <row r="68" spans="1:5" ht="15">
      <c r="A68" s="125"/>
      <c r="B68" s="105"/>
      <c r="C68" s="105" t="s">
        <v>22</v>
      </c>
      <c r="D68" s="4">
        <v>12275.04</v>
      </c>
      <c r="E68" s="105">
        <v>0.049795876111671564</v>
      </c>
    </row>
    <row r="69" spans="1:5" ht="15">
      <c r="A69" s="105"/>
      <c r="B69" s="105"/>
      <c r="C69" s="105" t="s">
        <v>23</v>
      </c>
      <c r="D69" s="4">
        <v>6620.08</v>
      </c>
      <c r="E69" s="105">
        <v>0.026855528253215848</v>
      </c>
    </row>
    <row r="70" spans="1:5" ht="15">
      <c r="A70" s="105"/>
      <c r="B70" s="105"/>
      <c r="C70" s="105" t="s">
        <v>26</v>
      </c>
      <c r="D70" s="4">
        <v>4997.24</v>
      </c>
      <c r="E70" s="105">
        <v>0.020272190065392014</v>
      </c>
    </row>
    <row r="71" spans="1:5" ht="15">
      <c r="A71" s="105"/>
      <c r="B71" s="105"/>
      <c r="C71" s="105" t="s">
        <v>27</v>
      </c>
      <c r="D71" s="4">
        <v>4551.320000000007</v>
      </c>
      <c r="E71" s="105">
        <v>0.01846323652424541</v>
      </c>
    </row>
    <row r="72" spans="1:5" ht="15">
      <c r="A72" s="105"/>
      <c r="B72" s="105"/>
      <c r="C72" s="105" t="s">
        <v>28</v>
      </c>
      <c r="D72" s="4">
        <v>35897.24</v>
      </c>
      <c r="E72" s="105">
        <v>0.14562351860286735</v>
      </c>
    </row>
    <row r="73" spans="1:5" ht="15">
      <c r="A73" s="105"/>
      <c r="B73" s="105"/>
      <c r="C73" s="105"/>
      <c r="D73">
        <v>246507.16</v>
      </c>
      <c r="E73" s="105">
        <v>1</v>
      </c>
    </row>
    <row r="74" spans="1:5" ht="15">
      <c r="A74" s="105"/>
      <c r="B74" s="105"/>
      <c r="C74" s="105"/>
      <c r="D74"/>
      <c r="E74" s="105">
        <v>0.17843899544337777</v>
      </c>
    </row>
    <row r="75" spans="1:9" ht="15">
      <c r="A75" s="105"/>
      <c r="B75" s="105"/>
      <c r="C75" s="105"/>
      <c r="D75" s="105"/>
      <c r="E75" s="105"/>
      <c r="F75" s="105"/>
      <c r="G75" s="39"/>
      <c r="H75" s="39"/>
      <c r="I75" s="105"/>
    </row>
    <row r="76" spans="1:9" ht="15">
      <c r="A76" s="105"/>
      <c r="B76" s="105"/>
      <c r="C76" s="105"/>
      <c r="D76" s="105"/>
      <c r="E76" s="105"/>
      <c r="F76" s="105"/>
      <c r="H76" s="105"/>
      <c r="I76" s="105"/>
    </row>
    <row r="77" spans="1:9" ht="15">
      <c r="A77" s="126" t="s">
        <v>177</v>
      </c>
      <c r="B77" s="105"/>
      <c r="C77" s="105"/>
      <c r="D77" s="105"/>
      <c r="E77" s="105"/>
      <c r="F77" s="105"/>
      <c r="H77" s="105"/>
      <c r="I77" s="105"/>
    </row>
    <row r="78" spans="1:9" ht="15">
      <c r="A78" s="105" t="s">
        <v>258</v>
      </c>
      <c r="B78" s="105"/>
      <c r="C78" s="105"/>
      <c r="D78" s="105"/>
      <c r="E78" s="105"/>
      <c r="F78" s="105"/>
      <c r="H78" s="105"/>
      <c r="I78" s="105"/>
    </row>
    <row r="79" spans="1:6" ht="15">
      <c r="A79" s="105"/>
      <c r="B79" s="105"/>
      <c r="C79" s="105"/>
      <c r="D79" s="105"/>
      <c r="E79" s="105"/>
      <c r="F79" s="105"/>
    </row>
    <row r="80" spans="1:6" ht="15">
      <c r="A80" s="105"/>
      <c r="B80" s="105"/>
      <c r="C80" s="105"/>
      <c r="D80" s="105"/>
      <c r="E80" s="105"/>
      <c r="F80" s="105"/>
    </row>
    <row r="81" spans="1:6" ht="15">
      <c r="A81" s="105"/>
      <c r="B81" s="105"/>
      <c r="C81" s="105"/>
      <c r="D81" s="324"/>
      <c r="E81" s="105"/>
      <c r="F81" s="105"/>
    </row>
    <row r="82" spans="1:6" ht="15">
      <c r="A82" s="105"/>
      <c r="B82" s="105"/>
      <c r="C82" s="105"/>
      <c r="D82" s="105"/>
      <c r="E82" s="105"/>
      <c r="F82" s="105"/>
    </row>
    <row r="83" spans="1:6" ht="14.25">
      <c r="A83" s="177" t="s">
        <v>110</v>
      </c>
      <c r="B83" s="176"/>
      <c r="C83" s="105"/>
      <c r="D83" s="105"/>
      <c r="E83" s="105"/>
      <c r="F83" s="105"/>
    </row>
    <row r="85" spans="1:2" ht="12.75">
      <c r="A85" s="177" t="s">
        <v>99</v>
      </c>
      <c r="B85" s="178">
        <v>42693.41027777777</v>
      </c>
    </row>
    <row r="86" spans="1:2" ht="12.75">
      <c r="A86" s="177" t="s">
        <v>57</v>
      </c>
      <c r="B86" s="178">
        <v>42702.391754641205</v>
      </c>
    </row>
    <row r="87" spans="1:2" ht="12.75">
      <c r="A87" s="177" t="s">
        <v>58</v>
      </c>
      <c r="B87" s="177" t="s">
        <v>59</v>
      </c>
    </row>
    <row r="89" spans="1:2" ht="12.75">
      <c r="A89" s="177" t="s">
        <v>100</v>
      </c>
      <c r="B89" s="177" t="s">
        <v>7</v>
      </c>
    </row>
    <row r="90" spans="1:2" ht="12.75">
      <c r="A90" s="177" t="s">
        <v>111</v>
      </c>
      <c r="B90" s="177" t="s">
        <v>105</v>
      </c>
    </row>
    <row r="91" spans="1:2" ht="12.75">
      <c r="A91" s="177" t="s">
        <v>101</v>
      </c>
      <c r="B91" s="177" t="s">
        <v>102</v>
      </c>
    </row>
    <row r="94" spans="1:2" ht="12.75">
      <c r="A94" s="179" t="s">
        <v>109</v>
      </c>
      <c r="B94" s="179" t="s">
        <v>195</v>
      </c>
    </row>
    <row r="95" spans="1:2" ht="12.75">
      <c r="A95" s="179" t="s">
        <v>123</v>
      </c>
      <c r="B95" s="180">
        <v>90399.83</v>
      </c>
    </row>
    <row r="96" spans="1:2" ht="12.75">
      <c r="A96" s="179" t="s">
        <v>119</v>
      </c>
      <c r="B96" s="180">
        <v>27318.54</v>
      </c>
    </row>
    <row r="97" spans="1:2" ht="12.75">
      <c r="A97" s="179" t="s">
        <v>120</v>
      </c>
      <c r="B97" s="180">
        <v>19262.99</v>
      </c>
    </row>
    <row r="98" spans="1:2" ht="12.75">
      <c r="A98" s="179" t="s">
        <v>156</v>
      </c>
      <c r="B98" s="180">
        <v>17965.03</v>
      </c>
    </row>
    <row r="99" spans="1:2" ht="12.75">
      <c r="A99" s="179" t="s">
        <v>124</v>
      </c>
      <c r="B99" s="180">
        <v>14771.39</v>
      </c>
    </row>
    <row r="100" spans="1:2" ht="12.75">
      <c r="A100" s="179" t="s">
        <v>118</v>
      </c>
      <c r="B100" s="180">
        <v>12448.46</v>
      </c>
    </row>
    <row r="101" spans="1:2" ht="12.75">
      <c r="A101" s="179" t="s">
        <v>121</v>
      </c>
      <c r="B101" s="180">
        <v>12275.04</v>
      </c>
    </row>
    <row r="102" spans="1:2" ht="12.75">
      <c r="A102" s="179" t="s">
        <v>122</v>
      </c>
      <c r="B102" s="180">
        <v>6620.08</v>
      </c>
    </row>
    <row r="103" spans="1:2" ht="12.75">
      <c r="A103" s="179" t="s">
        <v>125</v>
      </c>
      <c r="B103" s="180">
        <v>4997.24</v>
      </c>
    </row>
    <row r="104" spans="1:2" ht="12.75">
      <c r="A104" s="179" t="s">
        <v>126</v>
      </c>
      <c r="B104" s="181" t="s">
        <v>6</v>
      </c>
    </row>
    <row r="105" spans="1:2" ht="12.75">
      <c r="A105" s="179" t="s">
        <v>127</v>
      </c>
      <c r="B105" s="180">
        <v>35897.24</v>
      </c>
    </row>
    <row r="106" spans="1:2" ht="15">
      <c r="A106" s="179" t="s">
        <v>262</v>
      </c>
      <c r="B106">
        <v>246507.16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09"/>
  <sheetViews>
    <sheetView showGridLines="0" tabSelected="1" workbookViewId="0" topLeftCell="A1">
      <selection activeCell="B5" sqref="B5:J41"/>
    </sheetView>
  </sheetViews>
  <sheetFormatPr defaultColWidth="9.140625" defaultRowHeight="15"/>
  <cols>
    <col min="1" max="1" width="9.140625" style="60" customWidth="1"/>
    <col min="2" max="2" width="15.421875" style="60" customWidth="1"/>
    <col min="3" max="10" width="10.28125" style="60" customWidth="1"/>
    <col min="11" max="11" width="11.140625" style="60" customWidth="1"/>
    <col min="12" max="16384" width="9.140625" style="60" customWidth="1"/>
  </cols>
  <sheetData>
    <row r="1" ht="15">
      <c r="B1" s="115"/>
    </row>
    <row r="2" ht="15">
      <c r="B2" s="268" t="s">
        <v>348</v>
      </c>
    </row>
    <row r="3" spans="1:2" ht="15">
      <c r="A3" s="148"/>
      <c r="B3" s="35" t="s">
        <v>268</v>
      </c>
    </row>
    <row r="4" spans="4:11" ht="15">
      <c r="D4" s="374"/>
      <c r="E4" s="374"/>
      <c r="F4" s="374"/>
      <c r="G4" s="374"/>
      <c r="H4" s="374"/>
      <c r="I4" s="374"/>
      <c r="J4" s="374"/>
      <c r="K4" s="374"/>
    </row>
    <row r="5" spans="2:10" ht="12" customHeight="1">
      <c r="B5" s="152"/>
      <c r="C5" s="375" t="s">
        <v>164</v>
      </c>
      <c r="D5" s="376"/>
      <c r="E5" s="376"/>
      <c r="F5" s="377"/>
      <c r="G5" s="375" t="s">
        <v>165</v>
      </c>
      <c r="H5" s="376"/>
      <c r="I5" s="376"/>
      <c r="J5" s="376"/>
    </row>
    <row r="6" spans="2:10" ht="12" customHeight="1">
      <c r="B6" s="65"/>
      <c r="C6" s="378"/>
      <c r="D6" s="379"/>
      <c r="E6" s="379"/>
      <c r="F6" s="380"/>
      <c r="G6" s="378"/>
      <c r="H6" s="379"/>
      <c r="I6" s="379"/>
      <c r="J6" s="379"/>
    </row>
    <row r="7" spans="2:10" ht="15">
      <c r="B7" s="153"/>
      <c r="C7" s="120">
        <v>2010</v>
      </c>
      <c r="D7" s="121">
        <v>2013</v>
      </c>
      <c r="E7" s="121">
        <v>2014</v>
      </c>
      <c r="F7" s="121">
        <v>2015</v>
      </c>
      <c r="G7" s="120">
        <v>2010</v>
      </c>
      <c r="H7" s="121">
        <v>2013</v>
      </c>
      <c r="I7" s="121">
        <v>2014</v>
      </c>
      <c r="J7" s="121">
        <v>2015</v>
      </c>
    </row>
    <row r="8" spans="2:13" ht="15">
      <c r="B8" s="90" t="s">
        <v>3</v>
      </c>
      <c r="C8" s="116">
        <v>18.537174376748155</v>
      </c>
      <c r="D8" s="117">
        <v>20.0603039413144</v>
      </c>
      <c r="E8" s="117">
        <v>20.99825991677566</v>
      </c>
      <c r="F8" s="117">
        <v>20.65368421823676</v>
      </c>
      <c r="G8" s="116">
        <v>60.311931727192224</v>
      </c>
      <c r="H8" s="117">
        <v>60.398590714020706</v>
      </c>
      <c r="I8" s="117">
        <v>57.657530645491526</v>
      </c>
      <c r="J8" s="117">
        <v>59.543864849662654</v>
      </c>
      <c r="L8" s="59"/>
      <c r="M8" s="59"/>
    </row>
    <row r="9" spans="2:10" ht="15">
      <c r="B9" s="87" t="s">
        <v>69</v>
      </c>
      <c r="C9" s="81">
        <v>21.43725647331915</v>
      </c>
      <c r="D9" s="71">
        <v>21.914506629920304</v>
      </c>
      <c r="E9" s="71">
        <v>24.90476755183914</v>
      </c>
      <c r="F9" s="71">
        <v>23.24111378741367</v>
      </c>
      <c r="G9" s="81">
        <v>67.89381010429365</v>
      </c>
      <c r="H9" s="71">
        <v>76.71965363587525</v>
      </c>
      <c r="I9" s="71">
        <v>73.67530573222022</v>
      </c>
      <c r="J9" s="71">
        <v>76.38915420572579</v>
      </c>
    </row>
    <row r="10" spans="2:10" ht="15">
      <c r="B10" s="88" t="s">
        <v>70</v>
      </c>
      <c r="C10" s="78">
        <v>18.60826920665586</v>
      </c>
      <c r="D10" s="68">
        <v>18.84704882087081</v>
      </c>
      <c r="E10" s="68">
        <v>15.343438818718635</v>
      </c>
      <c r="F10" s="68">
        <v>17.594750632178656</v>
      </c>
      <c r="G10" s="78">
        <v>74.93316559207422</v>
      </c>
      <c r="H10" s="68">
        <v>68.22495848283813</v>
      </c>
      <c r="I10" s="68">
        <v>70.9931485490783</v>
      </c>
      <c r="J10" s="68">
        <v>62.83579365917844</v>
      </c>
    </row>
    <row r="11" spans="2:10" ht="15">
      <c r="B11" s="88" t="s">
        <v>73</v>
      </c>
      <c r="C11" s="78">
        <v>23.540589136273837</v>
      </c>
      <c r="D11" s="68">
        <v>21.742272454833458</v>
      </c>
      <c r="E11" s="68">
        <v>21.365592963047682</v>
      </c>
      <c r="F11" s="68">
        <v>22.649780989844032</v>
      </c>
      <c r="G11" s="78">
        <v>76.8417407650165</v>
      </c>
      <c r="H11" s="68">
        <v>77.20561757292042</v>
      </c>
      <c r="I11" s="68">
        <v>71.56793084842107</v>
      </c>
      <c r="J11" s="68">
        <v>76.47553174766321</v>
      </c>
    </row>
    <row r="12" spans="2:10" ht="15">
      <c r="B12" s="88" t="s">
        <v>74</v>
      </c>
      <c r="C12" s="78">
        <v>21.574638594794383</v>
      </c>
      <c r="D12" s="68">
        <v>25.643661282427804</v>
      </c>
      <c r="E12" s="68">
        <v>26.38161780594972</v>
      </c>
      <c r="F12" s="68">
        <v>23.912221265500893</v>
      </c>
      <c r="G12" s="78">
        <v>54.19945150746579</v>
      </c>
      <c r="H12" s="68">
        <v>56.548772538366464</v>
      </c>
      <c r="I12" s="68">
        <v>51.23089707849805</v>
      </c>
      <c r="J12" s="68">
        <v>61.32664465989135</v>
      </c>
    </row>
    <row r="13" spans="2:10" ht="15">
      <c r="B13" s="88" t="s">
        <v>78</v>
      </c>
      <c r="C13" s="78">
        <v>19.984177910605194</v>
      </c>
      <c r="D13" s="68">
        <v>20.546425351917343</v>
      </c>
      <c r="E13" s="68">
        <v>24.306877826084797</v>
      </c>
      <c r="F13" s="68">
        <v>24.85557997017638</v>
      </c>
      <c r="G13" s="78">
        <v>68.97976430818348</v>
      </c>
      <c r="H13" s="68">
        <v>60.00456999591991</v>
      </c>
      <c r="I13" s="68">
        <v>63.62257077812584</v>
      </c>
      <c r="J13" s="68">
        <v>68.51525312832257</v>
      </c>
    </row>
    <row r="14" spans="2:10" ht="15">
      <c r="B14" s="88" t="s">
        <v>75</v>
      </c>
      <c r="C14" s="78">
        <v>21.370191434487264</v>
      </c>
      <c r="D14" s="68">
        <v>23.197467559648388</v>
      </c>
      <c r="E14" s="68">
        <v>24.782122323681676</v>
      </c>
      <c r="F14" s="68">
        <v>23.98393093721954</v>
      </c>
      <c r="G14" s="78">
        <v>59.74685912024192</v>
      </c>
      <c r="H14" s="68">
        <v>60.41888062345022</v>
      </c>
      <c r="I14" s="68">
        <v>58.60085796445576</v>
      </c>
      <c r="J14" s="68">
        <v>69.97202106649111</v>
      </c>
    </row>
    <row r="15" spans="2:10" ht="15">
      <c r="B15" s="88" t="s">
        <v>81</v>
      </c>
      <c r="C15" s="78">
        <v>33.2980080110646</v>
      </c>
      <c r="D15" s="68">
        <v>36.218761493641</v>
      </c>
      <c r="E15" s="68">
        <v>40.171903701880986</v>
      </c>
      <c r="F15" s="68">
        <v>40.901188228250355</v>
      </c>
      <c r="G15" s="78">
        <v>59.37469016296776</v>
      </c>
      <c r="H15" s="68">
        <v>60.229801691065596</v>
      </c>
      <c r="I15" s="68">
        <v>50.49820822385732</v>
      </c>
      <c r="J15" s="68">
        <v>48.79414760137877</v>
      </c>
    </row>
    <row r="16" spans="2:10" ht="15">
      <c r="B16" s="88" t="s">
        <v>79</v>
      </c>
      <c r="C16" s="78">
        <v>11.4381770419121</v>
      </c>
      <c r="D16" s="68">
        <v>11.594649267466355</v>
      </c>
      <c r="E16" s="68">
        <v>12.01689267913291</v>
      </c>
      <c r="F16" s="68">
        <v>11.352813961965659</v>
      </c>
      <c r="G16" s="78">
        <v>63.614318957830406</v>
      </c>
      <c r="H16" s="68">
        <v>74.99324536485983</v>
      </c>
      <c r="I16" s="68">
        <v>74.34230888269886</v>
      </c>
      <c r="J16" s="68">
        <v>70.88733653127109</v>
      </c>
    </row>
    <row r="17" spans="2:10" ht="15">
      <c r="B17" s="88" t="s">
        <v>93</v>
      </c>
      <c r="C17" s="78">
        <v>11.524197582559138</v>
      </c>
      <c r="D17" s="68">
        <v>14.197785444359232</v>
      </c>
      <c r="E17" s="68">
        <v>15.101467934444221</v>
      </c>
      <c r="F17" s="68">
        <v>13.904237665850271</v>
      </c>
      <c r="G17" s="78">
        <v>69.02163750404064</v>
      </c>
      <c r="H17" s="68">
        <v>68.52924752835006</v>
      </c>
      <c r="I17" s="68">
        <v>64.12620462932546</v>
      </c>
      <c r="J17" s="68">
        <v>69.89917409944375</v>
      </c>
    </row>
    <row r="18" spans="2:10" ht="15">
      <c r="B18" s="88" t="s">
        <v>77</v>
      </c>
      <c r="C18" s="78">
        <v>20.484890267723774</v>
      </c>
      <c r="D18" s="68">
        <v>23.883333817787214</v>
      </c>
      <c r="E18" s="68">
        <v>23.43713472490342</v>
      </c>
      <c r="F18" s="68">
        <v>22.964469062097272</v>
      </c>
      <c r="G18" s="78">
        <v>64.24761024409418</v>
      </c>
      <c r="H18" s="68">
        <v>68.44347195121493</v>
      </c>
      <c r="I18" s="68">
        <v>62.66562283047017</v>
      </c>
      <c r="J18" s="68">
        <v>64.35018642113826</v>
      </c>
    </row>
    <row r="19" spans="2:10" ht="15">
      <c r="B19" s="88" t="s">
        <v>71</v>
      </c>
      <c r="C19" s="78">
        <v>24.221907249704223</v>
      </c>
      <c r="D19" s="68">
        <v>25.464791260642116</v>
      </c>
      <c r="E19" s="68">
        <v>24.18746931530647</v>
      </c>
      <c r="F19" s="68">
        <v>24.312334945550578</v>
      </c>
      <c r="G19" s="78">
        <v>61.47483567624622</v>
      </c>
      <c r="H19" s="68">
        <v>76.47747366323813</v>
      </c>
      <c r="I19" s="68">
        <v>71.01175165178796</v>
      </c>
      <c r="J19" s="68">
        <v>65.8115906479557</v>
      </c>
    </row>
    <row r="20" spans="2:10" ht="15">
      <c r="B20" s="88" t="s">
        <v>82</v>
      </c>
      <c r="C20" s="78">
        <v>12.13908121660483</v>
      </c>
      <c r="D20" s="68">
        <v>11.672564134967775</v>
      </c>
      <c r="E20" s="68">
        <v>12.844368820571573</v>
      </c>
      <c r="F20" s="68">
        <v>12.472720073371448</v>
      </c>
      <c r="G20" s="78">
        <v>58.356636854411214</v>
      </c>
      <c r="H20" s="68">
        <v>55.90118212108533</v>
      </c>
      <c r="I20" s="68">
        <v>54.03659443488773</v>
      </c>
      <c r="J20" s="68">
        <v>51.41958118293354</v>
      </c>
    </row>
    <row r="21" spans="2:10" ht="15">
      <c r="B21" s="88" t="s">
        <v>72</v>
      </c>
      <c r="C21" s="78">
        <v>16.18944770132675</v>
      </c>
      <c r="D21" s="68">
        <v>18.377595364558186</v>
      </c>
      <c r="E21" s="68">
        <v>20.56117405520493</v>
      </c>
      <c r="F21" s="68">
        <v>15.761651443674928</v>
      </c>
      <c r="G21" s="78">
        <v>56.876308364430685</v>
      </c>
      <c r="H21" s="68">
        <v>46.233137127890274</v>
      </c>
      <c r="I21" s="68">
        <v>50.53801520063199</v>
      </c>
      <c r="J21" s="68">
        <v>61.771123940004976</v>
      </c>
    </row>
    <row r="22" spans="2:10" ht="15">
      <c r="B22" s="88" t="s">
        <v>83</v>
      </c>
      <c r="C22" s="78">
        <v>29.55900634204926</v>
      </c>
      <c r="D22" s="68">
        <v>37.25961538461539</v>
      </c>
      <c r="E22" s="68">
        <v>33.924724564535</v>
      </c>
      <c r="F22" s="68">
        <v>31.695855929082157</v>
      </c>
      <c r="G22" s="78">
        <v>59.159300112128086</v>
      </c>
      <c r="H22" s="68">
        <v>62.24479692667182</v>
      </c>
      <c r="I22" s="68">
        <v>61.4709289328754</v>
      </c>
      <c r="J22" s="68">
        <v>62.13632676328079</v>
      </c>
    </row>
    <row r="23" spans="2:10" ht="15">
      <c r="B23" s="88" t="s">
        <v>84</v>
      </c>
      <c r="C23" s="78">
        <v>29.117259552042164</v>
      </c>
      <c r="D23" s="68">
        <v>28.878724193348987</v>
      </c>
      <c r="E23" s="68">
        <v>31.404038797901094</v>
      </c>
      <c r="F23" s="68">
        <v>27.968030193705946</v>
      </c>
      <c r="G23" s="78">
        <v>62.13616181549087</v>
      </c>
      <c r="H23" s="68">
        <v>60.252908447142126</v>
      </c>
      <c r="I23" s="68">
        <v>56.77205408226974</v>
      </c>
      <c r="J23" s="68">
        <v>64.82907370471729</v>
      </c>
    </row>
    <row r="24" spans="2:10" ht="15">
      <c r="B24" s="88" t="s">
        <v>85</v>
      </c>
      <c r="C24" s="78">
        <v>21.24274187467008</v>
      </c>
      <c r="D24" s="68">
        <v>16.96048043394033</v>
      </c>
      <c r="E24" s="68">
        <v>17.601398241916417</v>
      </c>
      <c r="F24" s="68">
        <v>20.98661198890363</v>
      </c>
      <c r="G24" s="78">
        <v>81.91792447111597</v>
      </c>
      <c r="H24" s="68">
        <v>103.83156666342508</v>
      </c>
      <c r="I24" s="68">
        <v>96.65275846082521</v>
      </c>
      <c r="J24" s="68">
        <v>93.49249521507002</v>
      </c>
    </row>
    <row r="25" spans="2:10" ht="15">
      <c r="B25" s="88" t="s">
        <v>80</v>
      </c>
      <c r="C25" s="78">
        <v>27.74074383089888</v>
      </c>
      <c r="D25" s="68">
        <v>28.06775530630229</v>
      </c>
      <c r="E25" s="68">
        <v>26.645203871791995</v>
      </c>
      <c r="F25" s="68">
        <v>27.16492604615654</v>
      </c>
      <c r="G25" s="78">
        <v>66.94113540968249</v>
      </c>
      <c r="H25" s="68">
        <v>62.911861614497525</v>
      </c>
      <c r="I25" s="68">
        <v>55.28444175259255</v>
      </c>
      <c r="J25" s="68">
        <v>56.43066257754131</v>
      </c>
    </row>
    <row r="26" spans="2:10" ht="15">
      <c r="B26" s="88" t="s">
        <v>86</v>
      </c>
      <c r="C26" s="78">
        <v>13.333333333333334</v>
      </c>
      <c r="D26" s="68">
        <v>12.504892367906065</v>
      </c>
      <c r="E26" s="68">
        <v>13.117831074035452</v>
      </c>
      <c r="F26" s="68">
        <v>11.627036135555139</v>
      </c>
      <c r="G26" s="78">
        <v>47.88001153735218</v>
      </c>
      <c r="H26" s="68">
        <v>55.29028757460662</v>
      </c>
      <c r="I26" s="68">
        <v>51.77743431221019</v>
      </c>
      <c r="J26" s="68">
        <v>48.69668246445498</v>
      </c>
    </row>
    <row r="27" spans="2:10" ht="15">
      <c r="B27" s="88" t="s">
        <v>87</v>
      </c>
      <c r="C27" s="78">
        <v>18.037637983774438</v>
      </c>
      <c r="D27" s="68">
        <v>18.626639158627633</v>
      </c>
      <c r="E27" s="68">
        <v>18.929572619630918</v>
      </c>
      <c r="F27" s="68">
        <v>18.57724858197533</v>
      </c>
      <c r="G27" s="78">
        <v>49.32457128365022</v>
      </c>
      <c r="H27" s="68">
        <v>55.20851587700659</v>
      </c>
      <c r="I27" s="68">
        <v>50.874458921719004</v>
      </c>
      <c r="J27" s="68">
        <v>53.7387456729308</v>
      </c>
    </row>
    <row r="28" spans="2:10" ht="15">
      <c r="B28" s="87" t="s">
        <v>68</v>
      </c>
      <c r="C28" s="78">
        <v>14.950571110157357</v>
      </c>
      <c r="D28" s="68">
        <v>17.894329546524073</v>
      </c>
      <c r="E28" s="68">
        <v>18.183954287341795</v>
      </c>
      <c r="F28" s="68">
        <v>18.3123973262335</v>
      </c>
      <c r="G28" s="78">
        <v>49.89970905356837</v>
      </c>
      <c r="H28" s="68">
        <v>49.43356534833863</v>
      </c>
      <c r="I28" s="68">
        <v>49.441522882350384</v>
      </c>
      <c r="J28" s="68">
        <v>49.9274754033602</v>
      </c>
    </row>
    <row r="29" spans="2:10" ht="15">
      <c r="B29" s="88" t="s">
        <v>88</v>
      </c>
      <c r="C29" s="78">
        <v>20.405210997442456</v>
      </c>
      <c r="D29" s="68">
        <v>23.771654281628727</v>
      </c>
      <c r="E29" s="68">
        <v>26.42439036629997</v>
      </c>
      <c r="F29" s="68">
        <v>30.390396040180068</v>
      </c>
      <c r="G29" s="78">
        <v>49.11514534047965</v>
      </c>
      <c r="H29" s="68">
        <v>51.51981412534732</v>
      </c>
      <c r="I29" s="68">
        <v>52.23486138908998</v>
      </c>
      <c r="J29" s="68">
        <v>47.182754458118374</v>
      </c>
    </row>
    <row r="30" spans="2:10" ht="15">
      <c r="B30" s="88" t="s">
        <v>89</v>
      </c>
      <c r="C30" s="78">
        <v>11.37642135472938</v>
      </c>
      <c r="D30" s="68">
        <v>12.15221399490616</v>
      </c>
      <c r="E30" s="68">
        <v>12.388358399858863</v>
      </c>
      <c r="F30" s="68">
        <v>11.6390197283091</v>
      </c>
      <c r="G30" s="78">
        <v>74.64100799324251</v>
      </c>
      <c r="H30" s="68">
        <v>76.91087635123417</v>
      </c>
      <c r="I30" s="68">
        <v>71.30116537315922</v>
      </c>
      <c r="J30" s="68">
        <v>73.51072350271424</v>
      </c>
    </row>
    <row r="31" spans="2:10" ht="15">
      <c r="B31" s="88" t="s">
        <v>90</v>
      </c>
      <c r="C31" s="78">
        <v>16.30795367483469</v>
      </c>
      <c r="D31" s="68">
        <v>16.942355972000744</v>
      </c>
      <c r="E31" s="68">
        <v>16.49288902053176</v>
      </c>
      <c r="F31" s="68">
        <v>15.901681964329601</v>
      </c>
      <c r="G31" s="78">
        <v>89.66182113239724</v>
      </c>
      <c r="H31" s="68">
        <v>83.52752705618013</v>
      </c>
      <c r="I31" s="68">
        <v>76.25508853739996</v>
      </c>
      <c r="J31" s="68">
        <v>70.9967364766824</v>
      </c>
    </row>
    <row r="32" spans="2:10" ht="15">
      <c r="B32" s="88" t="s">
        <v>92</v>
      </c>
      <c r="C32" s="78">
        <v>17.48912579957356</v>
      </c>
      <c r="D32" s="68">
        <v>18.443731836857403</v>
      </c>
      <c r="E32" s="68">
        <v>16.811134171651812</v>
      </c>
      <c r="F32" s="68">
        <v>15.943098144565235</v>
      </c>
      <c r="G32" s="78">
        <v>77.76927722971612</v>
      </c>
      <c r="H32" s="68">
        <v>76.17764323685765</v>
      </c>
      <c r="I32" s="68">
        <v>74.45681743987814</v>
      </c>
      <c r="J32" s="68">
        <v>77.61069021966726</v>
      </c>
    </row>
    <row r="33" spans="2:10" ht="15">
      <c r="B33" s="88" t="s">
        <v>91</v>
      </c>
      <c r="C33" s="78">
        <v>30.982393879338154</v>
      </c>
      <c r="D33" s="68">
        <v>33.36251321353065</v>
      </c>
      <c r="E33" s="68">
        <v>32.365901361212124</v>
      </c>
      <c r="F33" s="68">
        <v>35.40143394619152</v>
      </c>
      <c r="G33" s="78">
        <v>40.119477874237745</v>
      </c>
      <c r="H33" s="68">
        <v>37.65636323534045</v>
      </c>
      <c r="I33" s="68">
        <v>41.65107711377122</v>
      </c>
      <c r="J33" s="68">
        <v>45.86621105213048</v>
      </c>
    </row>
    <row r="34" spans="2:10" ht="15">
      <c r="B34" s="88" t="s">
        <v>76</v>
      </c>
      <c r="C34" s="78">
        <v>35.19480519480519</v>
      </c>
      <c r="D34" s="68">
        <v>36.777534229168644</v>
      </c>
      <c r="E34" s="68">
        <v>40.21911998586323</v>
      </c>
      <c r="F34" s="68">
        <v>40.79029836605594</v>
      </c>
      <c r="G34" s="78">
        <v>37.694052598000994</v>
      </c>
      <c r="H34" s="68">
        <v>45.23993536148389</v>
      </c>
      <c r="I34" s="68">
        <v>41.04308748208144</v>
      </c>
      <c r="J34" s="68">
        <v>46.31527617696604</v>
      </c>
    </row>
    <row r="35" spans="2:10" ht="15">
      <c r="B35" s="88" t="s">
        <v>94</v>
      </c>
      <c r="C35" s="79">
        <v>26.259124955158597</v>
      </c>
      <c r="D35" s="69">
        <v>27.197229284108914</v>
      </c>
      <c r="E35" s="69">
        <v>25.358934627845738</v>
      </c>
      <c r="F35" s="69">
        <v>24.512898158218356</v>
      </c>
      <c r="G35" s="79">
        <v>49.54667973535897</v>
      </c>
      <c r="H35" s="69">
        <v>54.040809083246025</v>
      </c>
      <c r="I35" s="69">
        <v>51.590280735441674</v>
      </c>
      <c r="J35" s="69">
        <v>50.506097898485216</v>
      </c>
    </row>
    <row r="36" spans="2:10" ht="15">
      <c r="B36" s="190" t="s">
        <v>95</v>
      </c>
      <c r="C36" s="79">
        <v>37.681787928191596</v>
      </c>
      <c r="D36" s="69">
        <v>34.27037691762104</v>
      </c>
      <c r="E36" s="69">
        <v>34.457664731841234</v>
      </c>
      <c r="F36" s="69">
        <v>35.0056451461152</v>
      </c>
      <c r="G36" s="79">
        <v>40.65346110306209</v>
      </c>
      <c r="H36" s="69">
        <v>43.01980550133226</v>
      </c>
      <c r="I36" s="69">
        <v>39.259462179364476</v>
      </c>
      <c r="J36" s="69">
        <v>41.68958875156457</v>
      </c>
    </row>
    <row r="37" spans="2:10" ht="15">
      <c r="B37" s="189" t="s">
        <v>98</v>
      </c>
      <c r="C37" s="77">
        <v>25.018441111384316</v>
      </c>
      <c r="D37" s="67">
        <v>23.796909492273734</v>
      </c>
      <c r="E37" s="67">
        <v>18.961271546899486</v>
      </c>
      <c r="F37" s="67">
        <v>23.63832464497573</v>
      </c>
      <c r="G37" s="77">
        <v>49.71858370855506</v>
      </c>
      <c r="H37" s="67">
        <v>57.05947181517613</v>
      </c>
      <c r="I37" s="67">
        <v>59.03494544382188</v>
      </c>
      <c r="J37" s="67">
        <v>45.153184165232354</v>
      </c>
    </row>
    <row r="38" spans="2:10" ht="15">
      <c r="B38" s="191" t="s">
        <v>96</v>
      </c>
      <c r="C38" s="79">
        <v>18.52761307753222</v>
      </c>
      <c r="D38" s="69">
        <v>21.380141540799848</v>
      </c>
      <c r="E38" s="69">
        <v>20.488041002277903</v>
      </c>
      <c r="F38" s="69">
        <v>19.222490980649397</v>
      </c>
      <c r="G38" s="79">
        <v>46.531882834103286</v>
      </c>
      <c r="H38" s="69">
        <v>49.59544976467339</v>
      </c>
      <c r="I38" s="69">
        <v>50.87018169234491</v>
      </c>
      <c r="J38" s="69">
        <v>51.87090415506718</v>
      </c>
    </row>
    <row r="39" spans="2:10" ht="15">
      <c r="B39" s="192" t="s">
        <v>97</v>
      </c>
      <c r="C39" s="80">
        <v>14.633346855983772</v>
      </c>
      <c r="D39" s="70">
        <v>15.364660405278894</v>
      </c>
      <c r="E39" s="70">
        <v>14.878774114481114</v>
      </c>
      <c r="F39" s="70">
        <v>15.18954731712048</v>
      </c>
      <c r="G39" s="80">
        <v>55.76758544142811</v>
      </c>
      <c r="H39" s="70">
        <v>51.362513101087515</v>
      </c>
      <c r="I39" s="70">
        <v>50.4795085724764</v>
      </c>
      <c r="J39" s="70">
        <v>51.1790811747784</v>
      </c>
    </row>
    <row r="41" ht="15">
      <c r="B41" s="314" t="s">
        <v>367</v>
      </c>
    </row>
    <row r="43" ht="15">
      <c r="B43" s="76" t="s">
        <v>50</v>
      </c>
    </row>
    <row r="53" ht="15">
      <c r="A53" s="91" t="s">
        <v>177</v>
      </c>
    </row>
    <row r="54" ht="15">
      <c r="A54" s="60" t="s">
        <v>269</v>
      </c>
    </row>
    <row r="57" spans="1:23" ht="14.25">
      <c r="A57" s="183" t="s">
        <v>110</v>
      </c>
      <c r="B57" s="182"/>
      <c r="C57" s="182"/>
      <c r="D57" s="182"/>
      <c r="E57" s="182"/>
      <c r="F57" s="182"/>
      <c r="G57" s="182"/>
      <c r="H57" s="182"/>
      <c r="I57" s="84"/>
      <c r="J57" s="84"/>
      <c r="P57" s="194" t="s">
        <v>110</v>
      </c>
      <c r="Q57" s="193"/>
      <c r="R57" s="193"/>
      <c r="S57" s="193"/>
      <c r="T57" s="193"/>
      <c r="U57" s="193"/>
      <c r="V57" s="193"/>
      <c r="W57" s="193"/>
    </row>
    <row r="59" spans="1:23" ht="14.25">
      <c r="A59" s="183" t="s">
        <v>99</v>
      </c>
      <c r="B59" s="184">
        <v>42693.41027777777</v>
      </c>
      <c r="C59" s="182"/>
      <c r="D59" s="182"/>
      <c r="E59" s="182"/>
      <c r="F59" s="182"/>
      <c r="G59" s="182"/>
      <c r="H59" s="182"/>
      <c r="I59" s="84"/>
      <c r="J59" s="84"/>
      <c r="P59" s="194" t="s">
        <v>99</v>
      </c>
      <c r="Q59" s="195">
        <v>42693.41027777777</v>
      </c>
      <c r="R59" s="193"/>
      <c r="S59" s="193"/>
      <c r="T59" s="193"/>
      <c r="U59" s="193"/>
      <c r="V59" s="193"/>
      <c r="W59" s="193"/>
    </row>
    <row r="60" spans="1:23" ht="14.25">
      <c r="A60" s="183" t="s">
        <v>57</v>
      </c>
      <c r="B60" s="184">
        <v>42702.4360415625</v>
      </c>
      <c r="C60" s="182"/>
      <c r="D60" s="182"/>
      <c r="E60" s="182"/>
      <c r="F60" s="182"/>
      <c r="G60" s="182"/>
      <c r="H60" s="182"/>
      <c r="I60" s="84"/>
      <c r="J60" s="84"/>
      <c r="P60" s="194" t="s">
        <v>57</v>
      </c>
      <c r="Q60" s="195">
        <v>42702.4360415625</v>
      </c>
      <c r="R60" s="193"/>
      <c r="S60" s="193"/>
      <c r="T60" s="193"/>
      <c r="U60" s="193"/>
      <c r="V60" s="193"/>
      <c r="W60" s="193"/>
    </row>
    <row r="61" spans="1:23" ht="14.25">
      <c r="A61" s="183" t="s">
        <v>58</v>
      </c>
      <c r="B61" s="183" t="s">
        <v>59</v>
      </c>
      <c r="C61" s="182"/>
      <c r="D61" s="182"/>
      <c r="E61" s="182"/>
      <c r="F61" s="182"/>
      <c r="G61" s="182"/>
      <c r="H61" s="182"/>
      <c r="I61" s="84"/>
      <c r="J61" s="84"/>
      <c r="P61" s="194" t="s">
        <v>58</v>
      </c>
      <c r="Q61" s="194" t="s">
        <v>59</v>
      </c>
      <c r="R61" s="193"/>
      <c r="S61" s="193"/>
      <c r="T61" s="193"/>
      <c r="U61" s="193"/>
      <c r="V61" s="193"/>
      <c r="W61" s="193"/>
    </row>
    <row r="63" spans="1:23" ht="14.25">
      <c r="A63" s="183" t="s">
        <v>113</v>
      </c>
      <c r="B63" s="183" t="s">
        <v>14</v>
      </c>
      <c r="C63" s="182"/>
      <c r="D63" s="182"/>
      <c r="E63" s="182"/>
      <c r="F63" s="182"/>
      <c r="G63" s="182"/>
      <c r="H63" s="182"/>
      <c r="I63" s="84"/>
      <c r="J63" s="84"/>
      <c r="P63" s="194" t="s">
        <v>113</v>
      </c>
      <c r="Q63" s="194" t="s">
        <v>14</v>
      </c>
      <c r="R63" s="193"/>
      <c r="S63" s="193"/>
      <c r="T63" s="193"/>
      <c r="U63" s="193"/>
      <c r="V63" s="193"/>
      <c r="W63" s="193"/>
    </row>
    <row r="64" spans="1:23" ht="14.25">
      <c r="A64" s="183" t="s">
        <v>111</v>
      </c>
      <c r="B64" s="183" t="s">
        <v>105</v>
      </c>
      <c r="C64" s="182"/>
      <c r="D64" s="182"/>
      <c r="E64" s="182"/>
      <c r="F64" s="182"/>
      <c r="G64" s="182"/>
      <c r="H64" s="182"/>
      <c r="I64" s="96"/>
      <c r="J64" s="96"/>
      <c r="K64" s="105"/>
      <c r="P64" s="194" t="s">
        <v>111</v>
      </c>
      <c r="Q64" s="194" t="s">
        <v>105</v>
      </c>
      <c r="R64" s="193"/>
      <c r="S64" s="193"/>
      <c r="T64" s="193"/>
      <c r="U64" s="193"/>
      <c r="V64" s="193"/>
      <c r="W64" s="193"/>
    </row>
    <row r="65" spans="1:23" ht="14.25">
      <c r="A65" s="183" t="s">
        <v>101</v>
      </c>
      <c r="B65" s="183" t="s">
        <v>102</v>
      </c>
      <c r="C65" s="182"/>
      <c r="D65" s="182"/>
      <c r="E65" s="182"/>
      <c r="F65" s="182"/>
      <c r="G65" s="182"/>
      <c r="H65" s="182"/>
      <c r="I65" s="127"/>
      <c r="J65" s="96"/>
      <c r="K65" s="128"/>
      <c r="P65" s="194" t="s">
        <v>101</v>
      </c>
      <c r="Q65" s="194" t="s">
        <v>102</v>
      </c>
      <c r="R65" s="193"/>
      <c r="S65" s="193"/>
      <c r="T65" s="193"/>
      <c r="U65" s="193"/>
      <c r="V65" s="193"/>
      <c r="W65" s="193"/>
    </row>
    <row r="67" spans="1:23" ht="84.75" customHeight="1">
      <c r="A67" s="185" t="s">
        <v>116</v>
      </c>
      <c r="B67" s="185" t="s">
        <v>157</v>
      </c>
      <c r="C67" s="185" t="s">
        <v>158</v>
      </c>
      <c r="D67" s="185" t="s">
        <v>159</v>
      </c>
      <c r="E67" s="185" t="s">
        <v>160</v>
      </c>
      <c r="F67" s="185" t="s">
        <v>161</v>
      </c>
      <c r="G67" s="185" t="s">
        <v>162</v>
      </c>
      <c r="H67" s="185" t="s">
        <v>264</v>
      </c>
      <c r="I67" s="129" t="s">
        <v>163</v>
      </c>
      <c r="J67" s="129" t="s">
        <v>265</v>
      </c>
      <c r="K67" s="129" t="s">
        <v>267</v>
      </c>
      <c r="L67" s="129" t="s">
        <v>266</v>
      </c>
      <c r="P67" s="196" t="s">
        <v>116</v>
      </c>
      <c r="Q67" s="196" t="s">
        <v>157</v>
      </c>
      <c r="R67" s="196" t="s">
        <v>158</v>
      </c>
      <c r="S67" s="196" t="s">
        <v>159</v>
      </c>
      <c r="T67" s="196" t="s">
        <v>160</v>
      </c>
      <c r="U67" s="196" t="s">
        <v>161</v>
      </c>
      <c r="V67" s="196" t="s">
        <v>162</v>
      </c>
      <c r="W67" s="196" t="s">
        <v>264</v>
      </c>
    </row>
    <row r="68" spans="1:23" ht="12.75">
      <c r="A68" s="185" t="s">
        <v>7</v>
      </c>
      <c r="B68" s="186">
        <v>194215.63</v>
      </c>
      <c r="C68" s="186">
        <v>143373.04</v>
      </c>
      <c r="D68" s="186">
        <v>10784.95</v>
      </c>
      <c r="E68" s="186">
        <v>15180.31</v>
      </c>
      <c r="F68" s="186">
        <v>10036.83</v>
      </c>
      <c r="G68" s="186">
        <v>6217.28</v>
      </c>
      <c r="H68" s="186">
        <v>80253.77</v>
      </c>
      <c r="I68" s="131">
        <f>+D68+E68+F68</f>
        <v>36002.090000000004</v>
      </c>
      <c r="J68" s="130">
        <f>+G68+H68</f>
        <v>86471.05</v>
      </c>
      <c r="K68" s="131">
        <f>+I68/B68*100</f>
        <v>18.537174376748155</v>
      </c>
      <c r="L68" s="131">
        <f>+J68/C68*100</f>
        <v>60.311931727192224</v>
      </c>
      <c r="P68" s="196" t="s">
        <v>7</v>
      </c>
      <c r="Q68" s="197" t="s">
        <v>198</v>
      </c>
      <c r="R68" s="197" t="s">
        <v>198</v>
      </c>
      <c r="S68" s="197" t="s">
        <v>198</v>
      </c>
      <c r="T68" s="197" t="s">
        <v>198</v>
      </c>
      <c r="U68" s="197" t="s">
        <v>198</v>
      </c>
      <c r="V68" s="197" t="s">
        <v>198</v>
      </c>
      <c r="W68" s="197" t="s">
        <v>198</v>
      </c>
    </row>
    <row r="69" spans="1:23" ht="12.75">
      <c r="A69" s="185" t="s">
        <v>69</v>
      </c>
      <c r="B69" s="186">
        <v>3618.7</v>
      </c>
      <c r="C69" s="186">
        <v>4060.65</v>
      </c>
      <c r="D69" s="186">
        <v>342.04</v>
      </c>
      <c r="E69" s="186">
        <v>228.02</v>
      </c>
      <c r="F69" s="186">
        <v>205.69</v>
      </c>
      <c r="G69" s="186">
        <v>212.51</v>
      </c>
      <c r="H69" s="186">
        <v>2544.42</v>
      </c>
      <c r="I69" s="131">
        <f aca="true" t="shared" si="0" ref="I69:I100">+D69+E69+F69</f>
        <v>775.75</v>
      </c>
      <c r="J69" s="130">
        <f aca="true" t="shared" si="1" ref="J69:J100">+G69+H69</f>
        <v>2756.9300000000003</v>
      </c>
      <c r="K69" s="131">
        <f aca="true" t="shared" si="2" ref="K69:K100">+I69/B69*100</f>
        <v>21.43725647331915</v>
      </c>
      <c r="L69" s="131">
        <f aca="true" t="shared" si="3" ref="L69:L100">+J69/C69*100</f>
        <v>67.89381010429365</v>
      </c>
      <c r="P69" s="196" t="s">
        <v>69</v>
      </c>
      <c r="Q69" s="197" t="s">
        <v>198</v>
      </c>
      <c r="R69" s="197" t="s">
        <v>198</v>
      </c>
      <c r="S69" s="197" t="s">
        <v>198</v>
      </c>
      <c r="T69" s="197" t="s">
        <v>198</v>
      </c>
      <c r="U69" s="197" t="s">
        <v>198</v>
      </c>
      <c r="V69" s="197" t="s">
        <v>198</v>
      </c>
      <c r="W69" s="197" t="s">
        <v>198</v>
      </c>
    </row>
    <row r="70" spans="1:23" ht="12.75">
      <c r="A70" s="185" t="s">
        <v>70</v>
      </c>
      <c r="B70" s="186">
        <v>2153.29</v>
      </c>
      <c r="C70" s="186">
        <v>1081.03</v>
      </c>
      <c r="D70" s="186">
        <v>107.32</v>
      </c>
      <c r="E70" s="186">
        <v>189.35</v>
      </c>
      <c r="F70" s="186">
        <v>104.02</v>
      </c>
      <c r="G70" s="186">
        <v>131.75</v>
      </c>
      <c r="H70" s="186">
        <v>678.3</v>
      </c>
      <c r="I70" s="131">
        <f t="shared" si="0"/>
        <v>400.68999999999994</v>
      </c>
      <c r="J70" s="130">
        <f t="shared" si="1"/>
        <v>810.05</v>
      </c>
      <c r="K70" s="131">
        <f t="shared" si="2"/>
        <v>18.60826920665586</v>
      </c>
      <c r="L70" s="131">
        <f t="shared" si="3"/>
        <v>74.93316559207422</v>
      </c>
      <c r="P70" s="196" t="s">
        <v>70</v>
      </c>
      <c r="Q70" s="197" t="s">
        <v>198</v>
      </c>
      <c r="R70" s="197" t="s">
        <v>198</v>
      </c>
      <c r="S70" s="197" t="s">
        <v>198</v>
      </c>
      <c r="T70" s="197" t="s">
        <v>198</v>
      </c>
      <c r="U70" s="197" t="s">
        <v>198</v>
      </c>
      <c r="V70" s="197" t="s">
        <v>198</v>
      </c>
      <c r="W70" s="197" t="s">
        <v>198</v>
      </c>
    </row>
    <row r="71" spans="1:23" ht="12.75">
      <c r="A71" s="185" t="s">
        <v>73</v>
      </c>
      <c r="B71" s="186">
        <v>2252.45</v>
      </c>
      <c r="C71" s="186">
        <v>1617.22</v>
      </c>
      <c r="D71" s="186">
        <v>127.39</v>
      </c>
      <c r="E71" s="186">
        <v>197.23</v>
      </c>
      <c r="F71" s="186">
        <v>205.62</v>
      </c>
      <c r="G71" s="186">
        <v>118.33</v>
      </c>
      <c r="H71" s="186">
        <v>1124.37</v>
      </c>
      <c r="I71" s="131">
        <f t="shared" si="0"/>
        <v>530.24</v>
      </c>
      <c r="J71" s="130">
        <f t="shared" si="1"/>
        <v>1242.6999999999998</v>
      </c>
      <c r="K71" s="131">
        <f t="shared" si="2"/>
        <v>23.540589136273837</v>
      </c>
      <c r="L71" s="131">
        <f t="shared" si="3"/>
        <v>76.8417407650165</v>
      </c>
      <c r="P71" s="196" t="s">
        <v>73</v>
      </c>
      <c r="Q71" s="197" t="s">
        <v>198</v>
      </c>
      <c r="R71" s="197" t="s">
        <v>198</v>
      </c>
      <c r="S71" s="197" t="s">
        <v>198</v>
      </c>
      <c r="T71" s="197" t="s">
        <v>198</v>
      </c>
      <c r="U71" s="197" t="s">
        <v>198</v>
      </c>
      <c r="V71" s="197" t="s">
        <v>198</v>
      </c>
      <c r="W71" s="197" t="s">
        <v>198</v>
      </c>
    </row>
    <row r="72" spans="1:23" ht="12.75">
      <c r="A72" s="185" t="s">
        <v>74</v>
      </c>
      <c r="B72" s="186">
        <v>3473.94</v>
      </c>
      <c r="C72" s="186">
        <v>5626.33</v>
      </c>
      <c r="D72" s="186">
        <v>298.99</v>
      </c>
      <c r="E72" s="186">
        <v>227.62</v>
      </c>
      <c r="F72" s="186">
        <v>222.88</v>
      </c>
      <c r="G72" s="186">
        <v>175.91</v>
      </c>
      <c r="H72" s="186">
        <v>2873.53</v>
      </c>
      <c r="I72" s="131">
        <f t="shared" si="0"/>
        <v>749.49</v>
      </c>
      <c r="J72" s="130">
        <f t="shared" si="1"/>
        <v>3049.44</v>
      </c>
      <c r="K72" s="131">
        <f t="shared" si="2"/>
        <v>21.574638594794383</v>
      </c>
      <c r="L72" s="131">
        <f t="shared" si="3"/>
        <v>54.19945150746579</v>
      </c>
      <c r="P72" s="196" t="s">
        <v>74</v>
      </c>
      <c r="Q72" s="197" t="s">
        <v>198</v>
      </c>
      <c r="R72" s="197" t="s">
        <v>198</v>
      </c>
      <c r="S72" s="197" t="s">
        <v>198</v>
      </c>
      <c r="T72" s="197" t="s">
        <v>198</v>
      </c>
      <c r="U72" s="197" t="s">
        <v>198</v>
      </c>
      <c r="V72" s="197" t="s">
        <v>198</v>
      </c>
      <c r="W72" s="197" t="s">
        <v>198</v>
      </c>
    </row>
    <row r="73" spans="1:23" ht="12.75">
      <c r="A73" s="185" t="s">
        <v>112</v>
      </c>
      <c r="B73" s="186">
        <v>22753</v>
      </c>
      <c r="C73" s="186">
        <v>21299</v>
      </c>
      <c r="D73" s="186">
        <v>938</v>
      </c>
      <c r="E73" s="186">
        <v>2107</v>
      </c>
      <c r="F73" s="186">
        <v>1502</v>
      </c>
      <c r="G73" s="186">
        <v>831</v>
      </c>
      <c r="H73" s="186">
        <v>13861</v>
      </c>
      <c r="I73" s="131">
        <f t="shared" si="0"/>
        <v>4547</v>
      </c>
      <c r="J73" s="130">
        <f t="shared" si="1"/>
        <v>14692</v>
      </c>
      <c r="K73" s="131">
        <f t="shared" si="2"/>
        <v>19.984177910605194</v>
      </c>
      <c r="L73" s="131">
        <f t="shared" si="3"/>
        <v>68.97976430818348</v>
      </c>
      <c r="P73" s="196" t="s">
        <v>112</v>
      </c>
      <c r="Q73" s="197" t="s">
        <v>198</v>
      </c>
      <c r="R73" s="197" t="s">
        <v>198</v>
      </c>
      <c r="S73" s="197" t="s">
        <v>198</v>
      </c>
      <c r="T73" s="197" t="s">
        <v>198</v>
      </c>
      <c r="U73" s="197" t="s">
        <v>198</v>
      </c>
      <c r="V73" s="197" t="s">
        <v>198</v>
      </c>
      <c r="W73" s="197" t="s">
        <v>198</v>
      </c>
    </row>
    <row r="74" spans="1:23" ht="12.75">
      <c r="A74" s="185" t="s">
        <v>75</v>
      </c>
      <c r="B74" s="186">
        <v>275.29</v>
      </c>
      <c r="C74" s="186">
        <v>320.77</v>
      </c>
      <c r="D74" s="186">
        <v>14.68</v>
      </c>
      <c r="E74" s="186">
        <v>28.58</v>
      </c>
      <c r="F74" s="186">
        <v>15.57</v>
      </c>
      <c r="G74" s="186">
        <v>9.38</v>
      </c>
      <c r="H74" s="186">
        <v>182.27</v>
      </c>
      <c r="I74" s="131">
        <f t="shared" si="0"/>
        <v>58.83</v>
      </c>
      <c r="J74" s="130">
        <f t="shared" si="1"/>
        <v>191.65</v>
      </c>
      <c r="K74" s="131">
        <f t="shared" si="2"/>
        <v>21.370191434487264</v>
      </c>
      <c r="L74" s="131">
        <f t="shared" si="3"/>
        <v>59.74685912024192</v>
      </c>
      <c r="P74" s="196" t="s">
        <v>75</v>
      </c>
      <c r="Q74" s="197" t="s">
        <v>198</v>
      </c>
      <c r="R74" s="197" t="s">
        <v>198</v>
      </c>
      <c r="S74" s="197" t="s">
        <v>198</v>
      </c>
      <c r="T74" s="197" t="s">
        <v>198</v>
      </c>
      <c r="U74" s="197" t="s">
        <v>198</v>
      </c>
      <c r="V74" s="197" t="s">
        <v>198</v>
      </c>
      <c r="W74" s="197" t="s">
        <v>198</v>
      </c>
    </row>
    <row r="75" spans="1:23" ht="12.75">
      <c r="A75" s="185" t="s">
        <v>81</v>
      </c>
      <c r="B75" s="186">
        <v>1670.19</v>
      </c>
      <c r="C75" s="186">
        <v>3832.66</v>
      </c>
      <c r="D75" s="186">
        <v>51.69</v>
      </c>
      <c r="E75" s="186">
        <v>450.31</v>
      </c>
      <c r="F75" s="186">
        <v>54.14</v>
      </c>
      <c r="G75" s="186">
        <v>232.71</v>
      </c>
      <c r="H75" s="186">
        <v>2042.92</v>
      </c>
      <c r="I75" s="131">
        <f t="shared" si="0"/>
        <v>556.14</v>
      </c>
      <c r="J75" s="130">
        <f t="shared" si="1"/>
        <v>2275.63</v>
      </c>
      <c r="K75" s="131">
        <f t="shared" si="2"/>
        <v>33.2980080110646</v>
      </c>
      <c r="L75" s="131">
        <f t="shared" si="3"/>
        <v>59.37469016296776</v>
      </c>
      <c r="P75" s="196" t="s">
        <v>81</v>
      </c>
      <c r="Q75" s="197" t="s">
        <v>198</v>
      </c>
      <c r="R75" s="197" t="s">
        <v>198</v>
      </c>
      <c r="S75" s="197" t="s">
        <v>198</v>
      </c>
      <c r="T75" s="197" t="s">
        <v>198</v>
      </c>
      <c r="U75" s="197" t="s">
        <v>198</v>
      </c>
      <c r="V75" s="197" t="s">
        <v>198</v>
      </c>
      <c r="W75" s="197" t="s">
        <v>198</v>
      </c>
    </row>
    <row r="76" spans="1:23" ht="12.75">
      <c r="A76" s="185" t="s">
        <v>79</v>
      </c>
      <c r="B76" s="186">
        <v>6802.57</v>
      </c>
      <c r="C76" s="186">
        <v>2758.86</v>
      </c>
      <c r="D76" s="186">
        <v>276.45</v>
      </c>
      <c r="E76" s="186">
        <v>305.37</v>
      </c>
      <c r="F76" s="186">
        <v>196.27</v>
      </c>
      <c r="G76" s="186">
        <v>81.92</v>
      </c>
      <c r="H76" s="186">
        <v>1673.11</v>
      </c>
      <c r="I76" s="131">
        <f t="shared" si="0"/>
        <v>778.0899999999999</v>
      </c>
      <c r="J76" s="130">
        <f t="shared" si="1"/>
        <v>1755.03</v>
      </c>
      <c r="K76" s="131">
        <f t="shared" si="2"/>
        <v>11.4381770419121</v>
      </c>
      <c r="L76" s="131">
        <f t="shared" si="3"/>
        <v>63.614318957830406</v>
      </c>
      <c r="P76" s="196" t="s">
        <v>79</v>
      </c>
      <c r="Q76" s="197" t="s">
        <v>198</v>
      </c>
      <c r="R76" s="197" t="s">
        <v>198</v>
      </c>
      <c r="S76" s="197" t="s">
        <v>198</v>
      </c>
      <c r="T76" s="197" t="s">
        <v>198</v>
      </c>
      <c r="U76" s="197" t="s">
        <v>198</v>
      </c>
      <c r="V76" s="197" t="s">
        <v>198</v>
      </c>
      <c r="W76" s="197" t="s">
        <v>198</v>
      </c>
    </row>
    <row r="77" spans="1:23" ht="12.75">
      <c r="A77" s="185" t="s">
        <v>93</v>
      </c>
      <c r="B77" s="186">
        <v>25028.12</v>
      </c>
      <c r="C77" s="186">
        <v>13797.34</v>
      </c>
      <c r="D77" s="186">
        <v>763.96</v>
      </c>
      <c r="E77" s="186">
        <v>1428.09</v>
      </c>
      <c r="F77" s="186">
        <v>692.24</v>
      </c>
      <c r="G77" s="186">
        <v>579.52</v>
      </c>
      <c r="H77" s="186">
        <v>8943.63</v>
      </c>
      <c r="I77" s="131">
        <f t="shared" si="0"/>
        <v>2884.29</v>
      </c>
      <c r="J77" s="130">
        <f t="shared" si="1"/>
        <v>9523.15</v>
      </c>
      <c r="K77" s="131">
        <f t="shared" si="2"/>
        <v>11.524197582559138</v>
      </c>
      <c r="L77" s="131">
        <f t="shared" si="3"/>
        <v>69.02163750404064</v>
      </c>
      <c r="P77" s="196" t="s">
        <v>93</v>
      </c>
      <c r="Q77" s="197" t="s">
        <v>198</v>
      </c>
      <c r="R77" s="197" t="s">
        <v>198</v>
      </c>
      <c r="S77" s="197" t="s">
        <v>198</v>
      </c>
      <c r="T77" s="197" t="s">
        <v>198</v>
      </c>
      <c r="U77" s="197" t="s">
        <v>198</v>
      </c>
      <c r="V77" s="197" t="s">
        <v>198</v>
      </c>
      <c r="W77" s="197" t="s">
        <v>198</v>
      </c>
    </row>
    <row r="78" spans="1:23" ht="12.75">
      <c r="A78" s="185" t="s">
        <v>77</v>
      </c>
      <c r="B78" s="186">
        <v>39163.5</v>
      </c>
      <c r="C78" s="186">
        <v>23150.9</v>
      </c>
      <c r="D78" s="186">
        <v>2016.9</v>
      </c>
      <c r="E78" s="186">
        <v>3250.1</v>
      </c>
      <c r="F78" s="186">
        <v>2755.6</v>
      </c>
      <c r="G78" s="186">
        <v>1537.9</v>
      </c>
      <c r="H78" s="186">
        <v>13336</v>
      </c>
      <c r="I78" s="131">
        <f t="shared" si="0"/>
        <v>8022.6</v>
      </c>
      <c r="J78" s="130">
        <f t="shared" si="1"/>
        <v>14873.9</v>
      </c>
      <c r="K78" s="131">
        <f t="shared" si="2"/>
        <v>20.484890267723774</v>
      </c>
      <c r="L78" s="131">
        <f t="shared" si="3"/>
        <v>64.24761024409418</v>
      </c>
      <c r="P78" s="196" t="s">
        <v>77</v>
      </c>
      <c r="Q78" s="197" t="s">
        <v>198</v>
      </c>
      <c r="R78" s="197" t="s">
        <v>198</v>
      </c>
      <c r="S78" s="197" t="s">
        <v>198</v>
      </c>
      <c r="T78" s="197" t="s">
        <v>198</v>
      </c>
      <c r="U78" s="197" t="s">
        <v>198</v>
      </c>
      <c r="V78" s="197" t="s">
        <v>198</v>
      </c>
      <c r="W78" s="197" t="s">
        <v>198</v>
      </c>
    </row>
    <row r="79" spans="1:23" ht="12.75">
      <c r="A79" s="185" t="s">
        <v>71</v>
      </c>
      <c r="B79" s="186">
        <v>1707.38</v>
      </c>
      <c r="C79" s="186">
        <v>1042.15</v>
      </c>
      <c r="D79" s="186">
        <v>118.24</v>
      </c>
      <c r="E79" s="186">
        <v>199.78</v>
      </c>
      <c r="F79" s="186">
        <v>95.54</v>
      </c>
      <c r="G79" s="186">
        <v>43.97</v>
      </c>
      <c r="H79" s="186">
        <v>596.69</v>
      </c>
      <c r="I79" s="131">
        <f t="shared" si="0"/>
        <v>413.56</v>
      </c>
      <c r="J79" s="130">
        <f t="shared" si="1"/>
        <v>640.6600000000001</v>
      </c>
      <c r="K79" s="131">
        <f t="shared" si="2"/>
        <v>24.221907249704223</v>
      </c>
      <c r="L79" s="131">
        <f t="shared" si="3"/>
        <v>61.47483567624622</v>
      </c>
      <c r="P79" s="196" t="s">
        <v>71</v>
      </c>
      <c r="Q79" s="197" t="s">
        <v>198</v>
      </c>
      <c r="R79" s="197" t="s">
        <v>198</v>
      </c>
      <c r="S79" s="197" t="s">
        <v>198</v>
      </c>
      <c r="T79" s="197" t="s">
        <v>198</v>
      </c>
      <c r="U79" s="197" t="s">
        <v>198</v>
      </c>
      <c r="V79" s="197" t="s">
        <v>198</v>
      </c>
      <c r="W79" s="197" t="s">
        <v>198</v>
      </c>
    </row>
    <row r="80" spans="1:23" ht="12.75">
      <c r="A80" s="185" t="s">
        <v>82</v>
      </c>
      <c r="B80" s="186">
        <v>26699.22</v>
      </c>
      <c r="C80" s="186">
        <v>14357.63</v>
      </c>
      <c r="D80" s="186">
        <v>1240.6</v>
      </c>
      <c r="E80" s="186">
        <v>1209.75</v>
      </c>
      <c r="F80" s="186">
        <v>790.69</v>
      </c>
      <c r="G80" s="186">
        <v>678.53</v>
      </c>
      <c r="H80" s="186">
        <v>7700.1</v>
      </c>
      <c r="I80" s="131">
        <f t="shared" si="0"/>
        <v>3241.04</v>
      </c>
      <c r="J80" s="130">
        <f t="shared" si="1"/>
        <v>8378.630000000001</v>
      </c>
      <c r="K80" s="131">
        <f t="shared" si="2"/>
        <v>12.13908121660483</v>
      </c>
      <c r="L80" s="131">
        <f t="shared" si="3"/>
        <v>58.356636854411214</v>
      </c>
      <c r="P80" s="196" t="s">
        <v>82</v>
      </c>
      <c r="Q80" s="197" t="s">
        <v>198</v>
      </c>
      <c r="R80" s="197" t="s">
        <v>198</v>
      </c>
      <c r="S80" s="197" t="s">
        <v>198</v>
      </c>
      <c r="T80" s="197" t="s">
        <v>198</v>
      </c>
      <c r="U80" s="197" t="s">
        <v>198</v>
      </c>
      <c r="V80" s="197" t="s">
        <v>198</v>
      </c>
      <c r="W80" s="197" t="s">
        <v>198</v>
      </c>
    </row>
    <row r="81" spans="1:23" ht="12.75">
      <c r="A81" s="185" t="s">
        <v>72</v>
      </c>
      <c r="B81" s="186">
        <v>324.1</v>
      </c>
      <c r="C81" s="186">
        <v>329.61</v>
      </c>
      <c r="D81" s="186">
        <v>23.67</v>
      </c>
      <c r="E81" s="186">
        <v>14.67</v>
      </c>
      <c r="F81" s="186">
        <v>14.13</v>
      </c>
      <c r="G81" s="186">
        <v>14.67</v>
      </c>
      <c r="H81" s="186">
        <v>172.8</v>
      </c>
      <c r="I81" s="131">
        <f t="shared" si="0"/>
        <v>52.470000000000006</v>
      </c>
      <c r="J81" s="130">
        <f t="shared" si="1"/>
        <v>187.47</v>
      </c>
      <c r="K81" s="131">
        <f t="shared" si="2"/>
        <v>16.18944770132675</v>
      </c>
      <c r="L81" s="131">
        <f t="shared" si="3"/>
        <v>56.876308364430685</v>
      </c>
      <c r="P81" s="196" t="s">
        <v>72</v>
      </c>
      <c r="Q81" s="197" t="s">
        <v>198</v>
      </c>
      <c r="R81" s="197" t="s">
        <v>198</v>
      </c>
      <c r="S81" s="197" t="s">
        <v>198</v>
      </c>
      <c r="T81" s="197" t="s">
        <v>198</v>
      </c>
      <c r="U81" s="197" t="s">
        <v>198</v>
      </c>
      <c r="V81" s="197" t="s">
        <v>198</v>
      </c>
      <c r="W81" s="197" t="s">
        <v>198</v>
      </c>
    </row>
    <row r="82" spans="1:23" ht="12.75">
      <c r="A82" s="185" t="s">
        <v>83</v>
      </c>
      <c r="B82" s="186">
        <v>474.61</v>
      </c>
      <c r="C82" s="186">
        <v>383.49</v>
      </c>
      <c r="D82" s="186">
        <v>22.16</v>
      </c>
      <c r="E82" s="186">
        <v>84.42</v>
      </c>
      <c r="F82" s="186">
        <v>33.71</v>
      </c>
      <c r="G82" s="186">
        <v>12.94</v>
      </c>
      <c r="H82" s="186">
        <v>213.93</v>
      </c>
      <c r="I82" s="131">
        <f t="shared" si="0"/>
        <v>140.29</v>
      </c>
      <c r="J82" s="130">
        <f t="shared" si="1"/>
        <v>226.87</v>
      </c>
      <c r="K82" s="131">
        <f t="shared" si="2"/>
        <v>29.55900634204926</v>
      </c>
      <c r="L82" s="131">
        <f t="shared" si="3"/>
        <v>59.159300112128086</v>
      </c>
      <c r="P82" s="196" t="s">
        <v>83</v>
      </c>
      <c r="Q82" s="197" t="s">
        <v>198</v>
      </c>
      <c r="R82" s="197" t="s">
        <v>198</v>
      </c>
      <c r="S82" s="197" t="s">
        <v>198</v>
      </c>
      <c r="T82" s="197" t="s">
        <v>198</v>
      </c>
      <c r="U82" s="197" t="s">
        <v>198</v>
      </c>
      <c r="V82" s="197" t="s">
        <v>198</v>
      </c>
      <c r="W82" s="197" t="s">
        <v>198</v>
      </c>
    </row>
    <row r="83" spans="1:23" ht="12.75">
      <c r="A83" s="185" t="s">
        <v>84</v>
      </c>
      <c r="B83" s="186">
        <v>1062.6</v>
      </c>
      <c r="C83" s="186">
        <v>810.8</v>
      </c>
      <c r="D83" s="186">
        <v>38.1</v>
      </c>
      <c r="E83" s="186">
        <v>187.5</v>
      </c>
      <c r="F83" s="186">
        <v>83.8</v>
      </c>
      <c r="G83" s="186">
        <v>18.4</v>
      </c>
      <c r="H83" s="186">
        <v>485.4</v>
      </c>
      <c r="I83" s="131">
        <f t="shared" si="0"/>
        <v>309.4</v>
      </c>
      <c r="J83" s="130">
        <f t="shared" si="1"/>
        <v>503.79999999999995</v>
      </c>
      <c r="K83" s="131">
        <f t="shared" si="2"/>
        <v>29.117259552042164</v>
      </c>
      <c r="L83" s="131">
        <f t="shared" si="3"/>
        <v>62.13616181549087</v>
      </c>
      <c r="P83" s="196" t="s">
        <v>84</v>
      </c>
      <c r="Q83" s="197" t="s">
        <v>198</v>
      </c>
      <c r="R83" s="197" t="s">
        <v>198</v>
      </c>
      <c r="S83" s="197" t="s">
        <v>198</v>
      </c>
      <c r="T83" s="197" t="s">
        <v>198</v>
      </c>
      <c r="U83" s="197" t="s">
        <v>198</v>
      </c>
      <c r="V83" s="197" t="s">
        <v>198</v>
      </c>
      <c r="W83" s="197" t="s">
        <v>198</v>
      </c>
    </row>
    <row r="84" spans="1:23" ht="12.75">
      <c r="A84" s="185" t="s">
        <v>85</v>
      </c>
      <c r="B84" s="186">
        <v>132.61</v>
      </c>
      <c r="C84" s="186">
        <v>164.97</v>
      </c>
      <c r="D84" s="186">
        <v>7.84</v>
      </c>
      <c r="E84" s="186">
        <v>12.54</v>
      </c>
      <c r="F84" s="186">
        <v>7.79</v>
      </c>
      <c r="G84" s="186">
        <v>7.21</v>
      </c>
      <c r="H84" s="186">
        <v>127.93</v>
      </c>
      <c r="I84" s="131">
        <f t="shared" si="0"/>
        <v>28.169999999999998</v>
      </c>
      <c r="J84" s="130">
        <f t="shared" si="1"/>
        <v>135.14000000000001</v>
      </c>
      <c r="K84" s="131">
        <f t="shared" si="2"/>
        <v>21.24274187467008</v>
      </c>
      <c r="L84" s="131">
        <f t="shared" si="3"/>
        <v>81.91792447111597</v>
      </c>
      <c r="P84" s="196" t="s">
        <v>85</v>
      </c>
      <c r="Q84" s="197" t="s">
        <v>198</v>
      </c>
      <c r="R84" s="197" t="s">
        <v>198</v>
      </c>
      <c r="S84" s="197" t="s">
        <v>198</v>
      </c>
      <c r="T84" s="197" t="s">
        <v>198</v>
      </c>
      <c r="U84" s="197" t="s">
        <v>198</v>
      </c>
      <c r="V84" s="197" t="s">
        <v>198</v>
      </c>
      <c r="W84" s="197" t="s">
        <v>198</v>
      </c>
    </row>
    <row r="85" spans="1:23" ht="12.75">
      <c r="A85" s="185" t="s">
        <v>80</v>
      </c>
      <c r="B85" s="186">
        <v>3475.79</v>
      </c>
      <c r="C85" s="186">
        <v>2177.54</v>
      </c>
      <c r="D85" s="186">
        <v>297.94</v>
      </c>
      <c r="E85" s="186">
        <v>355.95</v>
      </c>
      <c r="F85" s="186">
        <v>310.32</v>
      </c>
      <c r="G85" s="186">
        <v>72.47</v>
      </c>
      <c r="H85" s="186">
        <v>1385.2</v>
      </c>
      <c r="I85" s="131">
        <f t="shared" si="0"/>
        <v>964.21</v>
      </c>
      <c r="J85" s="130">
        <f t="shared" si="1"/>
        <v>1457.67</v>
      </c>
      <c r="K85" s="131">
        <f t="shared" si="2"/>
        <v>27.74074383089888</v>
      </c>
      <c r="L85" s="131">
        <f t="shared" si="3"/>
        <v>66.94113540968249</v>
      </c>
      <c r="P85" s="196" t="s">
        <v>80</v>
      </c>
      <c r="Q85" s="197" t="s">
        <v>198</v>
      </c>
      <c r="R85" s="197" t="s">
        <v>198</v>
      </c>
      <c r="S85" s="197" t="s">
        <v>198</v>
      </c>
      <c r="T85" s="197" t="s">
        <v>198</v>
      </c>
      <c r="U85" s="197" t="s">
        <v>198</v>
      </c>
      <c r="V85" s="197" t="s">
        <v>198</v>
      </c>
      <c r="W85" s="197" t="s">
        <v>198</v>
      </c>
    </row>
    <row r="86" spans="1:23" ht="12.75">
      <c r="A86" s="185" t="s">
        <v>86</v>
      </c>
      <c r="B86" s="186">
        <v>49.8</v>
      </c>
      <c r="C86" s="186">
        <v>69.34</v>
      </c>
      <c r="D86" s="186">
        <v>3.78</v>
      </c>
      <c r="E86" s="186">
        <v>1.9</v>
      </c>
      <c r="F86" s="186">
        <v>0.96</v>
      </c>
      <c r="G86" s="186">
        <v>1.44</v>
      </c>
      <c r="H86" s="186">
        <v>31.76</v>
      </c>
      <c r="I86" s="131">
        <f t="shared" si="0"/>
        <v>6.64</v>
      </c>
      <c r="J86" s="130">
        <f t="shared" si="1"/>
        <v>33.2</v>
      </c>
      <c r="K86" s="131">
        <f t="shared" si="2"/>
        <v>13.333333333333334</v>
      </c>
      <c r="L86" s="131">
        <f t="shared" si="3"/>
        <v>47.88001153735218</v>
      </c>
      <c r="P86" s="196" t="s">
        <v>86</v>
      </c>
      <c r="Q86" s="197" t="s">
        <v>198</v>
      </c>
      <c r="R86" s="197" t="s">
        <v>198</v>
      </c>
      <c r="S86" s="197" t="s">
        <v>198</v>
      </c>
      <c r="T86" s="197" t="s">
        <v>198</v>
      </c>
      <c r="U86" s="197" t="s">
        <v>198</v>
      </c>
      <c r="V86" s="197" t="s">
        <v>198</v>
      </c>
      <c r="W86" s="197" t="s">
        <v>198</v>
      </c>
    </row>
    <row r="87" spans="1:23" ht="12.75">
      <c r="A87" s="185" t="s">
        <v>87</v>
      </c>
      <c r="B87" s="186">
        <v>12631.92</v>
      </c>
      <c r="C87" s="186">
        <v>9384.41</v>
      </c>
      <c r="D87" s="186">
        <v>1448.69</v>
      </c>
      <c r="E87" s="186">
        <v>424.33</v>
      </c>
      <c r="F87" s="186">
        <v>405.48</v>
      </c>
      <c r="G87" s="186">
        <v>314</v>
      </c>
      <c r="H87" s="186">
        <v>4314.82</v>
      </c>
      <c r="I87" s="131">
        <f t="shared" si="0"/>
        <v>2278.5</v>
      </c>
      <c r="J87" s="130">
        <f t="shared" si="1"/>
        <v>4628.82</v>
      </c>
      <c r="K87" s="131">
        <f t="shared" si="2"/>
        <v>18.037637983774438</v>
      </c>
      <c r="L87" s="131">
        <f t="shared" si="3"/>
        <v>49.32457128365022</v>
      </c>
      <c r="P87" s="196" t="s">
        <v>87</v>
      </c>
      <c r="Q87" s="197" t="s">
        <v>198</v>
      </c>
      <c r="R87" s="197" t="s">
        <v>198</v>
      </c>
      <c r="S87" s="197" t="s">
        <v>198</v>
      </c>
      <c r="T87" s="197" t="s">
        <v>198</v>
      </c>
      <c r="U87" s="197" t="s">
        <v>198</v>
      </c>
      <c r="V87" s="197" t="s">
        <v>198</v>
      </c>
      <c r="W87" s="197" t="s">
        <v>198</v>
      </c>
    </row>
    <row r="88" spans="1:23" ht="12.75">
      <c r="A88" s="185" t="s">
        <v>68</v>
      </c>
      <c r="B88" s="186">
        <v>2772.67</v>
      </c>
      <c r="C88" s="186">
        <v>2921.5</v>
      </c>
      <c r="D88" s="186">
        <v>152.57</v>
      </c>
      <c r="E88" s="186">
        <v>135.89</v>
      </c>
      <c r="F88" s="186">
        <v>126.07</v>
      </c>
      <c r="G88" s="186">
        <v>105.47</v>
      </c>
      <c r="H88" s="186">
        <v>1352.35</v>
      </c>
      <c r="I88" s="131">
        <f t="shared" si="0"/>
        <v>414.53</v>
      </c>
      <c r="J88" s="130">
        <f t="shared" si="1"/>
        <v>1457.82</v>
      </c>
      <c r="K88" s="131">
        <f t="shared" si="2"/>
        <v>14.950571110157357</v>
      </c>
      <c r="L88" s="131">
        <f t="shared" si="3"/>
        <v>49.89970905356837</v>
      </c>
      <c r="P88" s="196" t="s">
        <v>68</v>
      </c>
      <c r="Q88" s="197" t="s">
        <v>198</v>
      </c>
      <c r="R88" s="197" t="s">
        <v>198</v>
      </c>
      <c r="S88" s="197" t="s">
        <v>198</v>
      </c>
      <c r="T88" s="197" t="s">
        <v>198</v>
      </c>
      <c r="U88" s="197" t="s">
        <v>198</v>
      </c>
      <c r="V88" s="197" t="s">
        <v>198</v>
      </c>
      <c r="W88" s="197" t="s">
        <v>198</v>
      </c>
    </row>
    <row r="89" spans="1:23" ht="12.75">
      <c r="A89" s="185" t="s">
        <v>88</v>
      </c>
      <c r="B89" s="186">
        <v>10009.6</v>
      </c>
      <c r="C89" s="186">
        <v>9147.83</v>
      </c>
      <c r="D89" s="186">
        <v>258.21</v>
      </c>
      <c r="E89" s="186">
        <v>1065.93</v>
      </c>
      <c r="F89" s="186">
        <v>718.34</v>
      </c>
      <c r="G89" s="186">
        <v>102.98</v>
      </c>
      <c r="H89" s="186">
        <v>4389.99</v>
      </c>
      <c r="I89" s="131">
        <f t="shared" si="0"/>
        <v>2042.48</v>
      </c>
      <c r="J89" s="130">
        <f t="shared" si="1"/>
        <v>4492.969999999999</v>
      </c>
      <c r="K89" s="131">
        <f t="shared" si="2"/>
        <v>20.405210997442456</v>
      </c>
      <c r="L89" s="131">
        <f t="shared" si="3"/>
        <v>49.11514534047965</v>
      </c>
      <c r="P89" s="196" t="s">
        <v>88</v>
      </c>
      <c r="Q89" s="197" t="s">
        <v>198</v>
      </c>
      <c r="R89" s="197" t="s">
        <v>198</v>
      </c>
      <c r="S89" s="197" t="s">
        <v>198</v>
      </c>
      <c r="T89" s="197" t="s">
        <v>198</v>
      </c>
      <c r="U89" s="197" t="s">
        <v>198</v>
      </c>
      <c r="V89" s="197" t="s">
        <v>198</v>
      </c>
      <c r="W89" s="197" t="s">
        <v>198</v>
      </c>
    </row>
    <row r="90" spans="1:23" ht="12.75">
      <c r="A90" s="185" t="s">
        <v>89</v>
      </c>
      <c r="B90" s="186">
        <v>3581.97</v>
      </c>
      <c r="C90" s="186">
        <v>2557.16</v>
      </c>
      <c r="D90" s="186">
        <v>107.54</v>
      </c>
      <c r="E90" s="186">
        <v>177.82</v>
      </c>
      <c r="F90" s="186">
        <v>122.14</v>
      </c>
      <c r="G90" s="186">
        <v>24</v>
      </c>
      <c r="H90" s="186">
        <v>1884.69</v>
      </c>
      <c r="I90" s="131">
        <f t="shared" si="0"/>
        <v>407.5</v>
      </c>
      <c r="J90" s="130">
        <f t="shared" si="1"/>
        <v>1908.69</v>
      </c>
      <c r="K90" s="131">
        <f t="shared" si="2"/>
        <v>11.37642135472938</v>
      </c>
      <c r="L90" s="131">
        <f t="shared" si="3"/>
        <v>74.64100799324251</v>
      </c>
      <c r="P90" s="196" t="s">
        <v>89</v>
      </c>
      <c r="Q90" s="197" t="s">
        <v>198</v>
      </c>
      <c r="R90" s="197" t="s">
        <v>198</v>
      </c>
      <c r="S90" s="197" t="s">
        <v>198</v>
      </c>
      <c r="T90" s="197" t="s">
        <v>198</v>
      </c>
      <c r="U90" s="197" t="s">
        <v>198</v>
      </c>
      <c r="V90" s="197" t="s">
        <v>198</v>
      </c>
      <c r="W90" s="197" t="s">
        <v>198</v>
      </c>
    </row>
    <row r="91" spans="1:23" ht="12.75">
      <c r="A91" s="185" t="s">
        <v>90</v>
      </c>
      <c r="B91" s="186">
        <v>10324.41</v>
      </c>
      <c r="C91" s="186">
        <v>3635.65</v>
      </c>
      <c r="D91" s="186">
        <v>831.26</v>
      </c>
      <c r="E91" s="186">
        <v>599.54</v>
      </c>
      <c r="F91" s="186">
        <v>252.9</v>
      </c>
      <c r="G91" s="186">
        <v>302.62</v>
      </c>
      <c r="H91" s="186">
        <v>2957.17</v>
      </c>
      <c r="I91" s="131">
        <f t="shared" si="0"/>
        <v>1683.7</v>
      </c>
      <c r="J91" s="130">
        <f t="shared" si="1"/>
        <v>3259.79</v>
      </c>
      <c r="K91" s="131">
        <f t="shared" si="2"/>
        <v>16.30795367483469</v>
      </c>
      <c r="L91" s="131">
        <f t="shared" si="3"/>
        <v>89.66182113239724</v>
      </c>
      <c r="P91" s="196" t="s">
        <v>90</v>
      </c>
      <c r="Q91" s="197" t="s">
        <v>198</v>
      </c>
      <c r="R91" s="197" t="s">
        <v>198</v>
      </c>
      <c r="S91" s="197" t="s">
        <v>198</v>
      </c>
      <c r="T91" s="197" t="s">
        <v>198</v>
      </c>
      <c r="U91" s="197" t="s">
        <v>198</v>
      </c>
      <c r="V91" s="197" t="s">
        <v>198</v>
      </c>
      <c r="W91" s="197" t="s">
        <v>198</v>
      </c>
    </row>
    <row r="92" spans="1:23" ht="12.75">
      <c r="A92" s="185" t="s">
        <v>92</v>
      </c>
      <c r="B92" s="186">
        <v>586.25</v>
      </c>
      <c r="C92" s="186">
        <v>496.7</v>
      </c>
      <c r="D92" s="186">
        <v>29.84</v>
      </c>
      <c r="E92" s="186">
        <v>49.26</v>
      </c>
      <c r="F92" s="186">
        <v>23.43</v>
      </c>
      <c r="G92" s="186">
        <v>26.84</v>
      </c>
      <c r="H92" s="186">
        <v>359.44</v>
      </c>
      <c r="I92" s="131">
        <f t="shared" si="0"/>
        <v>102.53</v>
      </c>
      <c r="J92" s="130">
        <f t="shared" si="1"/>
        <v>386.28</v>
      </c>
      <c r="K92" s="131">
        <f t="shared" si="2"/>
        <v>17.48912579957356</v>
      </c>
      <c r="L92" s="131">
        <f t="shared" si="3"/>
        <v>77.76927722971612</v>
      </c>
      <c r="P92" s="196" t="s">
        <v>92</v>
      </c>
      <c r="Q92" s="197" t="s">
        <v>198</v>
      </c>
      <c r="R92" s="197" t="s">
        <v>198</v>
      </c>
      <c r="S92" s="197" t="s">
        <v>198</v>
      </c>
      <c r="T92" s="197" t="s">
        <v>198</v>
      </c>
      <c r="U92" s="197" t="s">
        <v>198</v>
      </c>
      <c r="V92" s="197" t="s">
        <v>198</v>
      </c>
      <c r="W92" s="197" t="s">
        <v>198</v>
      </c>
    </row>
    <row r="93" spans="1:23" ht="12.75">
      <c r="A93" s="185" t="s">
        <v>91</v>
      </c>
      <c r="B93" s="186">
        <v>867.88</v>
      </c>
      <c r="C93" s="186">
        <v>805.17</v>
      </c>
      <c r="D93" s="186">
        <v>68.19</v>
      </c>
      <c r="E93" s="186">
        <v>98.47</v>
      </c>
      <c r="F93" s="186">
        <v>102.23</v>
      </c>
      <c r="G93" s="186">
        <v>40.8</v>
      </c>
      <c r="H93" s="186">
        <v>282.23</v>
      </c>
      <c r="I93" s="131">
        <f t="shared" si="0"/>
        <v>268.89</v>
      </c>
      <c r="J93" s="130">
        <f t="shared" si="1"/>
        <v>323.03000000000003</v>
      </c>
      <c r="K93" s="131">
        <f t="shared" si="2"/>
        <v>30.982393879338154</v>
      </c>
      <c r="L93" s="131">
        <f t="shared" si="3"/>
        <v>40.119477874237745</v>
      </c>
      <c r="P93" s="196" t="s">
        <v>91</v>
      </c>
      <c r="Q93" s="197" t="s">
        <v>198</v>
      </c>
      <c r="R93" s="197" t="s">
        <v>198</v>
      </c>
      <c r="S93" s="197" t="s">
        <v>198</v>
      </c>
      <c r="T93" s="197" t="s">
        <v>198</v>
      </c>
      <c r="U93" s="197" t="s">
        <v>198</v>
      </c>
      <c r="V93" s="197" t="s">
        <v>198</v>
      </c>
      <c r="W93" s="197" t="s">
        <v>198</v>
      </c>
    </row>
    <row r="94" spans="1:23" ht="12.75">
      <c r="A94" s="185" t="s">
        <v>76</v>
      </c>
      <c r="B94" s="186">
        <v>1386</v>
      </c>
      <c r="C94" s="186">
        <v>2257.12</v>
      </c>
      <c r="D94" s="186">
        <v>100.4</v>
      </c>
      <c r="E94" s="186">
        <v>310.9</v>
      </c>
      <c r="F94" s="186">
        <v>76.5</v>
      </c>
      <c r="G94" s="186">
        <v>28.8</v>
      </c>
      <c r="H94" s="186">
        <v>822</v>
      </c>
      <c r="I94" s="131">
        <f t="shared" si="0"/>
        <v>487.79999999999995</v>
      </c>
      <c r="J94" s="130">
        <f t="shared" si="1"/>
        <v>850.8</v>
      </c>
      <c r="K94" s="131">
        <f t="shared" si="2"/>
        <v>35.19480519480519</v>
      </c>
      <c r="L94" s="131">
        <f t="shared" si="3"/>
        <v>37.694052598000994</v>
      </c>
      <c r="P94" s="196" t="s">
        <v>76</v>
      </c>
      <c r="Q94" s="197" t="s">
        <v>198</v>
      </c>
      <c r="R94" s="197" t="s">
        <v>198</v>
      </c>
      <c r="S94" s="197" t="s">
        <v>198</v>
      </c>
      <c r="T94" s="197" t="s">
        <v>198</v>
      </c>
      <c r="U94" s="197" t="s">
        <v>198</v>
      </c>
      <c r="V94" s="197" t="s">
        <v>198</v>
      </c>
      <c r="W94" s="197" t="s">
        <v>198</v>
      </c>
    </row>
    <row r="95" spans="1:23" ht="12.75">
      <c r="A95" s="185" t="s">
        <v>94</v>
      </c>
      <c r="B95" s="186">
        <v>2313.71</v>
      </c>
      <c r="C95" s="186">
        <v>2407.79</v>
      </c>
      <c r="D95" s="186">
        <v>239.02</v>
      </c>
      <c r="E95" s="186">
        <v>278.61</v>
      </c>
      <c r="F95" s="186">
        <v>89.93</v>
      </c>
      <c r="G95" s="186">
        <v>39.37</v>
      </c>
      <c r="H95" s="186">
        <v>1153.61</v>
      </c>
      <c r="I95" s="131">
        <f t="shared" si="0"/>
        <v>607.56</v>
      </c>
      <c r="J95" s="130">
        <f t="shared" si="1"/>
        <v>1192.9799999999998</v>
      </c>
      <c r="K95" s="131">
        <f t="shared" si="2"/>
        <v>26.259124955158597</v>
      </c>
      <c r="L95" s="131">
        <f t="shared" si="3"/>
        <v>49.54667973535897</v>
      </c>
      <c r="P95" s="196" t="s">
        <v>94</v>
      </c>
      <c r="Q95" s="197" t="s">
        <v>198</v>
      </c>
      <c r="R95" s="197" t="s">
        <v>198</v>
      </c>
      <c r="S95" s="197" t="s">
        <v>198</v>
      </c>
      <c r="T95" s="197" t="s">
        <v>198</v>
      </c>
      <c r="U95" s="197" t="s">
        <v>198</v>
      </c>
      <c r="V95" s="197" t="s">
        <v>198</v>
      </c>
      <c r="W95" s="197" t="s">
        <v>198</v>
      </c>
    </row>
    <row r="96" spans="1:23" ht="12.75">
      <c r="A96" s="185" t="s">
        <v>95</v>
      </c>
      <c r="B96" s="186">
        <v>8624.06</v>
      </c>
      <c r="C96" s="186">
        <v>12879.42</v>
      </c>
      <c r="D96" s="186">
        <v>859.48</v>
      </c>
      <c r="E96" s="186">
        <v>1561.39</v>
      </c>
      <c r="F96" s="186">
        <v>828.83</v>
      </c>
      <c r="G96" s="186">
        <v>471.83</v>
      </c>
      <c r="H96" s="186">
        <v>4764.1</v>
      </c>
      <c r="I96" s="131">
        <f t="shared" si="0"/>
        <v>3249.7</v>
      </c>
      <c r="J96" s="130">
        <f t="shared" si="1"/>
        <v>5235.93</v>
      </c>
      <c r="K96" s="131">
        <f t="shared" si="2"/>
        <v>37.681787928191596</v>
      </c>
      <c r="L96" s="131">
        <f t="shared" si="3"/>
        <v>40.65346110306209</v>
      </c>
      <c r="P96" s="196" t="s">
        <v>95</v>
      </c>
      <c r="Q96" s="197" t="s">
        <v>198</v>
      </c>
      <c r="R96" s="197" t="s">
        <v>198</v>
      </c>
      <c r="S96" s="197" t="s">
        <v>198</v>
      </c>
      <c r="T96" s="197" t="s">
        <v>198</v>
      </c>
      <c r="U96" s="197" t="s">
        <v>198</v>
      </c>
      <c r="V96" s="197" t="s">
        <v>198</v>
      </c>
      <c r="W96" s="197" t="s">
        <v>198</v>
      </c>
    </row>
    <row r="97" spans="1:23" ht="12.75">
      <c r="A97" s="185" t="s">
        <v>98</v>
      </c>
      <c r="B97" s="186">
        <v>81.34</v>
      </c>
      <c r="C97" s="186">
        <v>195.44</v>
      </c>
      <c r="D97" s="186">
        <v>2.12</v>
      </c>
      <c r="E97" s="186">
        <v>17.82</v>
      </c>
      <c r="F97" s="186">
        <v>0.41</v>
      </c>
      <c r="G97" s="186">
        <v>4.48</v>
      </c>
      <c r="H97" s="186">
        <v>92.69</v>
      </c>
      <c r="I97" s="131">
        <f t="shared" si="0"/>
        <v>20.35</v>
      </c>
      <c r="J97" s="130">
        <f t="shared" si="1"/>
        <v>97.17</v>
      </c>
      <c r="K97" s="131">
        <f t="shared" si="2"/>
        <v>25.018441111384316</v>
      </c>
      <c r="L97" s="131">
        <f t="shared" si="3"/>
        <v>49.71858370855506</v>
      </c>
      <c r="P97" s="196" t="s">
        <v>98</v>
      </c>
      <c r="Q97" s="197" t="s">
        <v>198</v>
      </c>
      <c r="R97" s="197" t="s">
        <v>198</v>
      </c>
      <c r="S97" s="197" t="s">
        <v>198</v>
      </c>
      <c r="T97" s="197" t="s">
        <v>198</v>
      </c>
      <c r="U97" s="197" t="s">
        <v>198</v>
      </c>
      <c r="V97" s="197" t="s">
        <v>198</v>
      </c>
      <c r="W97" s="197" t="s">
        <v>198</v>
      </c>
    </row>
    <row r="98" spans="1:23" ht="12.75">
      <c r="A98" s="185" t="s">
        <v>96</v>
      </c>
      <c r="B98" s="186">
        <v>1502.73</v>
      </c>
      <c r="C98" s="186">
        <v>3019.65</v>
      </c>
      <c r="D98" s="186">
        <v>101.83</v>
      </c>
      <c r="E98" s="186">
        <v>142.76</v>
      </c>
      <c r="F98" s="186">
        <v>33.83</v>
      </c>
      <c r="G98" s="186">
        <v>72.6</v>
      </c>
      <c r="H98" s="186">
        <v>1332.5</v>
      </c>
      <c r="I98" s="131">
        <f t="shared" si="0"/>
        <v>278.41999999999996</v>
      </c>
      <c r="J98" s="130">
        <f t="shared" si="1"/>
        <v>1405.1</v>
      </c>
      <c r="K98" s="131">
        <f t="shared" si="2"/>
        <v>18.52761307753222</v>
      </c>
      <c r="L98" s="131">
        <f t="shared" si="3"/>
        <v>46.531882834103286</v>
      </c>
      <c r="P98" s="196" t="s">
        <v>96</v>
      </c>
      <c r="Q98" s="197" t="s">
        <v>198</v>
      </c>
      <c r="R98" s="197" t="s">
        <v>198</v>
      </c>
      <c r="S98" s="197" t="s">
        <v>198</v>
      </c>
      <c r="T98" s="197" t="s">
        <v>198</v>
      </c>
      <c r="U98" s="197" t="s">
        <v>198</v>
      </c>
      <c r="V98" s="197" t="s">
        <v>198</v>
      </c>
      <c r="W98" s="197" t="s">
        <v>198</v>
      </c>
    </row>
    <row r="99" spans="1:23" ht="12.75">
      <c r="A99" s="185" t="s">
        <v>97</v>
      </c>
      <c r="B99" s="186">
        <v>3081.25</v>
      </c>
      <c r="C99" s="186">
        <v>3459.68</v>
      </c>
      <c r="D99" s="186">
        <v>219.27</v>
      </c>
      <c r="E99" s="186">
        <v>140.89</v>
      </c>
      <c r="F99" s="186">
        <v>90.73</v>
      </c>
      <c r="G99" s="186">
        <v>154.1</v>
      </c>
      <c r="H99" s="186">
        <v>1775.28</v>
      </c>
      <c r="I99" s="131">
        <f t="shared" si="0"/>
        <v>450.89</v>
      </c>
      <c r="J99" s="130">
        <f t="shared" si="1"/>
        <v>1929.3799999999999</v>
      </c>
      <c r="K99" s="131">
        <f t="shared" si="2"/>
        <v>14.633346855983772</v>
      </c>
      <c r="L99" s="131">
        <f t="shared" si="3"/>
        <v>55.76758544142811</v>
      </c>
      <c r="P99" s="196" t="s">
        <v>97</v>
      </c>
      <c r="Q99" s="197" t="s">
        <v>198</v>
      </c>
      <c r="R99" s="197" t="s">
        <v>198</v>
      </c>
      <c r="S99" s="197" t="s">
        <v>198</v>
      </c>
      <c r="T99" s="197" t="s">
        <v>198</v>
      </c>
      <c r="U99" s="197" t="s">
        <v>198</v>
      </c>
      <c r="V99" s="197" t="s">
        <v>198</v>
      </c>
      <c r="W99" s="197" t="s">
        <v>198</v>
      </c>
    </row>
    <row r="100" spans="1:23" ht="12.75">
      <c r="A100" s="185" t="s">
        <v>197</v>
      </c>
      <c r="B100" s="186">
        <v>894.83</v>
      </c>
      <c r="C100" s="186">
        <v>319.52</v>
      </c>
      <c r="D100" s="186">
        <v>30.27</v>
      </c>
      <c r="E100" s="186">
        <v>21.39</v>
      </c>
      <c r="F100" s="186">
        <v>61.94</v>
      </c>
      <c r="G100" s="186">
        <v>4.41</v>
      </c>
      <c r="H100" s="186">
        <v>178.52</v>
      </c>
      <c r="I100" s="131">
        <f t="shared" si="0"/>
        <v>113.6</v>
      </c>
      <c r="J100" s="130">
        <f t="shared" si="1"/>
        <v>182.93</v>
      </c>
      <c r="K100" s="131">
        <f t="shared" si="2"/>
        <v>12.695148799213257</v>
      </c>
      <c r="L100" s="131">
        <f t="shared" si="3"/>
        <v>57.25150225338007</v>
      </c>
      <c r="P100" s="196" t="s">
        <v>197</v>
      </c>
      <c r="Q100" s="197" t="s">
        <v>198</v>
      </c>
      <c r="R100" s="197" t="s">
        <v>198</v>
      </c>
      <c r="S100" s="197" t="s">
        <v>198</v>
      </c>
      <c r="T100" s="197" t="s">
        <v>198</v>
      </c>
      <c r="U100" s="197" t="s">
        <v>198</v>
      </c>
      <c r="V100" s="197" t="s">
        <v>198</v>
      </c>
      <c r="W100" s="197" t="s">
        <v>198</v>
      </c>
    </row>
    <row r="101" spans="8:11" ht="15">
      <c r="H101" s="95"/>
      <c r="I101" s="59"/>
      <c r="J101" s="95"/>
      <c r="K101" s="59"/>
    </row>
    <row r="102" spans="1:11" ht="14.25">
      <c r="A102" s="183" t="s">
        <v>113</v>
      </c>
      <c r="B102" s="183" t="s">
        <v>0</v>
      </c>
      <c r="C102" s="182"/>
      <c r="D102" s="182"/>
      <c r="E102" s="182"/>
      <c r="F102" s="182"/>
      <c r="G102" s="182"/>
      <c r="H102" s="182"/>
      <c r="I102" s="59"/>
      <c r="J102" s="95"/>
      <c r="K102" s="59"/>
    </row>
    <row r="103" spans="1:23" ht="14.25">
      <c r="A103" s="183" t="s">
        <v>111</v>
      </c>
      <c r="B103" s="183" t="s">
        <v>105</v>
      </c>
      <c r="C103" s="182"/>
      <c r="D103" s="182"/>
      <c r="E103" s="182"/>
      <c r="F103" s="182"/>
      <c r="G103" s="182"/>
      <c r="H103" s="182"/>
      <c r="I103" s="59"/>
      <c r="J103" s="95"/>
      <c r="K103" s="59"/>
      <c r="P103" s="194" t="s">
        <v>113</v>
      </c>
      <c r="Q103" s="194" t="s">
        <v>0</v>
      </c>
      <c r="R103" s="193"/>
      <c r="S103" s="193"/>
      <c r="T103" s="193"/>
      <c r="U103" s="193"/>
      <c r="V103" s="193"/>
      <c r="W103" s="193"/>
    </row>
    <row r="104" spans="1:23" ht="14.25">
      <c r="A104" s="183" t="s">
        <v>101</v>
      </c>
      <c r="B104" s="183" t="s">
        <v>102</v>
      </c>
      <c r="C104" s="182"/>
      <c r="D104" s="182"/>
      <c r="E104" s="182"/>
      <c r="F104" s="182"/>
      <c r="G104" s="182"/>
      <c r="H104" s="182"/>
      <c r="I104" s="59"/>
      <c r="J104" s="95"/>
      <c r="K104" s="59"/>
      <c r="P104" s="194" t="s">
        <v>111</v>
      </c>
      <c r="Q104" s="194" t="s">
        <v>105</v>
      </c>
      <c r="R104" s="193"/>
      <c r="S104" s="193"/>
      <c r="T104" s="193"/>
      <c r="U104" s="193"/>
      <c r="V104" s="193"/>
      <c r="W104" s="193"/>
    </row>
    <row r="105" spans="1:23" ht="14.25">
      <c r="A105" s="39"/>
      <c r="B105" s="39"/>
      <c r="C105" s="84"/>
      <c r="D105" s="84"/>
      <c r="E105" s="84"/>
      <c r="F105" s="84"/>
      <c r="G105" s="84"/>
      <c r="H105" s="95"/>
      <c r="I105" s="59"/>
      <c r="J105" s="95"/>
      <c r="K105" s="59"/>
      <c r="P105" s="194" t="s">
        <v>101</v>
      </c>
      <c r="Q105" s="194" t="s">
        <v>102</v>
      </c>
      <c r="R105" s="193"/>
      <c r="S105" s="193"/>
      <c r="T105" s="193"/>
      <c r="U105" s="193"/>
      <c r="V105" s="193"/>
      <c r="W105" s="193"/>
    </row>
    <row r="106" spans="1:23" ht="111" customHeight="1">
      <c r="A106" s="185" t="s">
        <v>116</v>
      </c>
      <c r="B106" s="185" t="s">
        <v>157</v>
      </c>
      <c r="C106" s="185" t="s">
        <v>158</v>
      </c>
      <c r="D106" s="185" t="s">
        <v>159</v>
      </c>
      <c r="E106" s="185" t="s">
        <v>160</v>
      </c>
      <c r="F106" s="185" t="s">
        <v>161</v>
      </c>
      <c r="G106" s="185" t="s">
        <v>162</v>
      </c>
      <c r="H106" s="185" t="s">
        <v>264</v>
      </c>
      <c r="I106" s="129" t="s">
        <v>163</v>
      </c>
      <c r="J106" s="129" t="s">
        <v>265</v>
      </c>
      <c r="K106" s="129" t="s">
        <v>267</v>
      </c>
      <c r="L106" s="129" t="s">
        <v>266</v>
      </c>
      <c r="P106" s="196" t="s">
        <v>116</v>
      </c>
      <c r="Q106" s="196" t="s">
        <v>157</v>
      </c>
      <c r="R106" s="196" t="s">
        <v>158</v>
      </c>
      <c r="S106" s="196" t="s">
        <v>159</v>
      </c>
      <c r="T106" s="196" t="s">
        <v>160</v>
      </c>
      <c r="U106" s="196" t="s">
        <v>161</v>
      </c>
      <c r="V106" s="196" t="s">
        <v>162</v>
      </c>
      <c r="W106" s="196" t="s">
        <v>264</v>
      </c>
    </row>
    <row r="107" spans="1:23" ht="12.75">
      <c r="A107" s="185" t="s">
        <v>7</v>
      </c>
      <c r="B107" s="186">
        <v>212452.1</v>
      </c>
      <c r="C107" s="186">
        <v>157918.72</v>
      </c>
      <c r="D107" s="186">
        <v>11395.45</v>
      </c>
      <c r="E107" s="186">
        <v>18264.89</v>
      </c>
      <c r="F107" s="186">
        <v>10434.5</v>
      </c>
      <c r="G107" s="186">
        <v>6264.97</v>
      </c>
      <c r="H107" s="186">
        <v>93216.99</v>
      </c>
      <c r="I107" s="131">
        <f>+D107+E107+F107</f>
        <v>40094.84</v>
      </c>
      <c r="J107" s="130">
        <f>+G107+H107</f>
        <v>99481.96</v>
      </c>
      <c r="K107" s="131">
        <f>+I107/B107*100</f>
        <v>18.87241406415846</v>
      </c>
      <c r="L107" s="131">
        <f>+J107/C107*100</f>
        <v>62.99567271061974</v>
      </c>
      <c r="P107" s="196" t="s">
        <v>7</v>
      </c>
      <c r="Q107" s="197" t="s">
        <v>134</v>
      </c>
      <c r="R107" s="197" t="s">
        <v>134</v>
      </c>
      <c r="S107" s="197" t="s">
        <v>134</v>
      </c>
      <c r="T107" s="197" t="s">
        <v>134</v>
      </c>
      <c r="U107" s="197" t="s">
        <v>134</v>
      </c>
      <c r="V107" s="197" t="s">
        <v>134</v>
      </c>
      <c r="W107" s="197" t="s">
        <v>134</v>
      </c>
    </row>
    <row r="108" spans="1:23" ht="12.75">
      <c r="A108" s="185" t="s">
        <v>69</v>
      </c>
      <c r="B108" s="186">
        <v>3455.77</v>
      </c>
      <c r="C108" s="186">
        <v>4422.62</v>
      </c>
      <c r="D108" s="186">
        <v>358.69</v>
      </c>
      <c r="E108" s="186">
        <v>273.21</v>
      </c>
      <c r="F108" s="186">
        <v>203.23</v>
      </c>
      <c r="G108" s="186">
        <v>219.98</v>
      </c>
      <c r="H108" s="186">
        <v>3000.52</v>
      </c>
      <c r="I108" s="131">
        <f aca="true" t="shared" si="4" ref="I108:I139">+D108+E108+F108</f>
        <v>835.13</v>
      </c>
      <c r="J108" s="130">
        <f aca="true" t="shared" si="5" ref="J108:J139">+G108+H108</f>
        <v>3220.5</v>
      </c>
      <c r="K108" s="131">
        <f aca="true" t="shared" si="6" ref="K108:K139">+I108/B108*100</f>
        <v>24.166249489983418</v>
      </c>
      <c r="L108" s="131">
        <f aca="true" t="shared" si="7" ref="L108:L139">+J108/C108*100</f>
        <v>72.81882684924321</v>
      </c>
      <c r="P108" s="196" t="s">
        <v>69</v>
      </c>
      <c r="Q108" s="197" t="s">
        <v>198</v>
      </c>
      <c r="R108" s="197" t="s">
        <v>198</v>
      </c>
      <c r="S108" s="197" t="s">
        <v>198</v>
      </c>
      <c r="T108" s="197" t="s">
        <v>198</v>
      </c>
      <c r="U108" s="197" t="s">
        <v>198</v>
      </c>
      <c r="V108" s="197" t="s">
        <v>198</v>
      </c>
      <c r="W108" s="197" t="s">
        <v>198</v>
      </c>
    </row>
    <row r="109" spans="1:23" ht="12.75">
      <c r="A109" s="185" t="s">
        <v>70</v>
      </c>
      <c r="B109" s="186">
        <v>2542.04</v>
      </c>
      <c r="C109" s="186">
        <v>1235.85</v>
      </c>
      <c r="D109" s="186">
        <v>109.04</v>
      </c>
      <c r="E109" s="186">
        <v>213.43</v>
      </c>
      <c r="F109" s="186">
        <v>107.45</v>
      </c>
      <c r="G109" s="186">
        <v>150.72</v>
      </c>
      <c r="H109" s="186">
        <v>822.06</v>
      </c>
      <c r="I109" s="131">
        <f t="shared" si="4"/>
        <v>429.92</v>
      </c>
      <c r="J109" s="130">
        <f t="shared" si="5"/>
        <v>972.78</v>
      </c>
      <c r="K109" s="131">
        <f t="shared" si="6"/>
        <v>16.912401063712608</v>
      </c>
      <c r="L109" s="131">
        <f t="shared" si="7"/>
        <v>78.71343609661366</v>
      </c>
      <c r="P109" s="196" t="s">
        <v>70</v>
      </c>
      <c r="Q109" s="197" t="s">
        <v>198</v>
      </c>
      <c r="R109" s="197" t="s">
        <v>198</v>
      </c>
      <c r="S109" s="197" t="s">
        <v>198</v>
      </c>
      <c r="T109" s="197" t="s">
        <v>198</v>
      </c>
      <c r="U109" s="197" t="s">
        <v>198</v>
      </c>
      <c r="V109" s="197" t="s">
        <v>198</v>
      </c>
      <c r="W109" s="197" t="s">
        <v>198</v>
      </c>
    </row>
    <row r="110" spans="1:23" ht="12.75">
      <c r="A110" s="185" t="s">
        <v>73</v>
      </c>
      <c r="B110" s="186">
        <v>2856.93</v>
      </c>
      <c r="C110" s="186">
        <v>1765.62</v>
      </c>
      <c r="D110" s="186">
        <v>165.57</v>
      </c>
      <c r="E110" s="186">
        <v>256.82</v>
      </c>
      <c r="F110" s="186">
        <v>219.36</v>
      </c>
      <c r="G110" s="186">
        <v>114.66</v>
      </c>
      <c r="H110" s="186">
        <v>1122.88</v>
      </c>
      <c r="I110" s="131">
        <f t="shared" si="4"/>
        <v>641.75</v>
      </c>
      <c r="J110" s="130">
        <f t="shared" si="5"/>
        <v>1237.5400000000002</v>
      </c>
      <c r="K110" s="131">
        <f t="shared" si="6"/>
        <v>22.462923487799845</v>
      </c>
      <c r="L110" s="131">
        <f t="shared" si="7"/>
        <v>70.09095954961998</v>
      </c>
      <c r="P110" s="196" t="s">
        <v>73</v>
      </c>
      <c r="Q110" s="197" t="s">
        <v>198</v>
      </c>
      <c r="R110" s="197" t="s">
        <v>198</v>
      </c>
      <c r="S110" s="197" t="s">
        <v>198</v>
      </c>
      <c r="T110" s="197" t="s">
        <v>198</v>
      </c>
      <c r="U110" s="197" t="s">
        <v>198</v>
      </c>
      <c r="V110" s="197" t="s">
        <v>198</v>
      </c>
      <c r="W110" s="197" t="s">
        <v>198</v>
      </c>
    </row>
    <row r="111" spans="1:23" ht="12.75">
      <c r="A111" s="185" t="s">
        <v>74</v>
      </c>
      <c r="B111" s="186">
        <v>3694.18</v>
      </c>
      <c r="C111" s="186">
        <v>6391.62</v>
      </c>
      <c r="D111" s="186">
        <v>375.5</v>
      </c>
      <c r="E111" s="186">
        <v>312.8</v>
      </c>
      <c r="F111" s="186">
        <v>229.95</v>
      </c>
      <c r="G111" s="186">
        <v>170.56</v>
      </c>
      <c r="H111" s="186">
        <v>3423.11</v>
      </c>
      <c r="I111" s="131">
        <f t="shared" si="4"/>
        <v>918.25</v>
      </c>
      <c r="J111" s="130">
        <f t="shared" si="5"/>
        <v>3593.67</v>
      </c>
      <c r="K111" s="131">
        <f t="shared" si="6"/>
        <v>24.85666643206341</v>
      </c>
      <c r="L111" s="131">
        <f t="shared" si="7"/>
        <v>56.22471298356285</v>
      </c>
      <c r="P111" s="196" t="s">
        <v>74</v>
      </c>
      <c r="Q111" s="197" t="s">
        <v>198</v>
      </c>
      <c r="R111" s="197" t="s">
        <v>198</v>
      </c>
      <c r="S111" s="197" t="s">
        <v>198</v>
      </c>
      <c r="T111" s="197" t="s">
        <v>198</v>
      </c>
      <c r="U111" s="197" t="s">
        <v>198</v>
      </c>
      <c r="V111" s="197" t="s">
        <v>198</v>
      </c>
      <c r="W111" s="197" t="s">
        <v>198</v>
      </c>
    </row>
    <row r="112" spans="1:23" ht="12.75">
      <c r="A112" s="185" t="s">
        <v>112</v>
      </c>
      <c r="B112" s="186">
        <v>27624</v>
      </c>
      <c r="C112" s="186">
        <v>24138</v>
      </c>
      <c r="D112" s="186">
        <v>902</v>
      </c>
      <c r="E112" s="186">
        <v>2454</v>
      </c>
      <c r="F112" s="186">
        <v>1537</v>
      </c>
      <c r="G112" s="186">
        <v>882</v>
      </c>
      <c r="H112" s="186">
        <v>17105</v>
      </c>
      <c r="I112" s="131">
        <f t="shared" si="4"/>
        <v>4893</v>
      </c>
      <c r="J112" s="130">
        <f t="shared" si="5"/>
        <v>17987</v>
      </c>
      <c r="K112" s="131">
        <f t="shared" si="6"/>
        <v>17.712858384013902</v>
      </c>
      <c r="L112" s="131">
        <f t="shared" si="7"/>
        <v>74.5173585218328</v>
      </c>
      <c r="P112" s="196" t="s">
        <v>112</v>
      </c>
      <c r="Q112" s="197" t="s">
        <v>134</v>
      </c>
      <c r="R112" s="197" t="s">
        <v>134</v>
      </c>
      <c r="S112" s="197" t="s">
        <v>134</v>
      </c>
      <c r="T112" s="197" t="s">
        <v>134</v>
      </c>
      <c r="U112" s="197" t="s">
        <v>134</v>
      </c>
      <c r="V112" s="197" t="s">
        <v>134</v>
      </c>
      <c r="W112" s="197" t="s">
        <v>134</v>
      </c>
    </row>
    <row r="113" spans="1:23" ht="12.75">
      <c r="A113" s="185" t="s">
        <v>75</v>
      </c>
      <c r="B113" s="186">
        <v>336.26</v>
      </c>
      <c r="C113" s="186">
        <v>387.82</v>
      </c>
      <c r="D113" s="186">
        <v>14.87</v>
      </c>
      <c r="E113" s="186">
        <v>39.01</v>
      </c>
      <c r="F113" s="186">
        <v>16.05</v>
      </c>
      <c r="G113" s="186">
        <v>10.65</v>
      </c>
      <c r="H113" s="186">
        <v>231.77</v>
      </c>
      <c r="I113" s="131">
        <f t="shared" si="4"/>
        <v>69.92999999999999</v>
      </c>
      <c r="J113" s="130">
        <f t="shared" si="5"/>
        <v>242.42000000000002</v>
      </c>
      <c r="K113" s="131">
        <f t="shared" si="6"/>
        <v>20.796407541783143</v>
      </c>
      <c r="L113" s="131">
        <f t="shared" si="7"/>
        <v>62.50838017637048</v>
      </c>
      <c r="P113" s="196" t="s">
        <v>75</v>
      </c>
      <c r="Q113" s="197" t="s">
        <v>198</v>
      </c>
      <c r="R113" s="197" t="s">
        <v>198</v>
      </c>
      <c r="S113" s="197" t="s">
        <v>198</v>
      </c>
      <c r="T113" s="197" t="s">
        <v>198</v>
      </c>
      <c r="U113" s="197" t="s">
        <v>198</v>
      </c>
      <c r="V113" s="197" t="s">
        <v>198</v>
      </c>
      <c r="W113" s="197" t="s">
        <v>198</v>
      </c>
    </row>
    <row r="114" spans="1:23" ht="12.75">
      <c r="A114" s="185" t="s">
        <v>81</v>
      </c>
      <c r="B114" s="186">
        <v>1716.16</v>
      </c>
      <c r="C114" s="186">
        <v>4524.4</v>
      </c>
      <c r="D114" s="186">
        <v>56.26</v>
      </c>
      <c r="E114" s="186">
        <v>493.69</v>
      </c>
      <c r="F114" s="186">
        <v>58.32</v>
      </c>
      <c r="G114" s="186">
        <v>250.92</v>
      </c>
      <c r="H114" s="186">
        <v>2144.98</v>
      </c>
      <c r="I114" s="131">
        <f t="shared" si="4"/>
        <v>608.2700000000001</v>
      </c>
      <c r="J114" s="130">
        <f t="shared" si="5"/>
        <v>2395.9</v>
      </c>
      <c r="K114" s="131">
        <f t="shared" si="6"/>
        <v>35.443664926347196</v>
      </c>
      <c r="L114" s="131">
        <f t="shared" si="7"/>
        <v>52.95508796746531</v>
      </c>
      <c r="P114" s="196" t="s">
        <v>81</v>
      </c>
      <c r="Q114" s="197" t="s">
        <v>198</v>
      </c>
      <c r="R114" s="197" t="s">
        <v>198</v>
      </c>
      <c r="S114" s="197" t="s">
        <v>198</v>
      </c>
      <c r="T114" s="197" t="s">
        <v>198</v>
      </c>
      <c r="U114" s="197" t="s">
        <v>198</v>
      </c>
      <c r="V114" s="197" t="s">
        <v>198</v>
      </c>
      <c r="W114" s="197" t="s">
        <v>198</v>
      </c>
    </row>
    <row r="115" spans="1:23" ht="12.75">
      <c r="A115" s="185" t="s">
        <v>79</v>
      </c>
      <c r="B115" s="186">
        <v>6566.79</v>
      </c>
      <c r="C115" s="186">
        <v>2765.58</v>
      </c>
      <c r="D115" s="186">
        <v>309.3</v>
      </c>
      <c r="E115" s="186">
        <v>269.2</v>
      </c>
      <c r="F115" s="186">
        <v>202.55</v>
      </c>
      <c r="G115" s="186">
        <v>75.96</v>
      </c>
      <c r="H115" s="186">
        <v>1836.44</v>
      </c>
      <c r="I115" s="131">
        <f t="shared" si="4"/>
        <v>781.05</v>
      </c>
      <c r="J115" s="130">
        <f t="shared" si="5"/>
        <v>1912.4</v>
      </c>
      <c r="K115" s="131">
        <f t="shared" si="6"/>
        <v>11.893939047845294</v>
      </c>
      <c r="L115" s="131">
        <f t="shared" si="7"/>
        <v>69.15005170705602</v>
      </c>
      <c r="P115" s="196" t="s">
        <v>79</v>
      </c>
      <c r="Q115" s="197" t="s">
        <v>198</v>
      </c>
      <c r="R115" s="197" t="s">
        <v>198</v>
      </c>
      <c r="S115" s="197" t="s">
        <v>198</v>
      </c>
      <c r="T115" s="197" t="s">
        <v>198</v>
      </c>
      <c r="U115" s="197" t="s">
        <v>198</v>
      </c>
      <c r="V115" s="197" t="s">
        <v>198</v>
      </c>
      <c r="W115" s="197" t="s">
        <v>198</v>
      </c>
    </row>
    <row r="116" spans="1:23" ht="12.75">
      <c r="A116" s="185" t="s">
        <v>93</v>
      </c>
      <c r="B116" s="186">
        <v>24157.34</v>
      </c>
      <c r="C116" s="186">
        <v>15159.98</v>
      </c>
      <c r="D116" s="186">
        <v>759.74</v>
      </c>
      <c r="E116" s="186">
        <v>1658.89</v>
      </c>
      <c r="F116" s="186">
        <v>719.58</v>
      </c>
      <c r="G116" s="186">
        <v>558.8</v>
      </c>
      <c r="H116" s="186">
        <v>10115.59</v>
      </c>
      <c r="I116" s="131">
        <f t="shared" si="4"/>
        <v>3138.21</v>
      </c>
      <c r="J116" s="130">
        <f t="shared" si="5"/>
        <v>10674.39</v>
      </c>
      <c r="K116" s="131">
        <f t="shared" si="6"/>
        <v>12.99071006990008</v>
      </c>
      <c r="L116" s="131">
        <f t="shared" si="7"/>
        <v>70.41163642696098</v>
      </c>
      <c r="P116" s="196" t="s">
        <v>93</v>
      </c>
      <c r="Q116" s="197" t="s">
        <v>198</v>
      </c>
      <c r="R116" s="197" t="s">
        <v>198</v>
      </c>
      <c r="S116" s="197" t="s">
        <v>198</v>
      </c>
      <c r="T116" s="197" t="s">
        <v>198</v>
      </c>
      <c r="U116" s="197" t="s">
        <v>198</v>
      </c>
      <c r="V116" s="197" t="s">
        <v>198</v>
      </c>
      <c r="W116" s="197" t="s">
        <v>198</v>
      </c>
    </row>
    <row r="117" spans="1:23" ht="12.75">
      <c r="A117" s="185" t="s">
        <v>77</v>
      </c>
      <c r="B117" s="186">
        <v>41711.5</v>
      </c>
      <c r="C117" s="186">
        <v>25321.2</v>
      </c>
      <c r="D117" s="186">
        <v>2092.2</v>
      </c>
      <c r="E117" s="186">
        <v>3895.6</v>
      </c>
      <c r="F117" s="186">
        <v>2743.1</v>
      </c>
      <c r="G117" s="186">
        <v>1510.2</v>
      </c>
      <c r="H117" s="186">
        <v>15307.6</v>
      </c>
      <c r="I117" s="131">
        <f t="shared" si="4"/>
        <v>8730.9</v>
      </c>
      <c r="J117" s="130">
        <f t="shared" si="5"/>
        <v>16817.8</v>
      </c>
      <c r="K117" s="131">
        <f t="shared" si="6"/>
        <v>20.931637557987603</v>
      </c>
      <c r="L117" s="131">
        <f t="shared" si="7"/>
        <v>66.417863292419</v>
      </c>
      <c r="P117" s="196" t="s">
        <v>77</v>
      </c>
      <c r="Q117" s="197" t="s">
        <v>198</v>
      </c>
      <c r="R117" s="197" t="s">
        <v>198</v>
      </c>
      <c r="S117" s="197" t="s">
        <v>198</v>
      </c>
      <c r="T117" s="197" t="s">
        <v>198</v>
      </c>
      <c r="U117" s="197" t="s">
        <v>198</v>
      </c>
      <c r="V117" s="197" t="s">
        <v>198</v>
      </c>
      <c r="W117" s="197" t="s">
        <v>198</v>
      </c>
    </row>
    <row r="118" spans="1:23" ht="12.75">
      <c r="A118" s="185" t="s">
        <v>71</v>
      </c>
      <c r="B118" s="186">
        <v>1665.64</v>
      </c>
      <c r="C118" s="186">
        <v>1032.07</v>
      </c>
      <c r="D118" s="186">
        <v>115.76</v>
      </c>
      <c r="E118" s="186">
        <v>201.63</v>
      </c>
      <c r="F118" s="186">
        <v>93.62</v>
      </c>
      <c r="G118" s="186">
        <v>45.32</v>
      </c>
      <c r="H118" s="186">
        <v>667.64</v>
      </c>
      <c r="I118" s="131">
        <f t="shared" si="4"/>
        <v>411.01</v>
      </c>
      <c r="J118" s="130">
        <f t="shared" si="5"/>
        <v>712.96</v>
      </c>
      <c r="K118" s="131">
        <f t="shared" si="6"/>
        <v>24.675800292980473</v>
      </c>
      <c r="L118" s="131">
        <f t="shared" si="7"/>
        <v>69.0805856191925</v>
      </c>
      <c r="P118" s="196" t="s">
        <v>71</v>
      </c>
      <c r="Q118" s="197" t="s">
        <v>198</v>
      </c>
      <c r="R118" s="197" t="s">
        <v>198</v>
      </c>
      <c r="S118" s="197" t="s">
        <v>198</v>
      </c>
      <c r="T118" s="197" t="s">
        <v>198</v>
      </c>
      <c r="U118" s="197" t="s">
        <v>198</v>
      </c>
      <c r="V118" s="197" t="s">
        <v>198</v>
      </c>
      <c r="W118" s="197" t="s">
        <v>198</v>
      </c>
    </row>
    <row r="119" spans="1:23" ht="12.75">
      <c r="A119" s="185" t="s">
        <v>82</v>
      </c>
      <c r="B119" s="186">
        <v>28588.87</v>
      </c>
      <c r="C119" s="186">
        <v>15833.17</v>
      </c>
      <c r="D119" s="186">
        <v>1300.15</v>
      </c>
      <c r="E119" s="186">
        <v>1527.54</v>
      </c>
      <c r="F119" s="186">
        <v>792.25</v>
      </c>
      <c r="G119" s="186">
        <v>694.15</v>
      </c>
      <c r="H119" s="186">
        <v>8552.68</v>
      </c>
      <c r="I119" s="131">
        <f t="shared" si="4"/>
        <v>3619.94</v>
      </c>
      <c r="J119" s="130">
        <f t="shared" si="5"/>
        <v>9246.83</v>
      </c>
      <c r="K119" s="131">
        <f t="shared" si="6"/>
        <v>12.662060445201229</v>
      </c>
      <c r="L119" s="131">
        <f t="shared" si="7"/>
        <v>58.40163403790902</v>
      </c>
      <c r="P119" s="196" t="s">
        <v>82</v>
      </c>
      <c r="Q119" s="197" t="s">
        <v>198</v>
      </c>
      <c r="R119" s="197" t="s">
        <v>198</v>
      </c>
      <c r="S119" s="197" t="s">
        <v>198</v>
      </c>
      <c r="T119" s="197" t="s">
        <v>198</v>
      </c>
      <c r="U119" s="197" t="s">
        <v>198</v>
      </c>
      <c r="V119" s="197" t="s">
        <v>198</v>
      </c>
      <c r="W119" s="197" t="s">
        <v>198</v>
      </c>
    </row>
    <row r="120" spans="1:23" ht="12.75">
      <c r="A120" s="185" t="s">
        <v>72</v>
      </c>
      <c r="B120" s="186">
        <v>342.35</v>
      </c>
      <c r="C120" s="186">
        <v>330.5</v>
      </c>
      <c r="D120" s="186">
        <v>24.14</v>
      </c>
      <c r="E120" s="186">
        <v>14.63</v>
      </c>
      <c r="F120" s="186">
        <v>13.84</v>
      </c>
      <c r="G120" s="186">
        <v>15.33</v>
      </c>
      <c r="H120" s="186">
        <v>183.69</v>
      </c>
      <c r="I120" s="131">
        <f t="shared" si="4"/>
        <v>52.61</v>
      </c>
      <c r="J120" s="130">
        <f t="shared" si="5"/>
        <v>199.02</v>
      </c>
      <c r="K120" s="131">
        <f t="shared" si="6"/>
        <v>15.367314152183436</v>
      </c>
      <c r="L120" s="131">
        <f t="shared" si="7"/>
        <v>60.217851739788195</v>
      </c>
      <c r="P120" s="196" t="s">
        <v>72</v>
      </c>
      <c r="Q120" s="197" t="s">
        <v>198</v>
      </c>
      <c r="R120" s="197" t="s">
        <v>198</v>
      </c>
      <c r="S120" s="197" t="s">
        <v>198</v>
      </c>
      <c r="T120" s="197" t="s">
        <v>198</v>
      </c>
      <c r="U120" s="197" t="s">
        <v>198</v>
      </c>
      <c r="V120" s="197" t="s">
        <v>198</v>
      </c>
      <c r="W120" s="197" t="s">
        <v>198</v>
      </c>
    </row>
    <row r="121" spans="1:23" ht="12.75">
      <c r="A121" s="185" t="s">
        <v>83</v>
      </c>
      <c r="B121" s="186">
        <v>549.92</v>
      </c>
      <c r="C121" s="186">
        <v>423.36</v>
      </c>
      <c r="D121" s="186">
        <v>30.45</v>
      </c>
      <c r="E121" s="186">
        <v>109.19</v>
      </c>
      <c r="F121" s="186">
        <v>36.08</v>
      </c>
      <c r="G121" s="186">
        <v>13.83</v>
      </c>
      <c r="H121" s="186">
        <v>247.03</v>
      </c>
      <c r="I121" s="131">
        <f t="shared" si="4"/>
        <v>175.71999999999997</v>
      </c>
      <c r="J121" s="130">
        <f t="shared" si="5"/>
        <v>260.86</v>
      </c>
      <c r="K121" s="131">
        <f t="shared" si="6"/>
        <v>31.953738725632817</v>
      </c>
      <c r="L121" s="131">
        <f t="shared" si="7"/>
        <v>61.616591080876795</v>
      </c>
      <c r="P121" s="196" t="s">
        <v>83</v>
      </c>
      <c r="Q121" s="197" t="s">
        <v>198</v>
      </c>
      <c r="R121" s="197" t="s">
        <v>198</v>
      </c>
      <c r="S121" s="197" t="s">
        <v>198</v>
      </c>
      <c r="T121" s="197" t="s">
        <v>198</v>
      </c>
      <c r="U121" s="197" t="s">
        <v>198</v>
      </c>
      <c r="V121" s="197" t="s">
        <v>198</v>
      </c>
      <c r="W121" s="197" t="s">
        <v>198</v>
      </c>
    </row>
    <row r="122" spans="1:23" ht="12.75">
      <c r="A122" s="185" t="s">
        <v>84</v>
      </c>
      <c r="B122" s="186">
        <v>1452.9</v>
      </c>
      <c r="C122" s="186">
        <v>920.3</v>
      </c>
      <c r="D122" s="186">
        <v>44.5</v>
      </c>
      <c r="E122" s="186">
        <v>238.3</v>
      </c>
      <c r="F122" s="186">
        <v>98.5</v>
      </c>
      <c r="G122" s="186">
        <v>21.8</v>
      </c>
      <c r="H122" s="186">
        <v>593.8</v>
      </c>
      <c r="I122" s="131">
        <f t="shared" si="4"/>
        <v>381.3</v>
      </c>
      <c r="J122" s="130">
        <f t="shared" si="5"/>
        <v>615.5999999999999</v>
      </c>
      <c r="K122" s="131">
        <f t="shared" si="6"/>
        <v>26.244063596944038</v>
      </c>
      <c r="L122" s="131">
        <f t="shared" si="7"/>
        <v>66.89123112028685</v>
      </c>
      <c r="P122" s="196" t="s">
        <v>84</v>
      </c>
      <c r="Q122" s="197" t="s">
        <v>198</v>
      </c>
      <c r="R122" s="197" t="s">
        <v>198</v>
      </c>
      <c r="S122" s="197" t="s">
        <v>198</v>
      </c>
      <c r="T122" s="197" t="s">
        <v>198</v>
      </c>
      <c r="U122" s="197" t="s">
        <v>198</v>
      </c>
      <c r="V122" s="197" t="s">
        <v>198</v>
      </c>
      <c r="W122" s="197" t="s">
        <v>198</v>
      </c>
    </row>
    <row r="123" spans="1:23" ht="12.75">
      <c r="A123" s="185" t="s">
        <v>85</v>
      </c>
      <c r="B123" s="186">
        <v>141</v>
      </c>
      <c r="C123" s="186">
        <v>178.04</v>
      </c>
      <c r="D123" s="186">
        <v>8.89</v>
      </c>
      <c r="E123" s="186">
        <v>18.4</v>
      </c>
      <c r="F123" s="186">
        <v>7.81</v>
      </c>
      <c r="G123" s="186">
        <v>7.53</v>
      </c>
      <c r="H123" s="186">
        <v>128.11</v>
      </c>
      <c r="I123" s="131">
        <f t="shared" si="4"/>
        <v>35.1</v>
      </c>
      <c r="J123" s="130">
        <f t="shared" si="5"/>
        <v>135.64000000000001</v>
      </c>
      <c r="K123" s="131">
        <f t="shared" si="6"/>
        <v>24.893617021276597</v>
      </c>
      <c r="L123" s="131">
        <f t="shared" si="7"/>
        <v>76.1851269377668</v>
      </c>
      <c r="P123" s="196" t="s">
        <v>85</v>
      </c>
      <c r="Q123" s="197" t="s">
        <v>198</v>
      </c>
      <c r="R123" s="197" t="s">
        <v>198</v>
      </c>
      <c r="S123" s="197" t="s">
        <v>198</v>
      </c>
      <c r="T123" s="197" t="s">
        <v>198</v>
      </c>
      <c r="U123" s="197" t="s">
        <v>198</v>
      </c>
      <c r="V123" s="197" t="s">
        <v>198</v>
      </c>
      <c r="W123" s="197" t="s">
        <v>198</v>
      </c>
    </row>
    <row r="124" spans="1:23" ht="12.75">
      <c r="A124" s="185" t="s">
        <v>80</v>
      </c>
      <c r="B124" s="186">
        <v>4676.25</v>
      </c>
      <c r="C124" s="186">
        <v>2525.78</v>
      </c>
      <c r="D124" s="186">
        <v>338.16</v>
      </c>
      <c r="E124" s="186">
        <v>486.99</v>
      </c>
      <c r="F124" s="186">
        <v>340.6</v>
      </c>
      <c r="G124" s="186">
        <v>55.48</v>
      </c>
      <c r="H124" s="186">
        <v>1677.26</v>
      </c>
      <c r="I124" s="131">
        <f t="shared" si="4"/>
        <v>1165.75</v>
      </c>
      <c r="J124" s="130">
        <f t="shared" si="5"/>
        <v>1732.74</v>
      </c>
      <c r="K124" s="131">
        <f t="shared" si="6"/>
        <v>24.92916332531409</v>
      </c>
      <c r="L124" s="131">
        <f t="shared" si="7"/>
        <v>68.60217437781596</v>
      </c>
      <c r="P124" s="196" t="s">
        <v>80</v>
      </c>
      <c r="Q124" s="197" t="s">
        <v>198</v>
      </c>
      <c r="R124" s="197" t="s">
        <v>198</v>
      </c>
      <c r="S124" s="197" t="s">
        <v>198</v>
      </c>
      <c r="T124" s="197" t="s">
        <v>198</v>
      </c>
      <c r="U124" s="197" t="s">
        <v>198</v>
      </c>
      <c r="V124" s="197" t="s">
        <v>198</v>
      </c>
      <c r="W124" s="197" t="s">
        <v>198</v>
      </c>
    </row>
    <row r="125" spans="1:23" ht="12.75">
      <c r="A125" s="185" t="s">
        <v>86</v>
      </c>
      <c r="B125" s="186">
        <v>52.3</v>
      </c>
      <c r="C125" s="186">
        <v>67.28</v>
      </c>
      <c r="D125" s="186">
        <v>3.77</v>
      </c>
      <c r="E125" s="186">
        <v>1.93</v>
      </c>
      <c r="F125" s="186">
        <v>0.53</v>
      </c>
      <c r="G125" s="186">
        <v>1.34</v>
      </c>
      <c r="H125" s="186">
        <v>33.99</v>
      </c>
      <c r="I125" s="131">
        <f t="shared" si="4"/>
        <v>6.23</v>
      </c>
      <c r="J125" s="130">
        <f t="shared" si="5"/>
        <v>35.330000000000005</v>
      </c>
      <c r="K125" s="131">
        <f t="shared" si="6"/>
        <v>11.91204588910134</v>
      </c>
      <c r="L125" s="131">
        <f t="shared" si="7"/>
        <v>52.51189060642093</v>
      </c>
      <c r="P125" s="196" t="s">
        <v>86</v>
      </c>
      <c r="Q125" s="197" t="s">
        <v>198</v>
      </c>
      <c r="R125" s="197" t="s">
        <v>198</v>
      </c>
      <c r="S125" s="197" t="s">
        <v>198</v>
      </c>
      <c r="T125" s="197" t="s">
        <v>198</v>
      </c>
      <c r="U125" s="197" t="s">
        <v>198</v>
      </c>
      <c r="V125" s="197" t="s">
        <v>198</v>
      </c>
      <c r="W125" s="197" t="s">
        <v>198</v>
      </c>
    </row>
    <row r="126" spans="1:23" ht="12.75">
      <c r="A126" s="185" t="s">
        <v>87</v>
      </c>
      <c r="B126" s="186">
        <v>12341.04</v>
      </c>
      <c r="C126" s="186">
        <v>10066.44</v>
      </c>
      <c r="D126" s="186">
        <v>1537.68</v>
      </c>
      <c r="E126" s="186">
        <v>529.88</v>
      </c>
      <c r="F126" s="186">
        <v>402.41</v>
      </c>
      <c r="G126" s="186">
        <v>318</v>
      </c>
      <c r="H126" s="186">
        <v>5374.97</v>
      </c>
      <c r="I126" s="131">
        <f t="shared" si="4"/>
        <v>2469.97</v>
      </c>
      <c r="J126" s="130">
        <f t="shared" si="5"/>
        <v>5692.97</v>
      </c>
      <c r="K126" s="131">
        <f t="shared" si="6"/>
        <v>20.0142775649378</v>
      </c>
      <c r="L126" s="131">
        <f t="shared" si="7"/>
        <v>56.55395551952825</v>
      </c>
      <c r="P126" s="196" t="s">
        <v>87</v>
      </c>
      <c r="Q126" s="197" t="s">
        <v>198</v>
      </c>
      <c r="R126" s="197" t="s">
        <v>198</v>
      </c>
      <c r="S126" s="197" t="s">
        <v>198</v>
      </c>
      <c r="T126" s="197" t="s">
        <v>198</v>
      </c>
      <c r="U126" s="197" t="s">
        <v>198</v>
      </c>
      <c r="V126" s="197" t="s">
        <v>198</v>
      </c>
      <c r="W126" s="197" t="s">
        <v>198</v>
      </c>
    </row>
    <row r="127" spans="1:23" ht="12.75">
      <c r="A127" s="185" t="s">
        <v>68</v>
      </c>
      <c r="B127" s="186">
        <v>3265.97</v>
      </c>
      <c r="C127" s="186">
        <v>3233.06</v>
      </c>
      <c r="D127" s="186">
        <v>163.35</v>
      </c>
      <c r="E127" s="186">
        <v>170.94</v>
      </c>
      <c r="F127" s="186">
        <v>135.3</v>
      </c>
      <c r="G127" s="186">
        <v>106.6</v>
      </c>
      <c r="H127" s="186">
        <v>1583</v>
      </c>
      <c r="I127" s="131">
        <f t="shared" si="4"/>
        <v>469.59</v>
      </c>
      <c r="J127" s="130">
        <f t="shared" si="5"/>
        <v>1689.6</v>
      </c>
      <c r="K127" s="131">
        <f t="shared" si="6"/>
        <v>14.378270467885498</v>
      </c>
      <c r="L127" s="131">
        <f t="shared" si="7"/>
        <v>52.2600879661992</v>
      </c>
      <c r="P127" s="196" t="s">
        <v>68</v>
      </c>
      <c r="Q127" s="197" t="s">
        <v>198</v>
      </c>
      <c r="R127" s="197" t="s">
        <v>198</v>
      </c>
      <c r="S127" s="197" t="s">
        <v>198</v>
      </c>
      <c r="T127" s="197" t="s">
        <v>198</v>
      </c>
      <c r="U127" s="197" t="s">
        <v>198</v>
      </c>
      <c r="V127" s="197" t="s">
        <v>198</v>
      </c>
      <c r="W127" s="197" t="s">
        <v>198</v>
      </c>
    </row>
    <row r="128" spans="1:23" ht="12.75">
      <c r="A128" s="185" t="s">
        <v>88</v>
      </c>
      <c r="B128" s="186">
        <v>12142.12</v>
      </c>
      <c r="C128" s="186">
        <v>9989.7</v>
      </c>
      <c r="D128" s="186">
        <v>271.77</v>
      </c>
      <c r="E128" s="186">
        <v>1401.09</v>
      </c>
      <c r="F128" s="186">
        <v>858.01</v>
      </c>
      <c r="G128" s="186">
        <v>100.8</v>
      </c>
      <c r="H128" s="186">
        <v>5782.15</v>
      </c>
      <c r="I128" s="131">
        <f t="shared" si="4"/>
        <v>2530.87</v>
      </c>
      <c r="J128" s="130">
        <f t="shared" si="5"/>
        <v>5882.95</v>
      </c>
      <c r="K128" s="131">
        <f t="shared" si="6"/>
        <v>20.843724160196075</v>
      </c>
      <c r="L128" s="131">
        <f t="shared" si="7"/>
        <v>58.89015686156741</v>
      </c>
      <c r="P128" s="196" t="s">
        <v>88</v>
      </c>
      <c r="Q128" s="197" t="s">
        <v>198</v>
      </c>
      <c r="R128" s="197" t="s">
        <v>198</v>
      </c>
      <c r="S128" s="197" t="s">
        <v>198</v>
      </c>
      <c r="T128" s="197" t="s">
        <v>198</v>
      </c>
      <c r="U128" s="197" t="s">
        <v>198</v>
      </c>
      <c r="V128" s="197" t="s">
        <v>198</v>
      </c>
      <c r="W128" s="197" t="s">
        <v>198</v>
      </c>
    </row>
    <row r="129" spans="1:23" ht="12.75">
      <c r="A129" s="185" t="s">
        <v>89</v>
      </c>
      <c r="B129" s="186">
        <v>3462.77</v>
      </c>
      <c r="C129" s="186">
        <v>2660.64</v>
      </c>
      <c r="D129" s="186">
        <v>117.47</v>
      </c>
      <c r="E129" s="186">
        <v>209.25</v>
      </c>
      <c r="F129" s="186">
        <v>122.18</v>
      </c>
      <c r="G129" s="186">
        <v>24.28</v>
      </c>
      <c r="H129" s="186">
        <v>2091.62</v>
      </c>
      <c r="I129" s="131">
        <f t="shared" si="4"/>
        <v>448.90000000000003</v>
      </c>
      <c r="J129" s="130">
        <f t="shared" si="5"/>
        <v>2115.9</v>
      </c>
      <c r="K129" s="131">
        <f t="shared" si="6"/>
        <v>12.963610057843866</v>
      </c>
      <c r="L129" s="131">
        <f t="shared" si="7"/>
        <v>79.52597871188888</v>
      </c>
      <c r="P129" s="196" t="s">
        <v>89</v>
      </c>
      <c r="Q129" s="197" t="s">
        <v>198</v>
      </c>
      <c r="R129" s="197" t="s">
        <v>198</v>
      </c>
      <c r="S129" s="197" t="s">
        <v>198</v>
      </c>
      <c r="T129" s="197" t="s">
        <v>198</v>
      </c>
      <c r="U129" s="197" t="s">
        <v>198</v>
      </c>
      <c r="V129" s="197" t="s">
        <v>198</v>
      </c>
      <c r="W129" s="197" t="s">
        <v>198</v>
      </c>
    </row>
    <row r="130" spans="1:23" ht="12.75">
      <c r="A130" s="185" t="s">
        <v>90</v>
      </c>
      <c r="B130" s="186">
        <v>12780.96</v>
      </c>
      <c r="C130" s="186">
        <v>3889.24</v>
      </c>
      <c r="D130" s="186">
        <v>959.75</v>
      </c>
      <c r="E130" s="186">
        <v>757.11</v>
      </c>
      <c r="F130" s="186">
        <v>302.88</v>
      </c>
      <c r="G130" s="186">
        <v>304.2</v>
      </c>
      <c r="H130" s="186">
        <v>2960.36</v>
      </c>
      <c r="I130" s="131">
        <f t="shared" si="4"/>
        <v>2019.7400000000002</v>
      </c>
      <c r="J130" s="130">
        <f t="shared" si="5"/>
        <v>3264.56</v>
      </c>
      <c r="K130" s="131">
        <f t="shared" si="6"/>
        <v>15.80272530388954</v>
      </c>
      <c r="L130" s="131">
        <f t="shared" si="7"/>
        <v>83.9382501465582</v>
      </c>
      <c r="P130" s="196" t="s">
        <v>90</v>
      </c>
      <c r="Q130" s="197" t="s">
        <v>198</v>
      </c>
      <c r="R130" s="197" t="s">
        <v>198</v>
      </c>
      <c r="S130" s="197" t="s">
        <v>198</v>
      </c>
      <c r="T130" s="197" t="s">
        <v>198</v>
      </c>
      <c r="U130" s="197" t="s">
        <v>198</v>
      </c>
      <c r="V130" s="197" t="s">
        <v>198</v>
      </c>
      <c r="W130" s="197" t="s">
        <v>198</v>
      </c>
    </row>
    <row r="131" spans="1:23" ht="12.75">
      <c r="A131" s="185" t="s">
        <v>92</v>
      </c>
      <c r="B131" s="186">
        <v>669.06</v>
      </c>
      <c r="C131" s="186">
        <v>544.79</v>
      </c>
      <c r="D131" s="186">
        <v>31.61</v>
      </c>
      <c r="E131" s="186">
        <v>57.05</v>
      </c>
      <c r="F131" s="186">
        <v>21.26</v>
      </c>
      <c r="G131" s="186">
        <v>25.88</v>
      </c>
      <c r="H131" s="186">
        <v>400.68</v>
      </c>
      <c r="I131" s="131">
        <f t="shared" si="4"/>
        <v>109.92</v>
      </c>
      <c r="J131" s="130">
        <f t="shared" si="5"/>
        <v>426.56</v>
      </c>
      <c r="K131" s="131">
        <f t="shared" si="6"/>
        <v>16.42901981885033</v>
      </c>
      <c r="L131" s="131">
        <f t="shared" si="7"/>
        <v>78.29805980285983</v>
      </c>
      <c r="P131" s="196" t="s">
        <v>92</v>
      </c>
      <c r="Q131" s="197" t="s">
        <v>198</v>
      </c>
      <c r="R131" s="197" t="s">
        <v>198</v>
      </c>
      <c r="S131" s="197" t="s">
        <v>198</v>
      </c>
      <c r="T131" s="197" t="s">
        <v>198</v>
      </c>
      <c r="U131" s="197" t="s">
        <v>198</v>
      </c>
      <c r="V131" s="197" t="s">
        <v>198</v>
      </c>
      <c r="W131" s="197" t="s">
        <v>198</v>
      </c>
    </row>
    <row r="132" spans="1:23" ht="12.75">
      <c r="A132" s="185" t="s">
        <v>91</v>
      </c>
      <c r="B132" s="186">
        <v>1202.66</v>
      </c>
      <c r="C132" s="186">
        <v>876.9</v>
      </c>
      <c r="D132" s="186">
        <v>89.03</v>
      </c>
      <c r="E132" s="186">
        <v>136.63</v>
      </c>
      <c r="F132" s="186">
        <v>118.95</v>
      </c>
      <c r="G132" s="186">
        <v>40.91</v>
      </c>
      <c r="H132" s="186">
        <v>310.94</v>
      </c>
      <c r="I132" s="131">
        <f t="shared" si="4"/>
        <v>344.61</v>
      </c>
      <c r="J132" s="130">
        <f t="shared" si="5"/>
        <v>351.85</v>
      </c>
      <c r="K132" s="131">
        <f t="shared" si="6"/>
        <v>28.653983669532536</v>
      </c>
      <c r="L132" s="131">
        <f t="shared" si="7"/>
        <v>40.12430151670658</v>
      </c>
      <c r="P132" s="196" t="s">
        <v>91</v>
      </c>
      <c r="Q132" s="197" t="s">
        <v>198</v>
      </c>
      <c r="R132" s="197" t="s">
        <v>198</v>
      </c>
      <c r="S132" s="197" t="s">
        <v>198</v>
      </c>
      <c r="T132" s="197" t="s">
        <v>198</v>
      </c>
      <c r="U132" s="197" t="s">
        <v>198</v>
      </c>
      <c r="V132" s="197" t="s">
        <v>198</v>
      </c>
      <c r="W132" s="197" t="s">
        <v>198</v>
      </c>
    </row>
    <row r="133" spans="1:23" ht="12.75">
      <c r="A133" s="185" t="s">
        <v>76</v>
      </c>
      <c r="B133" s="186">
        <v>1442.84</v>
      </c>
      <c r="C133" s="186">
        <v>2423.51</v>
      </c>
      <c r="D133" s="186">
        <v>82.59</v>
      </c>
      <c r="E133" s="186">
        <v>401.88</v>
      </c>
      <c r="F133" s="186">
        <v>71.68</v>
      </c>
      <c r="G133" s="186">
        <v>42.83</v>
      </c>
      <c r="H133" s="186">
        <v>1046.75</v>
      </c>
      <c r="I133" s="131">
        <f t="shared" si="4"/>
        <v>556.1500000000001</v>
      </c>
      <c r="J133" s="130">
        <f t="shared" si="5"/>
        <v>1089.58</v>
      </c>
      <c r="K133" s="131">
        <f t="shared" si="6"/>
        <v>38.545507471375906</v>
      </c>
      <c r="L133" s="131">
        <f t="shared" si="7"/>
        <v>44.95875816481053</v>
      </c>
      <c r="P133" s="196" t="s">
        <v>76</v>
      </c>
      <c r="Q133" s="197" t="s">
        <v>198</v>
      </c>
      <c r="R133" s="197" t="s">
        <v>198</v>
      </c>
      <c r="S133" s="197" t="s">
        <v>198</v>
      </c>
      <c r="T133" s="197" t="s">
        <v>198</v>
      </c>
      <c r="U133" s="197" t="s">
        <v>198</v>
      </c>
      <c r="V133" s="197" t="s">
        <v>198</v>
      </c>
      <c r="W133" s="197" t="s">
        <v>198</v>
      </c>
    </row>
    <row r="134" spans="1:23" ht="12.75">
      <c r="A134" s="185" t="s">
        <v>94</v>
      </c>
      <c r="B134" s="186">
        <v>2561.57</v>
      </c>
      <c r="C134" s="186">
        <v>2639.58</v>
      </c>
      <c r="D134" s="186">
        <v>256.66</v>
      </c>
      <c r="E134" s="186">
        <v>305.01</v>
      </c>
      <c r="F134" s="186">
        <v>92.46</v>
      </c>
      <c r="G134" s="186">
        <v>39.95</v>
      </c>
      <c r="H134" s="186">
        <v>1277.5</v>
      </c>
      <c r="I134" s="131">
        <f t="shared" si="4"/>
        <v>654.1300000000001</v>
      </c>
      <c r="J134" s="130">
        <f t="shared" si="5"/>
        <v>1317.45</v>
      </c>
      <c r="K134" s="131">
        <f t="shared" si="6"/>
        <v>25.536292195801796</v>
      </c>
      <c r="L134" s="131">
        <f t="shared" si="7"/>
        <v>49.91134953288024</v>
      </c>
      <c r="P134" s="196" t="s">
        <v>94</v>
      </c>
      <c r="Q134" s="197" t="s">
        <v>198</v>
      </c>
      <c r="R134" s="197" t="s">
        <v>198</v>
      </c>
      <c r="S134" s="197" t="s">
        <v>198</v>
      </c>
      <c r="T134" s="197" t="s">
        <v>198</v>
      </c>
      <c r="U134" s="197" t="s">
        <v>198</v>
      </c>
      <c r="V134" s="197" t="s">
        <v>198</v>
      </c>
      <c r="W134" s="197" t="s">
        <v>198</v>
      </c>
    </row>
    <row r="135" spans="1:23" ht="12.75">
      <c r="A135" s="185" t="s">
        <v>95</v>
      </c>
      <c r="B135" s="186">
        <v>10452.91</v>
      </c>
      <c r="C135" s="186">
        <v>14171.69</v>
      </c>
      <c r="D135" s="186">
        <v>876.57</v>
      </c>
      <c r="E135" s="186">
        <v>1830.79</v>
      </c>
      <c r="F135" s="186">
        <v>889.52</v>
      </c>
      <c r="G135" s="186">
        <v>462.29</v>
      </c>
      <c r="H135" s="186">
        <v>5194.83</v>
      </c>
      <c r="I135" s="131">
        <f t="shared" si="4"/>
        <v>3596.88</v>
      </c>
      <c r="J135" s="130">
        <f t="shared" si="5"/>
        <v>5657.12</v>
      </c>
      <c r="K135" s="131">
        <f t="shared" si="6"/>
        <v>34.41032210169226</v>
      </c>
      <c r="L135" s="131">
        <f t="shared" si="7"/>
        <v>39.9184571494296</v>
      </c>
      <c r="P135" s="196" t="s">
        <v>95</v>
      </c>
      <c r="Q135" s="197" t="s">
        <v>198</v>
      </c>
      <c r="R135" s="197" t="s">
        <v>198</v>
      </c>
      <c r="S135" s="197" t="s">
        <v>198</v>
      </c>
      <c r="T135" s="197" t="s">
        <v>198</v>
      </c>
      <c r="U135" s="197" t="s">
        <v>198</v>
      </c>
      <c r="V135" s="197" t="s">
        <v>198</v>
      </c>
      <c r="W135" s="197" t="s">
        <v>198</v>
      </c>
    </row>
    <row r="136" spans="1:23" ht="12.75">
      <c r="A136" s="185" t="s">
        <v>98</v>
      </c>
      <c r="B136" s="186">
        <v>89.01</v>
      </c>
      <c r="C136" s="186">
        <v>222.02</v>
      </c>
      <c r="D136" s="186">
        <v>2.12</v>
      </c>
      <c r="E136" s="186">
        <v>19.58</v>
      </c>
      <c r="F136" s="186">
        <v>0.39</v>
      </c>
      <c r="G136" s="186">
        <v>4.5</v>
      </c>
      <c r="H136" s="186">
        <v>105.36</v>
      </c>
      <c r="I136" s="131">
        <f t="shared" si="4"/>
        <v>22.09</v>
      </c>
      <c r="J136" s="130">
        <f t="shared" si="5"/>
        <v>109.86</v>
      </c>
      <c r="K136" s="131">
        <f t="shared" si="6"/>
        <v>24.81743624311875</v>
      </c>
      <c r="L136" s="131">
        <f t="shared" si="7"/>
        <v>49.482028646067924</v>
      </c>
      <c r="P136" s="196" t="s">
        <v>98</v>
      </c>
      <c r="Q136" s="197" t="s">
        <v>198</v>
      </c>
      <c r="R136" s="197" t="s">
        <v>198</v>
      </c>
      <c r="S136" s="197" t="s">
        <v>198</v>
      </c>
      <c r="T136" s="197" t="s">
        <v>198</v>
      </c>
      <c r="U136" s="197" t="s">
        <v>198</v>
      </c>
      <c r="V136" s="197" t="s">
        <v>198</v>
      </c>
      <c r="W136" s="197" t="s">
        <v>198</v>
      </c>
    </row>
    <row r="137" spans="1:23" ht="12.75">
      <c r="A137" s="185" t="s">
        <v>96</v>
      </c>
      <c r="B137" s="186">
        <v>1546.15</v>
      </c>
      <c r="C137" s="186">
        <v>3181.83</v>
      </c>
      <c r="D137" s="186">
        <v>104.15</v>
      </c>
      <c r="E137" s="186">
        <v>176.75</v>
      </c>
      <c r="F137" s="186">
        <v>42.99</v>
      </c>
      <c r="G137" s="186">
        <v>78.84</v>
      </c>
      <c r="H137" s="186">
        <v>1390.79</v>
      </c>
      <c r="I137" s="131">
        <f t="shared" si="4"/>
        <v>323.89</v>
      </c>
      <c r="J137" s="130">
        <f t="shared" si="5"/>
        <v>1469.6299999999999</v>
      </c>
      <c r="K137" s="131">
        <f t="shared" si="6"/>
        <v>20.94816156259095</v>
      </c>
      <c r="L137" s="131">
        <f t="shared" si="7"/>
        <v>46.18819987240047</v>
      </c>
      <c r="P137" s="196" t="s">
        <v>96</v>
      </c>
      <c r="Q137" s="197" t="s">
        <v>198</v>
      </c>
      <c r="R137" s="197" t="s">
        <v>198</v>
      </c>
      <c r="S137" s="197" t="s">
        <v>198</v>
      </c>
      <c r="T137" s="197" t="s">
        <v>198</v>
      </c>
      <c r="U137" s="197" t="s">
        <v>198</v>
      </c>
      <c r="V137" s="197" t="s">
        <v>198</v>
      </c>
      <c r="W137" s="197" t="s">
        <v>198</v>
      </c>
    </row>
    <row r="138" spans="1:23" ht="12.75">
      <c r="A138" s="185" t="s">
        <v>97</v>
      </c>
      <c r="B138" s="186">
        <v>3513.29</v>
      </c>
      <c r="C138" s="186">
        <v>3893.86</v>
      </c>
      <c r="D138" s="186">
        <v>236.14</v>
      </c>
      <c r="E138" s="186">
        <v>161.55</v>
      </c>
      <c r="F138" s="186">
        <v>102.36</v>
      </c>
      <c r="G138" s="186">
        <v>164.27</v>
      </c>
      <c r="H138" s="186">
        <v>2019.1</v>
      </c>
      <c r="I138" s="131">
        <f t="shared" si="4"/>
        <v>500.05</v>
      </c>
      <c r="J138" s="130">
        <f t="shared" si="5"/>
        <v>2183.37</v>
      </c>
      <c r="K138" s="131">
        <f t="shared" si="6"/>
        <v>14.233097751680049</v>
      </c>
      <c r="L138" s="131">
        <f t="shared" si="7"/>
        <v>56.07212380517018</v>
      </c>
      <c r="P138" s="196" t="s">
        <v>97</v>
      </c>
      <c r="Q138" s="197" t="s">
        <v>198</v>
      </c>
      <c r="R138" s="197" t="s">
        <v>198</v>
      </c>
      <c r="S138" s="197" t="s">
        <v>198</v>
      </c>
      <c r="T138" s="197" t="s">
        <v>198</v>
      </c>
      <c r="U138" s="197" t="s">
        <v>198</v>
      </c>
      <c r="V138" s="197" t="s">
        <v>198</v>
      </c>
      <c r="W138" s="197" t="s">
        <v>198</v>
      </c>
    </row>
    <row r="139" spans="1:23" ht="12.75">
      <c r="A139" s="185" t="s">
        <v>197</v>
      </c>
      <c r="B139" s="187" t="s">
        <v>6</v>
      </c>
      <c r="C139" s="187" t="s">
        <v>6</v>
      </c>
      <c r="D139" s="187" t="s">
        <v>6</v>
      </c>
      <c r="E139" s="187" t="s">
        <v>6</v>
      </c>
      <c r="F139" s="187" t="s">
        <v>6</v>
      </c>
      <c r="G139" s="187" t="s">
        <v>6</v>
      </c>
      <c r="H139" s="187" t="s">
        <v>6</v>
      </c>
      <c r="I139" s="131" t="e">
        <f t="shared" si="4"/>
        <v>#VALUE!</v>
      </c>
      <c r="J139" s="130" t="e">
        <f t="shared" si="5"/>
        <v>#VALUE!</v>
      </c>
      <c r="K139" s="131" t="e">
        <f t="shared" si="6"/>
        <v>#VALUE!</v>
      </c>
      <c r="L139" s="131" t="e">
        <f t="shared" si="7"/>
        <v>#VALUE!</v>
      </c>
      <c r="P139" s="196" t="s">
        <v>197</v>
      </c>
      <c r="Q139" s="197" t="s">
        <v>198</v>
      </c>
      <c r="R139" s="197" t="s">
        <v>198</v>
      </c>
      <c r="S139" s="197" t="s">
        <v>198</v>
      </c>
      <c r="T139" s="197" t="s">
        <v>198</v>
      </c>
      <c r="U139" s="197" t="s">
        <v>198</v>
      </c>
      <c r="V139" s="197" t="s">
        <v>198</v>
      </c>
      <c r="W139" s="197" t="s">
        <v>198</v>
      </c>
    </row>
    <row r="140" spans="1:11" ht="15">
      <c r="A140" s="108"/>
      <c r="B140" s="111"/>
      <c r="C140" s="111"/>
      <c r="D140" s="111"/>
      <c r="E140" s="111"/>
      <c r="F140" s="111"/>
      <c r="G140" s="111"/>
      <c r="H140" s="132"/>
      <c r="I140" s="59"/>
      <c r="J140" s="95"/>
      <c r="K140" s="59"/>
    </row>
    <row r="141" spans="1:23" ht="14.25">
      <c r="A141" s="183" t="s">
        <v>113</v>
      </c>
      <c r="B141" s="183" t="s">
        <v>1</v>
      </c>
      <c r="C141" s="182"/>
      <c r="D141" s="182"/>
      <c r="E141" s="182"/>
      <c r="F141" s="182"/>
      <c r="G141" s="182"/>
      <c r="H141" s="182"/>
      <c r="I141" s="59"/>
      <c r="J141" s="95"/>
      <c r="K141" s="59"/>
      <c r="P141" s="194" t="s">
        <v>113</v>
      </c>
      <c r="Q141" s="194" t="s">
        <v>1</v>
      </c>
      <c r="R141" s="193"/>
      <c r="S141" s="193"/>
      <c r="T141" s="193"/>
      <c r="U141" s="193"/>
      <c r="V141" s="193"/>
      <c r="W141" s="193"/>
    </row>
    <row r="142" spans="1:23" ht="14.25">
      <c r="A142" s="183" t="s">
        <v>111</v>
      </c>
      <c r="B142" s="183" t="s">
        <v>105</v>
      </c>
      <c r="C142" s="182"/>
      <c r="D142" s="182"/>
      <c r="E142" s="182"/>
      <c r="F142" s="182"/>
      <c r="G142" s="182"/>
      <c r="H142" s="182"/>
      <c r="I142" s="59"/>
      <c r="J142" s="95"/>
      <c r="K142" s="59"/>
      <c r="P142" s="194" t="s">
        <v>111</v>
      </c>
      <c r="Q142" s="194" t="s">
        <v>105</v>
      </c>
      <c r="R142" s="193"/>
      <c r="S142" s="193"/>
      <c r="T142" s="193"/>
      <c r="U142" s="193"/>
      <c r="V142" s="193"/>
      <c r="W142" s="193"/>
    </row>
    <row r="143" spans="1:23" ht="14.25">
      <c r="A143" s="183" t="s">
        <v>101</v>
      </c>
      <c r="B143" s="183" t="s">
        <v>102</v>
      </c>
      <c r="C143" s="182"/>
      <c r="D143" s="182"/>
      <c r="E143" s="182"/>
      <c r="F143" s="182"/>
      <c r="G143" s="182"/>
      <c r="H143" s="182"/>
      <c r="I143" s="59"/>
      <c r="J143" s="95"/>
      <c r="K143" s="59"/>
      <c r="P143" s="194" t="s">
        <v>101</v>
      </c>
      <c r="Q143" s="194" t="s">
        <v>102</v>
      </c>
      <c r="R143" s="193"/>
      <c r="S143" s="193"/>
      <c r="T143" s="193"/>
      <c r="U143" s="193"/>
      <c r="V143" s="193"/>
      <c r="W143" s="193"/>
    </row>
    <row r="144" spans="1:11" ht="15">
      <c r="A144" s="39"/>
      <c r="B144" s="84"/>
      <c r="C144" s="84"/>
      <c r="D144" s="84"/>
      <c r="E144" s="84"/>
      <c r="F144" s="84"/>
      <c r="G144" s="84"/>
      <c r="H144" s="95"/>
      <c r="I144" s="59"/>
      <c r="J144" s="95"/>
      <c r="K144" s="59"/>
    </row>
    <row r="145" spans="1:23" ht="120.75" customHeight="1">
      <c r="A145" s="185" t="s">
        <v>116</v>
      </c>
      <c r="B145" s="185" t="s">
        <v>157</v>
      </c>
      <c r="C145" s="185" t="s">
        <v>158</v>
      </c>
      <c r="D145" s="185" t="s">
        <v>159</v>
      </c>
      <c r="E145" s="185" t="s">
        <v>160</v>
      </c>
      <c r="F145" s="185" t="s">
        <v>161</v>
      </c>
      <c r="G145" s="185" t="s">
        <v>162</v>
      </c>
      <c r="H145" s="185" t="s">
        <v>264</v>
      </c>
      <c r="I145" s="129" t="s">
        <v>163</v>
      </c>
      <c r="J145" s="129" t="s">
        <v>265</v>
      </c>
      <c r="K145" s="129" t="s">
        <v>267</v>
      </c>
      <c r="L145" s="129" t="s">
        <v>266</v>
      </c>
      <c r="P145" s="196" t="s">
        <v>116</v>
      </c>
      <c r="Q145" s="196" t="s">
        <v>157</v>
      </c>
      <c r="R145" s="196" t="s">
        <v>158</v>
      </c>
      <c r="S145" s="196" t="s">
        <v>159</v>
      </c>
      <c r="T145" s="196" t="s">
        <v>160</v>
      </c>
      <c r="U145" s="196" t="s">
        <v>161</v>
      </c>
      <c r="V145" s="196" t="s">
        <v>162</v>
      </c>
      <c r="W145" s="196" t="s">
        <v>264</v>
      </c>
    </row>
    <row r="146" spans="1:23" ht="12.75">
      <c r="A146" s="185" t="s">
        <v>7</v>
      </c>
      <c r="B146" s="186">
        <v>215050.4</v>
      </c>
      <c r="C146" s="186">
        <v>166046.02</v>
      </c>
      <c r="D146" s="186">
        <v>12101.72</v>
      </c>
      <c r="E146" s="186">
        <v>19365.33</v>
      </c>
      <c r="F146" s="186">
        <v>10963.19</v>
      </c>
      <c r="G146" s="186">
        <v>6382.68</v>
      </c>
      <c r="H146" s="186">
        <v>97009.56</v>
      </c>
      <c r="I146" s="131">
        <f>+D146+E146+F146</f>
        <v>42430.240000000005</v>
      </c>
      <c r="J146" s="130">
        <f>+G146+H146</f>
        <v>103392.23999999999</v>
      </c>
      <c r="K146" s="131">
        <f>+I146/B146*100</f>
        <v>19.730370182989667</v>
      </c>
      <c r="L146" s="131">
        <f>+J146/C146*100</f>
        <v>62.267219653924855</v>
      </c>
      <c r="P146" s="196" t="s">
        <v>7</v>
      </c>
      <c r="Q146" s="197" t="s">
        <v>198</v>
      </c>
      <c r="R146" s="197" t="s">
        <v>198</v>
      </c>
      <c r="S146" s="197" t="s">
        <v>198</v>
      </c>
      <c r="T146" s="197" t="s">
        <v>198</v>
      </c>
      <c r="U146" s="197" t="s">
        <v>198</v>
      </c>
      <c r="V146" s="197" t="s">
        <v>198</v>
      </c>
      <c r="W146" s="197" t="s">
        <v>198</v>
      </c>
    </row>
    <row r="147" spans="1:23" ht="12.75">
      <c r="A147" s="185" t="s">
        <v>69</v>
      </c>
      <c r="B147" s="186">
        <v>3950.86</v>
      </c>
      <c r="C147" s="186">
        <v>4769.46</v>
      </c>
      <c r="D147" s="186">
        <v>363.11</v>
      </c>
      <c r="E147" s="186">
        <v>272.31</v>
      </c>
      <c r="F147" s="186">
        <v>208.11</v>
      </c>
      <c r="G147" s="186">
        <v>221.49</v>
      </c>
      <c r="H147" s="186">
        <v>3196.01</v>
      </c>
      <c r="I147" s="131">
        <f aca="true" t="shared" si="8" ref="I147:I178">+D147+E147+F147</f>
        <v>843.5300000000001</v>
      </c>
      <c r="J147" s="130">
        <f aca="true" t="shared" si="9" ref="J147:J178">+G147+H147</f>
        <v>3417.5</v>
      </c>
      <c r="K147" s="131">
        <f aca="true" t="shared" si="10" ref="K147:K178">+I147/B147*100</f>
        <v>21.35054140111267</v>
      </c>
      <c r="L147" s="131">
        <f aca="true" t="shared" si="11" ref="L147:L178">+J147/C147*100</f>
        <v>71.6538140586146</v>
      </c>
      <c r="P147" s="196" t="s">
        <v>69</v>
      </c>
      <c r="Q147" s="197" t="s">
        <v>198</v>
      </c>
      <c r="R147" s="197" t="s">
        <v>198</v>
      </c>
      <c r="S147" s="197" t="s">
        <v>198</v>
      </c>
      <c r="T147" s="197" t="s">
        <v>198</v>
      </c>
      <c r="U147" s="197" t="s">
        <v>198</v>
      </c>
      <c r="V147" s="197" t="s">
        <v>198</v>
      </c>
      <c r="W147" s="197" t="s">
        <v>198</v>
      </c>
    </row>
    <row r="148" spans="1:23" ht="12.75">
      <c r="A148" s="185" t="s">
        <v>70</v>
      </c>
      <c r="B148" s="186">
        <v>2672.89</v>
      </c>
      <c r="C148" s="186">
        <v>1218.48</v>
      </c>
      <c r="D148" s="186">
        <v>112.12</v>
      </c>
      <c r="E148" s="186">
        <v>216.55</v>
      </c>
      <c r="F148" s="186">
        <v>131.11</v>
      </c>
      <c r="G148" s="186">
        <v>143.04</v>
      </c>
      <c r="H148" s="186">
        <v>809.99</v>
      </c>
      <c r="I148" s="131">
        <f t="shared" si="8"/>
        <v>459.78000000000003</v>
      </c>
      <c r="J148" s="130">
        <f t="shared" si="9"/>
        <v>953.03</v>
      </c>
      <c r="K148" s="131">
        <f t="shared" si="10"/>
        <v>17.20160575257493</v>
      </c>
      <c r="L148" s="131">
        <f t="shared" si="11"/>
        <v>78.21466088897643</v>
      </c>
      <c r="P148" s="196" t="s">
        <v>70</v>
      </c>
      <c r="Q148" s="197" t="s">
        <v>198</v>
      </c>
      <c r="R148" s="197" t="s">
        <v>198</v>
      </c>
      <c r="S148" s="197" t="s">
        <v>198</v>
      </c>
      <c r="T148" s="197" t="s">
        <v>198</v>
      </c>
      <c r="U148" s="197" t="s">
        <v>198</v>
      </c>
      <c r="V148" s="197" t="s">
        <v>198</v>
      </c>
      <c r="W148" s="197" t="s">
        <v>198</v>
      </c>
    </row>
    <row r="149" spans="1:23" ht="12.75">
      <c r="A149" s="185" t="s">
        <v>73</v>
      </c>
      <c r="B149" s="186">
        <v>2849.85</v>
      </c>
      <c r="C149" s="186">
        <v>1790.03</v>
      </c>
      <c r="D149" s="186">
        <v>151.14</v>
      </c>
      <c r="E149" s="186">
        <v>259.62</v>
      </c>
      <c r="F149" s="186">
        <v>225.06</v>
      </c>
      <c r="G149" s="186">
        <v>114.01</v>
      </c>
      <c r="H149" s="186">
        <v>1209.48</v>
      </c>
      <c r="I149" s="131">
        <f t="shared" si="8"/>
        <v>635.8199999999999</v>
      </c>
      <c r="J149" s="130">
        <f t="shared" si="9"/>
        <v>1323.49</v>
      </c>
      <c r="K149" s="131">
        <f t="shared" si="10"/>
        <v>22.31064792883836</v>
      </c>
      <c r="L149" s="131">
        <f t="shared" si="11"/>
        <v>73.93674966341347</v>
      </c>
      <c r="P149" s="196" t="s">
        <v>73</v>
      </c>
      <c r="Q149" s="197" t="s">
        <v>198</v>
      </c>
      <c r="R149" s="197" t="s">
        <v>198</v>
      </c>
      <c r="S149" s="197" t="s">
        <v>198</v>
      </c>
      <c r="T149" s="197" t="s">
        <v>198</v>
      </c>
      <c r="U149" s="197" t="s">
        <v>198</v>
      </c>
      <c r="V149" s="197" t="s">
        <v>198</v>
      </c>
      <c r="W149" s="197" t="s">
        <v>198</v>
      </c>
    </row>
    <row r="150" spans="1:23" ht="12.75">
      <c r="A150" s="185" t="s">
        <v>74</v>
      </c>
      <c r="B150" s="186">
        <v>4074.32</v>
      </c>
      <c r="C150" s="186">
        <v>7060.48</v>
      </c>
      <c r="D150" s="186">
        <v>344.54</v>
      </c>
      <c r="E150" s="186">
        <v>318.97</v>
      </c>
      <c r="F150" s="186">
        <v>245.69</v>
      </c>
      <c r="G150" s="186">
        <v>175.53</v>
      </c>
      <c r="H150" s="186">
        <v>3575.84</v>
      </c>
      <c r="I150" s="131">
        <f t="shared" si="8"/>
        <v>909.2</v>
      </c>
      <c r="J150" s="130">
        <f t="shared" si="9"/>
        <v>3751.3700000000003</v>
      </c>
      <c r="K150" s="131">
        <f t="shared" si="10"/>
        <v>22.315380235229437</v>
      </c>
      <c r="L150" s="131">
        <f t="shared" si="11"/>
        <v>53.13194003807108</v>
      </c>
      <c r="P150" s="196" t="s">
        <v>74</v>
      </c>
      <c r="Q150" s="197" t="s">
        <v>198</v>
      </c>
      <c r="R150" s="197" t="s">
        <v>198</v>
      </c>
      <c r="S150" s="197" t="s">
        <v>198</v>
      </c>
      <c r="T150" s="197" t="s">
        <v>198</v>
      </c>
      <c r="U150" s="197" t="s">
        <v>198</v>
      </c>
      <c r="V150" s="197" t="s">
        <v>198</v>
      </c>
      <c r="W150" s="197" t="s">
        <v>198</v>
      </c>
    </row>
    <row r="151" spans="1:23" ht="12.75">
      <c r="A151" s="185" t="s">
        <v>112</v>
      </c>
      <c r="B151" s="186">
        <v>28249</v>
      </c>
      <c r="C151" s="186">
        <v>24745.4</v>
      </c>
      <c r="D151" s="186">
        <v>1758</v>
      </c>
      <c r="E151" s="186">
        <v>2504</v>
      </c>
      <c r="F151" s="186">
        <v>1642</v>
      </c>
      <c r="G151" s="186">
        <v>899</v>
      </c>
      <c r="H151" s="186">
        <v>17498</v>
      </c>
      <c r="I151" s="131">
        <f t="shared" si="8"/>
        <v>5904</v>
      </c>
      <c r="J151" s="130">
        <f t="shared" si="9"/>
        <v>18397</v>
      </c>
      <c r="K151" s="131">
        <f t="shared" si="10"/>
        <v>20.899854862119014</v>
      </c>
      <c r="L151" s="131">
        <f t="shared" si="11"/>
        <v>74.34513081219136</v>
      </c>
      <c r="P151" s="196" t="s">
        <v>112</v>
      </c>
      <c r="Q151" s="197" t="s">
        <v>198</v>
      </c>
      <c r="R151" s="197" t="s">
        <v>198</v>
      </c>
      <c r="S151" s="197" t="s">
        <v>198</v>
      </c>
      <c r="T151" s="197" t="s">
        <v>198</v>
      </c>
      <c r="U151" s="197" t="s">
        <v>198</v>
      </c>
      <c r="V151" s="197" t="s">
        <v>198</v>
      </c>
      <c r="W151" s="197" t="s">
        <v>198</v>
      </c>
    </row>
    <row r="152" spans="1:23" ht="12.75">
      <c r="A152" s="185" t="s">
        <v>75</v>
      </c>
      <c r="B152" s="186">
        <v>428.62</v>
      </c>
      <c r="C152" s="186">
        <v>383.69</v>
      </c>
      <c r="D152" s="186">
        <v>16.16</v>
      </c>
      <c r="E152" s="186">
        <v>46.42</v>
      </c>
      <c r="F152" s="186">
        <v>18.06</v>
      </c>
      <c r="G152" s="186">
        <v>10.82</v>
      </c>
      <c r="H152" s="186">
        <v>232.63</v>
      </c>
      <c r="I152" s="131">
        <f t="shared" si="8"/>
        <v>80.64</v>
      </c>
      <c r="J152" s="130">
        <f t="shared" si="9"/>
        <v>243.45</v>
      </c>
      <c r="K152" s="131">
        <f t="shared" si="10"/>
        <v>18.81386776165368</v>
      </c>
      <c r="L152" s="131">
        <f t="shared" si="11"/>
        <v>63.449659881675316</v>
      </c>
      <c r="P152" s="196" t="s">
        <v>75</v>
      </c>
      <c r="Q152" s="197" t="s">
        <v>198</v>
      </c>
      <c r="R152" s="197" t="s">
        <v>198</v>
      </c>
      <c r="S152" s="197" t="s">
        <v>198</v>
      </c>
      <c r="T152" s="197" t="s">
        <v>198</v>
      </c>
      <c r="U152" s="197" t="s">
        <v>198</v>
      </c>
      <c r="V152" s="197" t="s">
        <v>198</v>
      </c>
      <c r="W152" s="197" t="s">
        <v>198</v>
      </c>
    </row>
    <row r="153" spans="1:23" ht="12.75">
      <c r="A153" s="185" t="s">
        <v>81</v>
      </c>
      <c r="B153" s="186">
        <v>1784.53</v>
      </c>
      <c r="C153" s="186">
        <v>4728.85</v>
      </c>
      <c r="D153" s="186">
        <v>63.63</v>
      </c>
      <c r="E153" s="186">
        <v>492</v>
      </c>
      <c r="F153" s="186">
        <v>66.16</v>
      </c>
      <c r="G153" s="186">
        <v>282.64</v>
      </c>
      <c r="H153" s="186">
        <v>2434.4</v>
      </c>
      <c r="I153" s="131">
        <f t="shared" si="8"/>
        <v>621.79</v>
      </c>
      <c r="J153" s="130">
        <f t="shared" si="9"/>
        <v>2717.04</v>
      </c>
      <c r="K153" s="131">
        <f t="shared" si="10"/>
        <v>34.843348108465534</v>
      </c>
      <c r="L153" s="131">
        <f t="shared" si="11"/>
        <v>57.456675513073996</v>
      </c>
      <c r="P153" s="196" t="s">
        <v>81</v>
      </c>
      <c r="Q153" s="197" t="s">
        <v>198</v>
      </c>
      <c r="R153" s="197" t="s">
        <v>198</v>
      </c>
      <c r="S153" s="197" t="s">
        <v>198</v>
      </c>
      <c r="T153" s="197" t="s">
        <v>198</v>
      </c>
      <c r="U153" s="197" t="s">
        <v>198</v>
      </c>
      <c r="V153" s="197" t="s">
        <v>198</v>
      </c>
      <c r="W153" s="197" t="s">
        <v>198</v>
      </c>
    </row>
    <row r="154" spans="1:23" ht="12.75">
      <c r="A154" s="185" t="s">
        <v>79</v>
      </c>
      <c r="B154" s="186">
        <v>6842.5</v>
      </c>
      <c r="C154" s="186">
        <v>2716.53</v>
      </c>
      <c r="D154" s="186">
        <v>314.96</v>
      </c>
      <c r="E154" s="186">
        <v>274.32</v>
      </c>
      <c r="F154" s="186">
        <v>192.92</v>
      </c>
      <c r="G154" s="186">
        <v>77.39</v>
      </c>
      <c r="H154" s="186">
        <v>1698.84</v>
      </c>
      <c r="I154" s="131">
        <f t="shared" si="8"/>
        <v>782.1999999999999</v>
      </c>
      <c r="J154" s="130">
        <f t="shared" si="9"/>
        <v>1776.23</v>
      </c>
      <c r="K154" s="131">
        <f t="shared" si="10"/>
        <v>11.43149433686518</v>
      </c>
      <c r="L154" s="131">
        <f t="shared" si="11"/>
        <v>65.38598874299197</v>
      </c>
      <c r="P154" s="196" t="s">
        <v>79</v>
      </c>
      <c r="Q154" s="197" t="s">
        <v>198</v>
      </c>
      <c r="R154" s="197" t="s">
        <v>198</v>
      </c>
      <c r="S154" s="197" t="s">
        <v>198</v>
      </c>
      <c r="T154" s="197" t="s">
        <v>198</v>
      </c>
      <c r="U154" s="197" t="s">
        <v>198</v>
      </c>
      <c r="V154" s="197" t="s">
        <v>198</v>
      </c>
      <c r="W154" s="197" t="s">
        <v>198</v>
      </c>
    </row>
    <row r="155" spans="1:23" ht="12.75">
      <c r="A155" s="185" t="s">
        <v>93</v>
      </c>
      <c r="B155" s="186">
        <v>24030.32</v>
      </c>
      <c r="C155" s="186">
        <v>16245.06</v>
      </c>
      <c r="D155" s="186">
        <v>799.05</v>
      </c>
      <c r="E155" s="186">
        <v>1760.69</v>
      </c>
      <c r="F155" s="186">
        <v>744.23</v>
      </c>
      <c r="G155" s="186">
        <v>541.69</v>
      </c>
      <c r="H155" s="186">
        <v>10588.12</v>
      </c>
      <c r="I155" s="131">
        <f t="shared" si="8"/>
        <v>3303.97</v>
      </c>
      <c r="J155" s="130">
        <f t="shared" si="9"/>
        <v>11129.810000000001</v>
      </c>
      <c r="K155" s="131">
        <f t="shared" si="10"/>
        <v>13.749171879525532</v>
      </c>
      <c r="L155" s="131">
        <f t="shared" si="11"/>
        <v>68.51196609923264</v>
      </c>
      <c r="P155" s="196" t="s">
        <v>93</v>
      </c>
      <c r="Q155" s="197" t="s">
        <v>198</v>
      </c>
      <c r="R155" s="197" t="s">
        <v>198</v>
      </c>
      <c r="S155" s="197" t="s">
        <v>198</v>
      </c>
      <c r="T155" s="197" t="s">
        <v>198</v>
      </c>
      <c r="U155" s="197" t="s">
        <v>198</v>
      </c>
      <c r="V155" s="197" t="s">
        <v>198</v>
      </c>
      <c r="W155" s="197" t="s">
        <v>198</v>
      </c>
    </row>
    <row r="156" spans="1:23" ht="12.75">
      <c r="A156" s="185" t="s">
        <v>77</v>
      </c>
      <c r="B156" s="186">
        <v>44407.2</v>
      </c>
      <c r="C156" s="186">
        <v>25987.7</v>
      </c>
      <c r="D156" s="186">
        <v>2134.5</v>
      </c>
      <c r="E156" s="186">
        <v>4530.3</v>
      </c>
      <c r="F156" s="186">
        <v>2945.9</v>
      </c>
      <c r="G156" s="186">
        <v>1482.7</v>
      </c>
      <c r="H156" s="186">
        <v>16066.5</v>
      </c>
      <c r="I156" s="131">
        <f t="shared" si="8"/>
        <v>9610.7</v>
      </c>
      <c r="J156" s="130">
        <f t="shared" si="9"/>
        <v>17549.2</v>
      </c>
      <c r="K156" s="131">
        <f t="shared" si="10"/>
        <v>21.64221117296295</v>
      </c>
      <c r="L156" s="131">
        <f t="shared" si="11"/>
        <v>67.52886942669032</v>
      </c>
      <c r="P156" s="196" t="s">
        <v>77</v>
      </c>
      <c r="Q156" s="197" t="s">
        <v>198</v>
      </c>
      <c r="R156" s="197" t="s">
        <v>198</v>
      </c>
      <c r="S156" s="197" t="s">
        <v>198</v>
      </c>
      <c r="T156" s="197" t="s">
        <v>198</v>
      </c>
      <c r="U156" s="197" t="s">
        <v>198</v>
      </c>
      <c r="V156" s="197" t="s">
        <v>198</v>
      </c>
      <c r="W156" s="197" t="s">
        <v>198</v>
      </c>
    </row>
    <row r="157" spans="1:23" ht="12.75">
      <c r="A157" s="185" t="s">
        <v>71</v>
      </c>
      <c r="B157" s="186">
        <v>1656.04</v>
      </c>
      <c r="C157" s="186">
        <v>951.03</v>
      </c>
      <c r="D157" s="186">
        <v>115.63</v>
      </c>
      <c r="E157" s="186">
        <v>241.53</v>
      </c>
      <c r="F157" s="186">
        <v>81.2</v>
      </c>
      <c r="G157" s="186">
        <v>44.67</v>
      </c>
      <c r="H157" s="186">
        <v>695.66</v>
      </c>
      <c r="I157" s="131">
        <f t="shared" si="8"/>
        <v>438.35999999999996</v>
      </c>
      <c r="J157" s="130">
        <f t="shared" si="9"/>
        <v>740.3299999999999</v>
      </c>
      <c r="K157" s="131">
        <f t="shared" si="10"/>
        <v>26.470375111712276</v>
      </c>
      <c r="L157" s="131">
        <f t="shared" si="11"/>
        <v>77.84507323638582</v>
      </c>
      <c r="P157" s="196" t="s">
        <v>71</v>
      </c>
      <c r="Q157" s="197" t="s">
        <v>198</v>
      </c>
      <c r="R157" s="197" t="s">
        <v>198</v>
      </c>
      <c r="S157" s="197" t="s">
        <v>198</v>
      </c>
      <c r="T157" s="197" t="s">
        <v>198</v>
      </c>
      <c r="U157" s="197" t="s">
        <v>198</v>
      </c>
      <c r="V157" s="197" t="s">
        <v>198</v>
      </c>
      <c r="W157" s="197" t="s">
        <v>198</v>
      </c>
    </row>
    <row r="158" spans="1:23" ht="12.75">
      <c r="A158" s="185" t="s">
        <v>82</v>
      </c>
      <c r="B158" s="186">
        <v>28697.37</v>
      </c>
      <c r="C158" s="186">
        <v>16838.14</v>
      </c>
      <c r="D158" s="186">
        <v>1330.77</v>
      </c>
      <c r="E158" s="186">
        <v>1594.45</v>
      </c>
      <c r="F158" s="186">
        <v>803.99</v>
      </c>
      <c r="G158" s="186">
        <v>731.44</v>
      </c>
      <c r="H158" s="186">
        <v>8540.56</v>
      </c>
      <c r="I158" s="131">
        <f t="shared" si="8"/>
        <v>3729.21</v>
      </c>
      <c r="J158" s="130">
        <f t="shared" si="9"/>
        <v>9272</v>
      </c>
      <c r="K158" s="131">
        <f t="shared" si="10"/>
        <v>12.994953892987407</v>
      </c>
      <c r="L158" s="131">
        <f t="shared" si="11"/>
        <v>55.0654644752924</v>
      </c>
      <c r="P158" s="196" t="s">
        <v>82</v>
      </c>
      <c r="Q158" s="197" t="s">
        <v>198</v>
      </c>
      <c r="R158" s="197" t="s">
        <v>198</v>
      </c>
      <c r="S158" s="197" t="s">
        <v>198</v>
      </c>
      <c r="T158" s="197" t="s">
        <v>198</v>
      </c>
      <c r="U158" s="197" t="s">
        <v>198</v>
      </c>
      <c r="V158" s="197" t="s">
        <v>198</v>
      </c>
      <c r="W158" s="197" t="s">
        <v>198</v>
      </c>
    </row>
    <row r="159" spans="1:23" ht="12.75">
      <c r="A159" s="185" t="s">
        <v>72</v>
      </c>
      <c r="B159" s="186">
        <v>347.83</v>
      </c>
      <c r="C159" s="186">
        <v>339.75</v>
      </c>
      <c r="D159" s="186">
        <v>24.76</v>
      </c>
      <c r="E159" s="186">
        <v>15.74</v>
      </c>
      <c r="F159" s="186">
        <v>14.33</v>
      </c>
      <c r="G159" s="186">
        <v>15.41</v>
      </c>
      <c r="H159" s="186">
        <v>186.32</v>
      </c>
      <c r="I159" s="131">
        <f t="shared" si="8"/>
        <v>54.83</v>
      </c>
      <c r="J159" s="130">
        <f t="shared" si="9"/>
        <v>201.73</v>
      </c>
      <c r="K159" s="131">
        <f t="shared" si="10"/>
        <v>15.763447661213812</v>
      </c>
      <c r="L159" s="131">
        <f t="shared" si="11"/>
        <v>59.37601177336277</v>
      </c>
      <c r="P159" s="196" t="s">
        <v>72</v>
      </c>
      <c r="Q159" s="197" t="s">
        <v>198</v>
      </c>
      <c r="R159" s="197" t="s">
        <v>198</v>
      </c>
      <c r="S159" s="197" t="s">
        <v>198</v>
      </c>
      <c r="T159" s="197" t="s">
        <v>198</v>
      </c>
      <c r="U159" s="197" t="s">
        <v>198</v>
      </c>
      <c r="V159" s="197" t="s">
        <v>198</v>
      </c>
      <c r="W159" s="197" t="s">
        <v>198</v>
      </c>
    </row>
    <row r="160" spans="1:23" ht="12.75">
      <c r="A160" s="185" t="s">
        <v>83</v>
      </c>
      <c r="B160" s="186">
        <v>749.98</v>
      </c>
      <c r="C160" s="186">
        <v>459.99</v>
      </c>
      <c r="D160" s="186">
        <v>31.74</v>
      </c>
      <c r="E160" s="186">
        <v>136.61</v>
      </c>
      <c r="F160" s="186">
        <v>51.04</v>
      </c>
      <c r="G160" s="186">
        <v>16.61</v>
      </c>
      <c r="H160" s="186">
        <v>281.26</v>
      </c>
      <c r="I160" s="131">
        <f t="shared" si="8"/>
        <v>219.39000000000001</v>
      </c>
      <c r="J160" s="130">
        <f t="shared" si="9"/>
        <v>297.87</v>
      </c>
      <c r="K160" s="131">
        <f t="shared" si="10"/>
        <v>29.25278007413531</v>
      </c>
      <c r="L160" s="131">
        <f t="shared" si="11"/>
        <v>64.75575555990348</v>
      </c>
      <c r="P160" s="196" t="s">
        <v>83</v>
      </c>
      <c r="Q160" s="197" t="s">
        <v>198</v>
      </c>
      <c r="R160" s="197" t="s">
        <v>198</v>
      </c>
      <c r="S160" s="197" t="s">
        <v>198</v>
      </c>
      <c r="T160" s="197" t="s">
        <v>198</v>
      </c>
      <c r="U160" s="197" t="s">
        <v>198</v>
      </c>
      <c r="V160" s="197" t="s">
        <v>198</v>
      </c>
      <c r="W160" s="197" t="s">
        <v>198</v>
      </c>
    </row>
    <row r="161" spans="1:23" ht="12.75">
      <c r="A161" s="185" t="s">
        <v>84</v>
      </c>
      <c r="B161" s="186">
        <v>1833.8</v>
      </c>
      <c r="C161" s="186">
        <v>917.4</v>
      </c>
      <c r="D161" s="186">
        <v>54.5</v>
      </c>
      <c r="E161" s="186">
        <v>285</v>
      </c>
      <c r="F161" s="186">
        <v>112.3</v>
      </c>
      <c r="G161" s="186">
        <v>23.3</v>
      </c>
      <c r="H161" s="186">
        <v>563.3</v>
      </c>
      <c r="I161" s="131">
        <f t="shared" si="8"/>
        <v>451.8</v>
      </c>
      <c r="J161" s="130">
        <f t="shared" si="9"/>
        <v>586.5999999999999</v>
      </c>
      <c r="K161" s="131">
        <f t="shared" si="10"/>
        <v>24.637365034354893</v>
      </c>
      <c r="L161" s="131">
        <f t="shared" si="11"/>
        <v>63.94157401351646</v>
      </c>
      <c r="P161" s="196" t="s">
        <v>84</v>
      </c>
      <c r="Q161" s="197" t="s">
        <v>198</v>
      </c>
      <c r="R161" s="197" t="s">
        <v>198</v>
      </c>
      <c r="S161" s="197" t="s">
        <v>198</v>
      </c>
      <c r="T161" s="197" t="s">
        <v>198</v>
      </c>
      <c r="U161" s="197" t="s">
        <v>198</v>
      </c>
      <c r="V161" s="197" t="s">
        <v>198</v>
      </c>
      <c r="W161" s="197" t="s">
        <v>198</v>
      </c>
    </row>
    <row r="162" spans="1:23" ht="12.75">
      <c r="A162" s="185" t="s">
        <v>85</v>
      </c>
      <c r="B162" s="186">
        <v>201.18</v>
      </c>
      <c r="C162" s="186">
        <v>196.81</v>
      </c>
      <c r="D162" s="186">
        <v>9.18</v>
      </c>
      <c r="E162" s="186">
        <v>19.32</v>
      </c>
      <c r="F162" s="186">
        <v>8.53</v>
      </c>
      <c r="G162" s="186">
        <v>7.69</v>
      </c>
      <c r="H162" s="186">
        <v>157.3</v>
      </c>
      <c r="I162" s="131">
        <f t="shared" si="8"/>
        <v>37.03</v>
      </c>
      <c r="J162" s="130">
        <f t="shared" si="9"/>
        <v>164.99</v>
      </c>
      <c r="K162" s="131">
        <f t="shared" si="10"/>
        <v>18.406402226861516</v>
      </c>
      <c r="L162" s="131">
        <f t="shared" si="11"/>
        <v>83.83212235150653</v>
      </c>
      <c r="P162" s="196" t="s">
        <v>85</v>
      </c>
      <c r="Q162" s="197" t="s">
        <v>198</v>
      </c>
      <c r="R162" s="197" t="s">
        <v>198</v>
      </c>
      <c r="S162" s="197" t="s">
        <v>198</v>
      </c>
      <c r="T162" s="197" t="s">
        <v>198</v>
      </c>
      <c r="U162" s="197" t="s">
        <v>198</v>
      </c>
      <c r="V162" s="197" t="s">
        <v>198</v>
      </c>
      <c r="W162" s="197" t="s">
        <v>198</v>
      </c>
    </row>
    <row r="163" spans="1:23" ht="12.75">
      <c r="A163" s="185" t="s">
        <v>80</v>
      </c>
      <c r="B163" s="186">
        <v>4339.45</v>
      </c>
      <c r="C163" s="186">
        <v>2637.52</v>
      </c>
      <c r="D163" s="186">
        <v>355.79</v>
      </c>
      <c r="E163" s="186">
        <v>532.57</v>
      </c>
      <c r="F163" s="186">
        <v>353.19</v>
      </c>
      <c r="G163" s="186">
        <v>59.91</v>
      </c>
      <c r="H163" s="186">
        <v>1711.9</v>
      </c>
      <c r="I163" s="131">
        <f t="shared" si="8"/>
        <v>1241.5500000000002</v>
      </c>
      <c r="J163" s="130">
        <f t="shared" si="9"/>
        <v>1771.8100000000002</v>
      </c>
      <c r="K163" s="131">
        <f t="shared" si="10"/>
        <v>28.61076864579613</v>
      </c>
      <c r="L163" s="131">
        <f t="shared" si="11"/>
        <v>67.1771209317844</v>
      </c>
      <c r="P163" s="196" t="s">
        <v>80</v>
      </c>
      <c r="Q163" s="197" t="s">
        <v>198</v>
      </c>
      <c r="R163" s="197" t="s">
        <v>198</v>
      </c>
      <c r="S163" s="197" t="s">
        <v>198</v>
      </c>
      <c r="T163" s="197" t="s">
        <v>198</v>
      </c>
      <c r="U163" s="197" t="s">
        <v>198</v>
      </c>
      <c r="V163" s="197" t="s">
        <v>198</v>
      </c>
      <c r="W163" s="197" t="s">
        <v>198</v>
      </c>
    </row>
    <row r="164" spans="1:23" ht="12.75">
      <c r="A164" s="185" t="s">
        <v>86</v>
      </c>
      <c r="B164" s="186">
        <v>49.58</v>
      </c>
      <c r="C164" s="186">
        <v>70.07</v>
      </c>
      <c r="D164" s="186">
        <v>3.82</v>
      </c>
      <c r="E164" s="186">
        <v>2</v>
      </c>
      <c r="F164" s="186">
        <v>0.5</v>
      </c>
      <c r="G164" s="186">
        <v>1.31</v>
      </c>
      <c r="H164" s="186">
        <v>36.98</v>
      </c>
      <c r="I164" s="131">
        <f t="shared" si="8"/>
        <v>6.32</v>
      </c>
      <c r="J164" s="130">
        <f t="shared" si="9"/>
        <v>38.29</v>
      </c>
      <c r="K164" s="131">
        <f t="shared" si="10"/>
        <v>12.7470754336426</v>
      </c>
      <c r="L164" s="131">
        <f t="shared" si="11"/>
        <v>54.64535464535465</v>
      </c>
      <c r="P164" s="196" t="s">
        <v>86</v>
      </c>
      <c r="Q164" s="197" t="s">
        <v>198</v>
      </c>
      <c r="R164" s="197" t="s">
        <v>198</v>
      </c>
      <c r="S164" s="197" t="s">
        <v>198</v>
      </c>
      <c r="T164" s="197" t="s">
        <v>198</v>
      </c>
      <c r="U164" s="197" t="s">
        <v>198</v>
      </c>
      <c r="V164" s="197" t="s">
        <v>198</v>
      </c>
      <c r="W164" s="197" t="s">
        <v>198</v>
      </c>
    </row>
    <row r="165" spans="1:23" ht="12.75">
      <c r="A165" s="185" t="s">
        <v>87</v>
      </c>
      <c r="B165" s="186">
        <v>12860.55</v>
      </c>
      <c r="C165" s="186">
        <v>10589.35</v>
      </c>
      <c r="D165" s="186">
        <v>1457.11</v>
      </c>
      <c r="E165" s="186">
        <v>528.42</v>
      </c>
      <c r="F165" s="186">
        <v>394.5</v>
      </c>
      <c r="G165" s="186">
        <v>328</v>
      </c>
      <c r="H165" s="186">
        <v>5766.99</v>
      </c>
      <c r="I165" s="131">
        <f t="shared" si="8"/>
        <v>2380.0299999999997</v>
      </c>
      <c r="J165" s="130">
        <f t="shared" si="9"/>
        <v>6094.99</v>
      </c>
      <c r="K165" s="131">
        <f t="shared" si="10"/>
        <v>18.506440237781433</v>
      </c>
      <c r="L165" s="131">
        <f t="shared" si="11"/>
        <v>57.557734894020875</v>
      </c>
      <c r="P165" s="196" t="s">
        <v>87</v>
      </c>
      <c r="Q165" s="197" t="s">
        <v>198</v>
      </c>
      <c r="R165" s="197" t="s">
        <v>198</v>
      </c>
      <c r="S165" s="197" t="s">
        <v>198</v>
      </c>
      <c r="T165" s="197" t="s">
        <v>198</v>
      </c>
      <c r="U165" s="197" t="s">
        <v>198</v>
      </c>
      <c r="V165" s="197" t="s">
        <v>198</v>
      </c>
      <c r="W165" s="197" t="s">
        <v>198</v>
      </c>
    </row>
    <row r="166" spans="1:23" ht="12.75">
      <c r="A166" s="185" t="s">
        <v>68</v>
      </c>
      <c r="B166" s="186">
        <v>3230.64</v>
      </c>
      <c r="C166" s="186">
        <v>3358.88</v>
      </c>
      <c r="D166" s="186">
        <v>169.44</v>
      </c>
      <c r="E166" s="186">
        <v>196.31</v>
      </c>
      <c r="F166" s="186">
        <v>147.48</v>
      </c>
      <c r="G166" s="186">
        <v>114.08</v>
      </c>
      <c r="H166" s="186">
        <v>1671.19</v>
      </c>
      <c r="I166" s="131">
        <f t="shared" si="8"/>
        <v>513.23</v>
      </c>
      <c r="J166" s="130">
        <f t="shared" si="9"/>
        <v>1785.27</v>
      </c>
      <c r="K166" s="131">
        <f t="shared" si="10"/>
        <v>15.886325929227645</v>
      </c>
      <c r="L166" s="131">
        <f t="shared" si="11"/>
        <v>53.150752631829654</v>
      </c>
      <c r="P166" s="196" t="s">
        <v>68</v>
      </c>
      <c r="Q166" s="197" t="s">
        <v>198</v>
      </c>
      <c r="R166" s="197" t="s">
        <v>198</v>
      </c>
      <c r="S166" s="197" t="s">
        <v>198</v>
      </c>
      <c r="T166" s="197" t="s">
        <v>198</v>
      </c>
      <c r="U166" s="197" t="s">
        <v>198</v>
      </c>
      <c r="V166" s="197" t="s">
        <v>198</v>
      </c>
      <c r="W166" s="197" t="s">
        <v>198</v>
      </c>
    </row>
    <row r="167" spans="1:23" ht="12.75">
      <c r="A167" s="185" t="s">
        <v>88</v>
      </c>
      <c r="B167" s="186">
        <v>12036.11</v>
      </c>
      <c r="C167" s="186">
        <v>10542.02</v>
      </c>
      <c r="D167" s="186">
        <v>249.21</v>
      </c>
      <c r="E167" s="186">
        <v>1476.15</v>
      </c>
      <c r="F167" s="186">
        <v>861.34</v>
      </c>
      <c r="G167" s="186">
        <v>93.44</v>
      </c>
      <c r="H167" s="186">
        <v>5828.52</v>
      </c>
      <c r="I167" s="131">
        <f t="shared" si="8"/>
        <v>2586.7000000000003</v>
      </c>
      <c r="J167" s="130">
        <f t="shared" si="9"/>
        <v>5921.96</v>
      </c>
      <c r="K167" s="131">
        <f t="shared" si="10"/>
        <v>21.491162842479838</v>
      </c>
      <c r="L167" s="131">
        <f t="shared" si="11"/>
        <v>56.174812796788466</v>
      </c>
      <c r="P167" s="196" t="s">
        <v>88</v>
      </c>
      <c r="Q167" s="197" t="s">
        <v>198</v>
      </c>
      <c r="R167" s="197" t="s">
        <v>198</v>
      </c>
      <c r="S167" s="197" t="s">
        <v>198</v>
      </c>
      <c r="T167" s="197" t="s">
        <v>198</v>
      </c>
      <c r="U167" s="197" t="s">
        <v>198</v>
      </c>
      <c r="V167" s="197" t="s">
        <v>198</v>
      </c>
      <c r="W167" s="197" t="s">
        <v>198</v>
      </c>
    </row>
    <row r="168" spans="1:23" ht="12.75">
      <c r="A168" s="185" t="s">
        <v>89</v>
      </c>
      <c r="B168" s="186">
        <v>3443.32</v>
      </c>
      <c r="C168" s="186">
        <v>2780.55</v>
      </c>
      <c r="D168" s="186">
        <v>123.92</v>
      </c>
      <c r="E168" s="186">
        <v>198.73</v>
      </c>
      <c r="F168" s="186">
        <v>118.27</v>
      </c>
      <c r="G168" s="186">
        <v>23.67</v>
      </c>
      <c r="H168" s="186">
        <v>2208.55</v>
      </c>
      <c r="I168" s="131">
        <f t="shared" si="8"/>
        <v>440.91999999999996</v>
      </c>
      <c r="J168" s="130">
        <f t="shared" si="9"/>
        <v>2232.2200000000003</v>
      </c>
      <c r="K168" s="131">
        <f t="shared" si="10"/>
        <v>12.805083465957273</v>
      </c>
      <c r="L168" s="131">
        <f t="shared" si="11"/>
        <v>80.27980075884268</v>
      </c>
      <c r="P168" s="196" t="s">
        <v>89</v>
      </c>
      <c r="Q168" s="197" t="s">
        <v>198</v>
      </c>
      <c r="R168" s="197" t="s">
        <v>198</v>
      </c>
      <c r="S168" s="197" t="s">
        <v>198</v>
      </c>
      <c r="T168" s="197" t="s">
        <v>198</v>
      </c>
      <c r="U168" s="197" t="s">
        <v>198</v>
      </c>
      <c r="V168" s="197" t="s">
        <v>198</v>
      </c>
      <c r="W168" s="197" t="s">
        <v>198</v>
      </c>
    </row>
    <row r="169" spans="1:23" ht="12.75">
      <c r="A169" s="185" t="s">
        <v>90</v>
      </c>
      <c r="B169" s="186">
        <v>9007.95</v>
      </c>
      <c r="C169" s="186">
        <v>3992.65</v>
      </c>
      <c r="D169" s="186">
        <v>698.88</v>
      </c>
      <c r="E169" s="186">
        <v>648.24</v>
      </c>
      <c r="F169" s="186">
        <v>244.17</v>
      </c>
      <c r="G169" s="186">
        <v>302.57</v>
      </c>
      <c r="H169" s="186">
        <v>2747.31</v>
      </c>
      <c r="I169" s="131">
        <f t="shared" si="8"/>
        <v>1591.29</v>
      </c>
      <c r="J169" s="130">
        <f t="shared" si="9"/>
        <v>3049.88</v>
      </c>
      <c r="K169" s="131">
        <f t="shared" si="10"/>
        <v>17.66539556724893</v>
      </c>
      <c r="L169" s="131">
        <f t="shared" si="11"/>
        <v>76.38736177726572</v>
      </c>
      <c r="P169" s="196" t="s">
        <v>90</v>
      </c>
      <c r="Q169" s="197" t="s">
        <v>198</v>
      </c>
      <c r="R169" s="197" t="s">
        <v>198</v>
      </c>
      <c r="S169" s="197" t="s">
        <v>198</v>
      </c>
      <c r="T169" s="197" t="s">
        <v>198</v>
      </c>
      <c r="U169" s="197" t="s">
        <v>198</v>
      </c>
      <c r="V169" s="197" t="s">
        <v>198</v>
      </c>
      <c r="W169" s="197" t="s">
        <v>198</v>
      </c>
    </row>
    <row r="170" spans="1:23" ht="12.75">
      <c r="A170" s="185" t="s">
        <v>92</v>
      </c>
      <c r="B170" s="186">
        <v>595.42</v>
      </c>
      <c r="C170" s="186">
        <v>535.37</v>
      </c>
      <c r="D170" s="186">
        <v>32.38</v>
      </c>
      <c r="E170" s="186">
        <v>58.88</v>
      </c>
      <c r="F170" s="186">
        <v>21.52</v>
      </c>
      <c r="G170" s="186">
        <v>26.5</v>
      </c>
      <c r="H170" s="186">
        <v>397.07</v>
      </c>
      <c r="I170" s="131">
        <f t="shared" si="8"/>
        <v>112.78</v>
      </c>
      <c r="J170" s="130">
        <f t="shared" si="9"/>
        <v>423.57</v>
      </c>
      <c r="K170" s="131">
        <f t="shared" si="10"/>
        <v>18.941251553525245</v>
      </c>
      <c r="L170" s="131">
        <f t="shared" si="11"/>
        <v>79.11724601677345</v>
      </c>
      <c r="P170" s="196" t="s">
        <v>92</v>
      </c>
      <c r="Q170" s="197" t="s">
        <v>198</v>
      </c>
      <c r="R170" s="197" t="s">
        <v>198</v>
      </c>
      <c r="S170" s="197" t="s">
        <v>198</v>
      </c>
      <c r="T170" s="197" t="s">
        <v>198</v>
      </c>
      <c r="U170" s="197" t="s">
        <v>198</v>
      </c>
      <c r="V170" s="197" t="s">
        <v>198</v>
      </c>
      <c r="W170" s="197" t="s">
        <v>198</v>
      </c>
    </row>
    <row r="171" spans="1:23" ht="12.75">
      <c r="A171" s="185" t="s">
        <v>91</v>
      </c>
      <c r="B171" s="186">
        <v>1195.8</v>
      </c>
      <c r="C171" s="186">
        <v>959.27</v>
      </c>
      <c r="D171" s="186">
        <v>99.93</v>
      </c>
      <c r="E171" s="186">
        <v>145.95</v>
      </c>
      <c r="F171" s="186">
        <v>118.92</v>
      </c>
      <c r="G171" s="186">
        <v>42.41</v>
      </c>
      <c r="H171" s="186">
        <v>311.35</v>
      </c>
      <c r="I171" s="131">
        <f t="shared" si="8"/>
        <v>364.8</v>
      </c>
      <c r="J171" s="130">
        <f t="shared" si="9"/>
        <v>353.76</v>
      </c>
      <c r="K171" s="131">
        <f t="shared" si="10"/>
        <v>30.506773707977924</v>
      </c>
      <c r="L171" s="131">
        <f t="shared" si="11"/>
        <v>36.87804267828662</v>
      </c>
      <c r="P171" s="196" t="s">
        <v>91</v>
      </c>
      <c r="Q171" s="197" t="s">
        <v>198</v>
      </c>
      <c r="R171" s="197" t="s">
        <v>198</v>
      </c>
      <c r="S171" s="197" t="s">
        <v>198</v>
      </c>
      <c r="T171" s="197" t="s">
        <v>198</v>
      </c>
      <c r="U171" s="197" t="s">
        <v>198</v>
      </c>
      <c r="V171" s="197" t="s">
        <v>198</v>
      </c>
      <c r="W171" s="197" t="s">
        <v>198</v>
      </c>
    </row>
    <row r="172" spans="1:23" ht="12.75">
      <c r="A172" s="185" t="s">
        <v>76</v>
      </c>
      <c r="B172" s="186">
        <v>1481.57</v>
      </c>
      <c r="C172" s="186">
        <v>2649.99</v>
      </c>
      <c r="D172" s="186">
        <v>83.17</v>
      </c>
      <c r="E172" s="186">
        <v>416.74</v>
      </c>
      <c r="F172" s="186">
        <v>74.38</v>
      </c>
      <c r="G172" s="186">
        <v>45.12</v>
      </c>
      <c r="H172" s="186">
        <v>1133.06</v>
      </c>
      <c r="I172" s="131">
        <f t="shared" si="8"/>
        <v>574.29</v>
      </c>
      <c r="J172" s="130">
        <f t="shared" si="9"/>
        <v>1178.1799999999998</v>
      </c>
      <c r="K172" s="131">
        <f t="shared" si="10"/>
        <v>38.762258955027434</v>
      </c>
      <c r="L172" s="131">
        <f t="shared" si="11"/>
        <v>44.45979041430345</v>
      </c>
      <c r="P172" s="196" t="s">
        <v>76</v>
      </c>
      <c r="Q172" s="197" t="s">
        <v>198</v>
      </c>
      <c r="R172" s="197" t="s">
        <v>198</v>
      </c>
      <c r="S172" s="197" t="s">
        <v>198</v>
      </c>
      <c r="T172" s="197" t="s">
        <v>198</v>
      </c>
      <c r="U172" s="197" t="s">
        <v>198</v>
      </c>
      <c r="V172" s="197" t="s">
        <v>198</v>
      </c>
      <c r="W172" s="197" t="s">
        <v>198</v>
      </c>
    </row>
    <row r="173" spans="1:23" ht="12.75">
      <c r="A173" s="185" t="s">
        <v>94</v>
      </c>
      <c r="B173" s="186">
        <v>2963.46</v>
      </c>
      <c r="C173" s="186">
        <v>2702.5</v>
      </c>
      <c r="D173" s="186">
        <v>289.42</v>
      </c>
      <c r="E173" s="186">
        <v>315.8</v>
      </c>
      <c r="F173" s="186">
        <v>103.6</v>
      </c>
      <c r="G173" s="186">
        <v>39.82</v>
      </c>
      <c r="H173" s="186">
        <v>1431.27</v>
      </c>
      <c r="I173" s="131">
        <f t="shared" si="8"/>
        <v>708.82</v>
      </c>
      <c r="J173" s="130">
        <f t="shared" si="9"/>
        <v>1471.09</v>
      </c>
      <c r="K173" s="131">
        <f t="shared" si="10"/>
        <v>23.918662644341413</v>
      </c>
      <c r="L173" s="131">
        <f t="shared" si="11"/>
        <v>54.43441258094357</v>
      </c>
      <c r="P173" s="196" t="s">
        <v>94</v>
      </c>
      <c r="Q173" s="197" t="s">
        <v>198</v>
      </c>
      <c r="R173" s="197" t="s">
        <v>198</v>
      </c>
      <c r="S173" s="197" t="s">
        <v>198</v>
      </c>
      <c r="T173" s="197" t="s">
        <v>198</v>
      </c>
      <c r="U173" s="197" t="s">
        <v>198</v>
      </c>
      <c r="V173" s="197" t="s">
        <v>198</v>
      </c>
      <c r="W173" s="197" t="s">
        <v>198</v>
      </c>
    </row>
    <row r="174" spans="1:23" ht="12.75">
      <c r="A174" s="185" t="s">
        <v>95</v>
      </c>
      <c r="B174" s="186">
        <v>11070.28</v>
      </c>
      <c r="C174" s="186">
        <v>15879.05</v>
      </c>
      <c r="D174" s="186">
        <v>914.87</v>
      </c>
      <c r="E174" s="186">
        <v>1877.74</v>
      </c>
      <c r="F174" s="186">
        <v>1034.69</v>
      </c>
      <c r="G174" s="186">
        <v>518.41</v>
      </c>
      <c r="H174" s="186">
        <v>6031.19</v>
      </c>
      <c r="I174" s="131">
        <f t="shared" si="8"/>
        <v>3827.3</v>
      </c>
      <c r="J174" s="130">
        <f t="shared" si="9"/>
        <v>6549.599999999999</v>
      </c>
      <c r="K174" s="131">
        <f t="shared" si="10"/>
        <v>34.572747934108264</v>
      </c>
      <c r="L174" s="131">
        <f t="shared" si="11"/>
        <v>41.24680002896899</v>
      </c>
      <c r="P174" s="196" t="s">
        <v>95</v>
      </c>
      <c r="Q174" s="197" t="s">
        <v>198</v>
      </c>
      <c r="R174" s="197" t="s">
        <v>198</v>
      </c>
      <c r="S174" s="197" t="s">
        <v>198</v>
      </c>
      <c r="T174" s="197" t="s">
        <v>198</v>
      </c>
      <c r="U174" s="197" t="s">
        <v>198</v>
      </c>
      <c r="V174" s="197" t="s">
        <v>198</v>
      </c>
      <c r="W174" s="197" t="s">
        <v>198</v>
      </c>
    </row>
    <row r="175" spans="1:23" ht="12.75">
      <c r="A175" s="185" t="s">
        <v>98</v>
      </c>
      <c r="B175" s="186">
        <v>105.21</v>
      </c>
      <c r="C175" s="186">
        <v>243.87</v>
      </c>
      <c r="D175" s="186">
        <v>2.24</v>
      </c>
      <c r="E175" s="186">
        <v>21.83</v>
      </c>
      <c r="F175" s="186">
        <v>0.4</v>
      </c>
      <c r="G175" s="186">
        <v>4.86</v>
      </c>
      <c r="H175" s="186">
        <v>131.96</v>
      </c>
      <c r="I175" s="131">
        <f t="shared" si="8"/>
        <v>24.47</v>
      </c>
      <c r="J175" s="130">
        <f t="shared" si="9"/>
        <v>136.82000000000002</v>
      </c>
      <c r="K175" s="131">
        <f t="shared" si="10"/>
        <v>23.258245413934038</v>
      </c>
      <c r="L175" s="131">
        <f t="shared" si="11"/>
        <v>56.10366178701768</v>
      </c>
      <c r="P175" s="196" t="s">
        <v>98</v>
      </c>
      <c r="Q175" s="197" t="s">
        <v>198</v>
      </c>
      <c r="R175" s="197" t="s">
        <v>198</v>
      </c>
      <c r="S175" s="197" t="s">
        <v>198</v>
      </c>
      <c r="T175" s="197" t="s">
        <v>198</v>
      </c>
      <c r="U175" s="197" t="s">
        <v>198</v>
      </c>
      <c r="V175" s="197" t="s">
        <v>198</v>
      </c>
      <c r="W175" s="197" t="s">
        <v>198</v>
      </c>
    </row>
    <row r="176" spans="1:23" ht="12.75">
      <c r="A176" s="185" t="s">
        <v>96</v>
      </c>
      <c r="B176" s="186">
        <v>1757.68</v>
      </c>
      <c r="C176" s="186">
        <v>3440.28</v>
      </c>
      <c r="D176" s="186">
        <v>109.11</v>
      </c>
      <c r="E176" s="186">
        <v>206.03</v>
      </c>
      <c r="F176" s="186">
        <v>43.3</v>
      </c>
      <c r="G176" s="186">
        <v>88.73</v>
      </c>
      <c r="H176" s="186">
        <v>1576.04</v>
      </c>
      <c r="I176" s="131">
        <f t="shared" si="8"/>
        <v>358.44</v>
      </c>
      <c r="J176" s="130">
        <f t="shared" si="9"/>
        <v>1664.77</v>
      </c>
      <c r="K176" s="131">
        <f t="shared" si="10"/>
        <v>20.392790496563652</v>
      </c>
      <c r="L176" s="131">
        <f t="shared" si="11"/>
        <v>48.390537979466785</v>
      </c>
      <c r="P176" s="196" t="s">
        <v>96</v>
      </c>
      <c r="Q176" s="197" t="s">
        <v>198</v>
      </c>
      <c r="R176" s="197" t="s">
        <v>198</v>
      </c>
      <c r="S176" s="197" t="s">
        <v>198</v>
      </c>
      <c r="T176" s="197" t="s">
        <v>198</v>
      </c>
      <c r="U176" s="197" t="s">
        <v>198</v>
      </c>
      <c r="V176" s="197" t="s">
        <v>198</v>
      </c>
      <c r="W176" s="197" t="s">
        <v>198</v>
      </c>
    </row>
    <row r="177" spans="1:23" ht="12.75">
      <c r="A177" s="185" t="s">
        <v>97</v>
      </c>
      <c r="B177" s="186">
        <v>3578.81</v>
      </c>
      <c r="C177" s="186">
        <v>3881.4</v>
      </c>
      <c r="D177" s="186">
        <v>242.64</v>
      </c>
      <c r="E177" s="186">
        <v>168.56</v>
      </c>
      <c r="F177" s="186">
        <v>103.29</v>
      </c>
      <c r="G177" s="186">
        <v>168.23</v>
      </c>
      <c r="H177" s="186">
        <v>2010.44</v>
      </c>
      <c r="I177" s="131">
        <f t="shared" si="8"/>
        <v>514.49</v>
      </c>
      <c r="J177" s="130">
        <f t="shared" si="9"/>
        <v>2178.67</v>
      </c>
      <c r="K177" s="131">
        <f t="shared" si="10"/>
        <v>14.376007667353116</v>
      </c>
      <c r="L177" s="131">
        <f t="shared" si="11"/>
        <v>56.13103519348689</v>
      </c>
      <c r="P177" s="196" t="s">
        <v>97</v>
      </c>
      <c r="Q177" s="197" t="s">
        <v>198</v>
      </c>
      <c r="R177" s="197" t="s">
        <v>198</v>
      </c>
      <c r="S177" s="197" t="s">
        <v>198</v>
      </c>
      <c r="T177" s="197" t="s">
        <v>198</v>
      </c>
      <c r="U177" s="197" t="s">
        <v>198</v>
      </c>
      <c r="V177" s="197" t="s">
        <v>198</v>
      </c>
      <c r="W177" s="197" t="s">
        <v>198</v>
      </c>
    </row>
    <row r="178" spans="1:23" ht="12.75">
      <c r="A178" s="185" t="s">
        <v>197</v>
      </c>
      <c r="B178" s="187" t="s">
        <v>6</v>
      </c>
      <c r="C178" s="187" t="s">
        <v>6</v>
      </c>
      <c r="D178" s="187" t="s">
        <v>6</v>
      </c>
      <c r="E178" s="187" t="s">
        <v>6</v>
      </c>
      <c r="F178" s="187" t="s">
        <v>6</v>
      </c>
      <c r="G178" s="187" t="s">
        <v>6</v>
      </c>
      <c r="H178" s="187" t="s">
        <v>6</v>
      </c>
      <c r="I178" s="131" t="e">
        <f t="shared" si="8"/>
        <v>#VALUE!</v>
      </c>
      <c r="J178" s="130" t="e">
        <f t="shared" si="9"/>
        <v>#VALUE!</v>
      </c>
      <c r="K178" s="131" t="e">
        <f t="shared" si="10"/>
        <v>#VALUE!</v>
      </c>
      <c r="L178" s="131" t="e">
        <f t="shared" si="11"/>
        <v>#VALUE!</v>
      </c>
      <c r="P178" s="196" t="s">
        <v>197</v>
      </c>
      <c r="Q178" s="197" t="s">
        <v>198</v>
      </c>
      <c r="R178" s="197" t="s">
        <v>198</v>
      </c>
      <c r="S178" s="197" t="s">
        <v>198</v>
      </c>
      <c r="T178" s="197" t="s">
        <v>198</v>
      </c>
      <c r="U178" s="197" t="s">
        <v>198</v>
      </c>
      <c r="V178" s="197" t="s">
        <v>198</v>
      </c>
      <c r="W178" s="197" t="s">
        <v>198</v>
      </c>
    </row>
    <row r="179" spans="1:11" ht="15">
      <c r="A179" s="108"/>
      <c r="B179" s="111"/>
      <c r="C179" s="111"/>
      <c r="D179" s="111"/>
      <c r="E179" s="111"/>
      <c r="F179" s="111"/>
      <c r="G179" s="111"/>
      <c r="H179" s="132"/>
      <c r="I179" s="59"/>
      <c r="J179" s="95"/>
      <c r="K179" s="59"/>
    </row>
    <row r="180" spans="1:23" ht="14.25">
      <c r="A180" s="183" t="s">
        <v>113</v>
      </c>
      <c r="B180" s="183" t="s">
        <v>2</v>
      </c>
      <c r="C180" s="182"/>
      <c r="D180" s="182"/>
      <c r="E180" s="182"/>
      <c r="F180" s="182"/>
      <c r="G180" s="182"/>
      <c r="H180" s="182"/>
      <c r="I180" s="59"/>
      <c r="J180" s="95"/>
      <c r="K180" s="59"/>
      <c r="P180" s="194" t="s">
        <v>113</v>
      </c>
      <c r="Q180" s="194" t="s">
        <v>2</v>
      </c>
      <c r="R180" s="193"/>
      <c r="S180" s="193"/>
      <c r="T180" s="193"/>
      <c r="U180" s="193"/>
      <c r="V180" s="193"/>
      <c r="W180" s="193"/>
    </row>
    <row r="181" spans="1:23" ht="14.25">
      <c r="A181" s="183" t="s">
        <v>111</v>
      </c>
      <c r="B181" s="183" t="s">
        <v>105</v>
      </c>
      <c r="C181" s="182"/>
      <c r="D181" s="182"/>
      <c r="E181" s="182"/>
      <c r="F181" s="182"/>
      <c r="G181" s="182"/>
      <c r="H181" s="182"/>
      <c r="I181" s="59"/>
      <c r="J181" s="95"/>
      <c r="K181" s="59"/>
      <c r="P181" s="194" t="s">
        <v>111</v>
      </c>
      <c r="Q181" s="194" t="s">
        <v>105</v>
      </c>
      <c r="R181" s="193"/>
      <c r="S181" s="193"/>
      <c r="T181" s="193"/>
      <c r="U181" s="193"/>
      <c r="V181" s="193"/>
      <c r="W181" s="193"/>
    </row>
    <row r="182" spans="1:23" ht="14.25">
      <c r="A182" s="183" t="s">
        <v>101</v>
      </c>
      <c r="B182" s="183" t="s">
        <v>102</v>
      </c>
      <c r="C182" s="182"/>
      <c r="D182" s="182"/>
      <c r="E182" s="182"/>
      <c r="F182" s="182"/>
      <c r="G182" s="182"/>
      <c r="H182" s="182"/>
      <c r="I182" s="59"/>
      <c r="J182" s="95"/>
      <c r="K182" s="59"/>
      <c r="P182" s="194" t="s">
        <v>101</v>
      </c>
      <c r="Q182" s="194" t="s">
        <v>102</v>
      </c>
      <c r="R182" s="193"/>
      <c r="S182" s="193"/>
      <c r="T182" s="193"/>
      <c r="U182" s="193"/>
      <c r="V182" s="193"/>
      <c r="W182" s="193"/>
    </row>
    <row r="183" spans="1:11" ht="15">
      <c r="A183" s="108"/>
      <c r="B183" s="111"/>
      <c r="C183" s="111"/>
      <c r="D183" s="111"/>
      <c r="E183" s="111"/>
      <c r="F183" s="111"/>
      <c r="G183" s="111"/>
      <c r="H183" s="132"/>
      <c r="I183" s="59"/>
      <c r="J183" s="95"/>
      <c r="K183" s="59"/>
    </row>
    <row r="184" spans="1:23" ht="120.75" customHeight="1">
      <c r="A184" s="185" t="s">
        <v>116</v>
      </c>
      <c r="B184" s="185" t="s">
        <v>157</v>
      </c>
      <c r="C184" s="185" t="s">
        <v>158</v>
      </c>
      <c r="D184" s="185" t="s">
        <v>159</v>
      </c>
      <c r="E184" s="185" t="s">
        <v>160</v>
      </c>
      <c r="F184" s="185" t="s">
        <v>161</v>
      </c>
      <c r="G184" s="185" t="s">
        <v>162</v>
      </c>
      <c r="H184" s="185" t="s">
        <v>264</v>
      </c>
      <c r="I184" s="129" t="s">
        <v>163</v>
      </c>
      <c r="J184" s="129" t="s">
        <v>265</v>
      </c>
      <c r="K184" s="129" t="s">
        <v>267</v>
      </c>
      <c r="L184" s="129" t="s">
        <v>266</v>
      </c>
      <c r="P184" s="196" t="s">
        <v>116</v>
      </c>
      <c r="Q184" s="196" t="s">
        <v>157</v>
      </c>
      <c r="R184" s="196" t="s">
        <v>158</v>
      </c>
      <c r="S184" s="196" t="s">
        <v>159</v>
      </c>
      <c r="T184" s="196" t="s">
        <v>160</v>
      </c>
      <c r="U184" s="196" t="s">
        <v>161</v>
      </c>
      <c r="V184" s="196" t="s">
        <v>162</v>
      </c>
      <c r="W184" s="196" t="s">
        <v>264</v>
      </c>
    </row>
    <row r="185" spans="1:23" ht="12.75">
      <c r="A185" s="185" t="s">
        <v>7</v>
      </c>
      <c r="B185" s="186">
        <v>220101.7</v>
      </c>
      <c r="C185" s="186">
        <v>171150.5</v>
      </c>
      <c r="D185" s="186">
        <v>12630.38</v>
      </c>
      <c r="E185" s="186">
        <v>19871.68</v>
      </c>
      <c r="F185" s="186">
        <v>11651.01</v>
      </c>
      <c r="G185" s="186">
        <v>6378.66</v>
      </c>
      <c r="H185" s="186">
        <v>96993.83</v>
      </c>
      <c r="I185" s="131">
        <f>+D185+E185+F185</f>
        <v>44153.07</v>
      </c>
      <c r="J185" s="130">
        <f>+G185+H185</f>
        <v>103372.49</v>
      </c>
      <c r="K185" s="131">
        <f>+I185/B185*100</f>
        <v>20.0603039413144</v>
      </c>
      <c r="L185" s="131">
        <f>+J185/C185*100</f>
        <v>60.398590714020706</v>
      </c>
      <c r="P185" s="196" t="s">
        <v>7</v>
      </c>
      <c r="Q185" s="197" t="s">
        <v>198</v>
      </c>
      <c r="R185" s="197" t="s">
        <v>198</v>
      </c>
      <c r="S185" s="197" t="s">
        <v>198</v>
      </c>
      <c r="T185" s="197" t="s">
        <v>198</v>
      </c>
      <c r="U185" s="197" t="s">
        <v>198</v>
      </c>
      <c r="V185" s="197" t="s">
        <v>198</v>
      </c>
      <c r="W185" s="197" t="s">
        <v>198</v>
      </c>
    </row>
    <row r="186" spans="1:23" ht="12.75">
      <c r="A186" s="185" t="s">
        <v>69</v>
      </c>
      <c r="B186" s="186">
        <v>3788.13</v>
      </c>
      <c r="C186" s="186">
        <v>4746.45</v>
      </c>
      <c r="D186" s="186">
        <v>337.16</v>
      </c>
      <c r="E186" s="186">
        <v>275.33</v>
      </c>
      <c r="F186" s="186">
        <v>217.66</v>
      </c>
      <c r="G186" s="186">
        <v>217.4</v>
      </c>
      <c r="H186" s="186">
        <v>3424.06</v>
      </c>
      <c r="I186" s="131">
        <f aca="true" t="shared" si="12" ref="I186:I217">+D186+E186+F186</f>
        <v>830.15</v>
      </c>
      <c r="J186" s="130">
        <f aca="true" t="shared" si="13" ref="J186:J217">+G186+H186</f>
        <v>3641.46</v>
      </c>
      <c r="K186" s="131">
        <f aca="true" t="shared" si="14" ref="K186:K217">+I186/B186*100</f>
        <v>21.914506629920304</v>
      </c>
      <c r="L186" s="131">
        <f aca="true" t="shared" si="15" ref="L186:L217">+J186/C186*100</f>
        <v>76.71965363587525</v>
      </c>
      <c r="P186" s="196" t="s">
        <v>69</v>
      </c>
      <c r="Q186" s="197" t="s">
        <v>198</v>
      </c>
      <c r="R186" s="197" t="s">
        <v>198</v>
      </c>
      <c r="S186" s="197" t="s">
        <v>198</v>
      </c>
      <c r="T186" s="197" t="s">
        <v>198</v>
      </c>
      <c r="U186" s="197" t="s">
        <v>198</v>
      </c>
      <c r="V186" s="197" t="s">
        <v>198</v>
      </c>
      <c r="W186" s="197" t="s">
        <v>198</v>
      </c>
    </row>
    <row r="187" spans="1:23" ht="12.75">
      <c r="A187" s="185" t="s">
        <v>70</v>
      </c>
      <c r="B187" s="186">
        <v>2681.64</v>
      </c>
      <c r="C187" s="186">
        <v>1162.17</v>
      </c>
      <c r="D187" s="186">
        <v>107.07</v>
      </c>
      <c r="E187" s="186">
        <v>258.71</v>
      </c>
      <c r="F187" s="186">
        <v>139.63</v>
      </c>
      <c r="G187" s="186">
        <v>143.37</v>
      </c>
      <c r="H187" s="186">
        <v>649.52</v>
      </c>
      <c r="I187" s="131">
        <f t="shared" si="12"/>
        <v>505.40999999999997</v>
      </c>
      <c r="J187" s="130">
        <f t="shared" si="13"/>
        <v>792.89</v>
      </c>
      <c r="K187" s="131">
        <f t="shared" si="14"/>
        <v>18.84704882087081</v>
      </c>
      <c r="L187" s="131">
        <f t="shared" si="15"/>
        <v>68.22495848283813</v>
      </c>
      <c r="P187" s="196" t="s">
        <v>70</v>
      </c>
      <c r="Q187" s="197" t="s">
        <v>198</v>
      </c>
      <c r="R187" s="197" t="s">
        <v>198</v>
      </c>
      <c r="S187" s="197" t="s">
        <v>198</v>
      </c>
      <c r="T187" s="197" t="s">
        <v>198</v>
      </c>
      <c r="U187" s="197" t="s">
        <v>198</v>
      </c>
      <c r="V187" s="197" t="s">
        <v>198</v>
      </c>
      <c r="W187" s="197" t="s">
        <v>198</v>
      </c>
    </row>
    <row r="188" spans="1:23" ht="12.75">
      <c r="A188" s="185" t="s">
        <v>73</v>
      </c>
      <c r="B188" s="186">
        <v>2919.75</v>
      </c>
      <c r="C188" s="186">
        <v>1805.05</v>
      </c>
      <c r="D188" s="186">
        <v>158.32</v>
      </c>
      <c r="E188" s="186">
        <v>262.34</v>
      </c>
      <c r="F188" s="186">
        <v>214.16</v>
      </c>
      <c r="G188" s="186">
        <v>116.33</v>
      </c>
      <c r="H188" s="186">
        <v>1277.27</v>
      </c>
      <c r="I188" s="131">
        <f t="shared" si="12"/>
        <v>634.8199999999999</v>
      </c>
      <c r="J188" s="130">
        <f t="shared" si="13"/>
        <v>1393.6</v>
      </c>
      <c r="K188" s="131">
        <f t="shared" si="14"/>
        <v>21.742272454833458</v>
      </c>
      <c r="L188" s="131">
        <f t="shared" si="15"/>
        <v>77.20561757292042</v>
      </c>
      <c r="P188" s="196" t="s">
        <v>73</v>
      </c>
      <c r="Q188" s="197" t="s">
        <v>198</v>
      </c>
      <c r="R188" s="197" t="s">
        <v>198</v>
      </c>
      <c r="S188" s="197" t="s">
        <v>198</v>
      </c>
      <c r="T188" s="197" t="s">
        <v>198</v>
      </c>
      <c r="U188" s="197" t="s">
        <v>198</v>
      </c>
      <c r="V188" s="197" t="s">
        <v>198</v>
      </c>
      <c r="W188" s="197" t="s">
        <v>198</v>
      </c>
    </row>
    <row r="189" spans="1:23" ht="12.75">
      <c r="A189" s="185" t="s">
        <v>74</v>
      </c>
      <c r="B189" s="186">
        <v>3473.1</v>
      </c>
      <c r="C189" s="186">
        <v>6780.66</v>
      </c>
      <c r="D189" s="186">
        <v>329.39</v>
      </c>
      <c r="E189" s="186">
        <v>307.12</v>
      </c>
      <c r="F189" s="186">
        <v>254.12</v>
      </c>
      <c r="G189" s="186">
        <v>183.7</v>
      </c>
      <c r="H189" s="186">
        <v>3650.68</v>
      </c>
      <c r="I189" s="131">
        <f t="shared" si="12"/>
        <v>890.63</v>
      </c>
      <c r="J189" s="130">
        <f t="shared" si="13"/>
        <v>3834.3799999999997</v>
      </c>
      <c r="K189" s="131">
        <f t="shared" si="14"/>
        <v>25.643661282427804</v>
      </c>
      <c r="L189" s="131">
        <f t="shared" si="15"/>
        <v>56.548772538366464</v>
      </c>
      <c r="P189" s="196" t="s">
        <v>74</v>
      </c>
      <c r="Q189" s="197" t="s">
        <v>198</v>
      </c>
      <c r="R189" s="197" t="s">
        <v>198</v>
      </c>
      <c r="S189" s="197" t="s">
        <v>198</v>
      </c>
      <c r="T189" s="197" t="s">
        <v>198</v>
      </c>
      <c r="U189" s="197" t="s">
        <v>198</v>
      </c>
      <c r="V189" s="197" t="s">
        <v>198</v>
      </c>
      <c r="W189" s="197" t="s">
        <v>198</v>
      </c>
    </row>
    <row r="190" spans="1:23" ht="12.75">
      <c r="A190" s="185" t="s">
        <v>112</v>
      </c>
      <c r="B190" s="186">
        <v>28842</v>
      </c>
      <c r="C190" s="186">
        <v>26739.63</v>
      </c>
      <c r="D190" s="186">
        <v>1748</v>
      </c>
      <c r="E190" s="186">
        <v>2410</v>
      </c>
      <c r="F190" s="186">
        <v>1768</v>
      </c>
      <c r="G190" s="186">
        <v>923</v>
      </c>
      <c r="H190" s="186">
        <v>15122</v>
      </c>
      <c r="I190" s="131">
        <f t="shared" si="12"/>
        <v>5926</v>
      </c>
      <c r="J190" s="130">
        <f t="shared" si="13"/>
        <v>16045</v>
      </c>
      <c r="K190" s="131">
        <f t="shared" si="14"/>
        <v>20.546425351917343</v>
      </c>
      <c r="L190" s="131">
        <f t="shared" si="15"/>
        <v>60.00456999591991</v>
      </c>
      <c r="P190" s="196" t="s">
        <v>112</v>
      </c>
      <c r="Q190" s="197" t="s">
        <v>198</v>
      </c>
      <c r="R190" s="197" t="s">
        <v>198</v>
      </c>
      <c r="S190" s="197" t="s">
        <v>198</v>
      </c>
      <c r="T190" s="197" t="s">
        <v>198</v>
      </c>
      <c r="U190" s="197" t="s">
        <v>198</v>
      </c>
      <c r="V190" s="197" t="s">
        <v>198</v>
      </c>
      <c r="W190" s="197" t="s">
        <v>198</v>
      </c>
    </row>
    <row r="191" spans="1:23" ht="12.75">
      <c r="A191" s="185" t="s">
        <v>75</v>
      </c>
      <c r="B191" s="186">
        <v>382.24</v>
      </c>
      <c r="C191" s="186">
        <v>451.68</v>
      </c>
      <c r="D191" s="186">
        <v>21.74</v>
      </c>
      <c r="E191" s="186">
        <v>48.21</v>
      </c>
      <c r="F191" s="186">
        <v>18.72</v>
      </c>
      <c r="G191" s="186">
        <v>11.33</v>
      </c>
      <c r="H191" s="186">
        <v>261.57</v>
      </c>
      <c r="I191" s="131">
        <f t="shared" si="12"/>
        <v>88.67</v>
      </c>
      <c r="J191" s="130">
        <f t="shared" si="13"/>
        <v>272.9</v>
      </c>
      <c r="K191" s="131">
        <f t="shared" si="14"/>
        <v>23.197467559648388</v>
      </c>
      <c r="L191" s="131">
        <f t="shared" si="15"/>
        <v>60.41888062345022</v>
      </c>
      <c r="P191" s="196" t="s">
        <v>75</v>
      </c>
      <c r="Q191" s="197" t="s">
        <v>198</v>
      </c>
      <c r="R191" s="197" t="s">
        <v>198</v>
      </c>
      <c r="S191" s="197" t="s">
        <v>198</v>
      </c>
      <c r="T191" s="197" t="s">
        <v>198</v>
      </c>
      <c r="U191" s="197" t="s">
        <v>198</v>
      </c>
      <c r="V191" s="197" t="s">
        <v>198</v>
      </c>
      <c r="W191" s="197" t="s">
        <v>198</v>
      </c>
    </row>
    <row r="192" spans="1:23" ht="12.75">
      <c r="A192" s="185" t="s">
        <v>81</v>
      </c>
      <c r="B192" s="186">
        <v>2066.36</v>
      </c>
      <c r="C192" s="186">
        <v>5239.3</v>
      </c>
      <c r="D192" s="186">
        <v>75.49</v>
      </c>
      <c r="E192" s="186">
        <v>613.94</v>
      </c>
      <c r="F192" s="186">
        <v>58.98</v>
      </c>
      <c r="G192" s="186">
        <v>285.08</v>
      </c>
      <c r="H192" s="186">
        <v>2870.54</v>
      </c>
      <c r="I192" s="131">
        <f t="shared" si="12"/>
        <v>748.4100000000001</v>
      </c>
      <c r="J192" s="130">
        <f t="shared" si="13"/>
        <v>3155.62</v>
      </c>
      <c r="K192" s="131">
        <f t="shared" si="14"/>
        <v>36.218761493641</v>
      </c>
      <c r="L192" s="131">
        <f t="shared" si="15"/>
        <v>60.229801691065596</v>
      </c>
      <c r="P192" s="196" t="s">
        <v>81</v>
      </c>
      <c r="Q192" s="197" t="s">
        <v>198</v>
      </c>
      <c r="R192" s="197" t="s">
        <v>198</v>
      </c>
      <c r="S192" s="197" t="s">
        <v>198</v>
      </c>
      <c r="T192" s="197" t="s">
        <v>198</v>
      </c>
      <c r="U192" s="197" t="s">
        <v>198</v>
      </c>
      <c r="V192" s="197" t="s">
        <v>198</v>
      </c>
      <c r="W192" s="197" t="s">
        <v>198</v>
      </c>
    </row>
    <row r="193" spans="1:23" ht="12.75">
      <c r="A193" s="185" t="s">
        <v>79</v>
      </c>
      <c r="B193" s="186">
        <v>6688.43</v>
      </c>
      <c r="C193" s="186">
        <v>2738.86</v>
      </c>
      <c r="D193" s="186">
        <v>286.36</v>
      </c>
      <c r="E193" s="186">
        <v>292.13</v>
      </c>
      <c r="F193" s="186">
        <v>197.01</v>
      </c>
      <c r="G193" s="186">
        <v>73.52</v>
      </c>
      <c r="H193" s="186">
        <v>1980.44</v>
      </c>
      <c r="I193" s="131">
        <f t="shared" si="12"/>
        <v>775.5</v>
      </c>
      <c r="J193" s="130">
        <f t="shared" si="13"/>
        <v>2053.96</v>
      </c>
      <c r="K193" s="131">
        <f t="shared" si="14"/>
        <v>11.594649267466355</v>
      </c>
      <c r="L193" s="131">
        <f t="shared" si="15"/>
        <v>74.99324536485983</v>
      </c>
      <c r="P193" s="196" t="s">
        <v>79</v>
      </c>
      <c r="Q193" s="197" t="s">
        <v>198</v>
      </c>
      <c r="R193" s="197" t="s">
        <v>198</v>
      </c>
      <c r="S193" s="197" t="s">
        <v>198</v>
      </c>
      <c r="T193" s="197" t="s">
        <v>198</v>
      </c>
      <c r="U193" s="197" t="s">
        <v>198</v>
      </c>
      <c r="V193" s="197" t="s">
        <v>198</v>
      </c>
      <c r="W193" s="197" t="s">
        <v>198</v>
      </c>
    </row>
    <row r="194" spans="1:23" ht="12.75">
      <c r="A194" s="185" t="s">
        <v>93</v>
      </c>
      <c r="B194" s="186">
        <v>25895.94</v>
      </c>
      <c r="C194" s="186">
        <v>16457.63</v>
      </c>
      <c r="D194" s="186">
        <v>867.1</v>
      </c>
      <c r="E194" s="186">
        <v>1952.11</v>
      </c>
      <c r="F194" s="186">
        <v>857.44</v>
      </c>
      <c r="G194" s="186">
        <v>544.97</v>
      </c>
      <c r="H194" s="186">
        <v>10733.32</v>
      </c>
      <c r="I194" s="131">
        <f t="shared" si="12"/>
        <v>3676.65</v>
      </c>
      <c r="J194" s="130">
        <f t="shared" si="13"/>
        <v>11278.289999999999</v>
      </c>
      <c r="K194" s="131">
        <f t="shared" si="14"/>
        <v>14.197785444359232</v>
      </c>
      <c r="L194" s="131">
        <f t="shared" si="15"/>
        <v>68.52924752835006</v>
      </c>
      <c r="P194" s="196" t="s">
        <v>93</v>
      </c>
      <c r="Q194" s="197" t="s">
        <v>198</v>
      </c>
      <c r="R194" s="197" t="s">
        <v>198</v>
      </c>
      <c r="S194" s="197" t="s">
        <v>198</v>
      </c>
      <c r="T194" s="197" t="s">
        <v>198</v>
      </c>
      <c r="U194" s="197" t="s">
        <v>198</v>
      </c>
      <c r="V194" s="197" t="s">
        <v>198</v>
      </c>
      <c r="W194" s="197" t="s">
        <v>198</v>
      </c>
    </row>
    <row r="195" spans="1:23" ht="12.75">
      <c r="A195" s="185" t="s">
        <v>77</v>
      </c>
      <c r="B195" s="186">
        <v>41283.6</v>
      </c>
      <c r="C195" s="186">
        <v>26598.3</v>
      </c>
      <c r="D195" s="186">
        <v>2035.8</v>
      </c>
      <c r="E195" s="186">
        <v>4687.1</v>
      </c>
      <c r="F195" s="186">
        <v>3137</v>
      </c>
      <c r="G195" s="186">
        <v>1401.6</v>
      </c>
      <c r="H195" s="186">
        <v>16803.2</v>
      </c>
      <c r="I195" s="131">
        <f t="shared" si="12"/>
        <v>9859.900000000001</v>
      </c>
      <c r="J195" s="130">
        <f t="shared" si="13"/>
        <v>18204.8</v>
      </c>
      <c r="K195" s="131">
        <f t="shared" si="14"/>
        <v>23.883333817787214</v>
      </c>
      <c r="L195" s="131">
        <f t="shared" si="15"/>
        <v>68.44347195121493</v>
      </c>
      <c r="P195" s="196" t="s">
        <v>77</v>
      </c>
      <c r="Q195" s="197" t="s">
        <v>198</v>
      </c>
      <c r="R195" s="197" t="s">
        <v>198</v>
      </c>
      <c r="S195" s="197" t="s">
        <v>198</v>
      </c>
      <c r="T195" s="197" t="s">
        <v>198</v>
      </c>
      <c r="U195" s="197" t="s">
        <v>198</v>
      </c>
      <c r="V195" s="197" t="s">
        <v>198</v>
      </c>
      <c r="W195" s="197" t="s">
        <v>198</v>
      </c>
    </row>
    <row r="196" spans="1:23" ht="12.75">
      <c r="A196" s="185" t="s">
        <v>71</v>
      </c>
      <c r="B196" s="186">
        <v>1559.84</v>
      </c>
      <c r="C196" s="186">
        <v>803.06</v>
      </c>
      <c r="D196" s="186">
        <v>105.56</v>
      </c>
      <c r="E196" s="186">
        <v>206.39</v>
      </c>
      <c r="F196" s="186">
        <v>85.26</v>
      </c>
      <c r="G196" s="186">
        <v>42.56</v>
      </c>
      <c r="H196" s="186">
        <v>571.6</v>
      </c>
      <c r="I196" s="131">
        <f t="shared" si="12"/>
        <v>397.21</v>
      </c>
      <c r="J196" s="130">
        <f t="shared" si="13"/>
        <v>614.1600000000001</v>
      </c>
      <c r="K196" s="131">
        <f t="shared" si="14"/>
        <v>25.464791260642116</v>
      </c>
      <c r="L196" s="131">
        <f t="shared" si="15"/>
        <v>76.47747366323813</v>
      </c>
      <c r="P196" s="196" t="s">
        <v>71</v>
      </c>
      <c r="Q196" s="197" t="s">
        <v>198</v>
      </c>
      <c r="R196" s="197" t="s">
        <v>198</v>
      </c>
      <c r="S196" s="197" t="s">
        <v>198</v>
      </c>
      <c r="T196" s="197" t="s">
        <v>198</v>
      </c>
      <c r="U196" s="197" t="s">
        <v>198</v>
      </c>
      <c r="V196" s="197" t="s">
        <v>198</v>
      </c>
      <c r="W196" s="197" t="s">
        <v>198</v>
      </c>
    </row>
    <row r="197" spans="1:23" ht="12.75">
      <c r="A197" s="185" t="s">
        <v>82</v>
      </c>
      <c r="B197" s="186">
        <v>31652</v>
      </c>
      <c r="C197" s="186">
        <v>16873.06</v>
      </c>
      <c r="D197" s="186">
        <v>1338.79</v>
      </c>
      <c r="E197" s="186">
        <v>1507.72</v>
      </c>
      <c r="F197" s="186">
        <v>848.09</v>
      </c>
      <c r="G197" s="186">
        <v>736.58</v>
      </c>
      <c r="H197" s="186">
        <v>8695.66</v>
      </c>
      <c r="I197" s="131">
        <f t="shared" si="12"/>
        <v>3694.6000000000004</v>
      </c>
      <c r="J197" s="130">
        <f t="shared" si="13"/>
        <v>9432.24</v>
      </c>
      <c r="K197" s="131">
        <f t="shared" si="14"/>
        <v>11.672564134967775</v>
      </c>
      <c r="L197" s="131">
        <f t="shared" si="15"/>
        <v>55.90118212108533</v>
      </c>
      <c r="P197" s="196" t="s">
        <v>82</v>
      </c>
      <c r="Q197" s="197" t="s">
        <v>198</v>
      </c>
      <c r="R197" s="197" t="s">
        <v>198</v>
      </c>
      <c r="S197" s="197" t="s">
        <v>198</v>
      </c>
      <c r="T197" s="197" t="s">
        <v>198</v>
      </c>
      <c r="U197" s="197" t="s">
        <v>198</v>
      </c>
      <c r="V197" s="197" t="s">
        <v>198</v>
      </c>
      <c r="W197" s="197" t="s">
        <v>198</v>
      </c>
    </row>
    <row r="198" spans="1:23" ht="12.75">
      <c r="A198" s="185" t="s">
        <v>72</v>
      </c>
      <c r="B198" s="186">
        <v>310.65</v>
      </c>
      <c r="C198" s="186">
        <v>355.07</v>
      </c>
      <c r="D198" s="186">
        <v>17.94</v>
      </c>
      <c r="E198" s="186">
        <v>21.45</v>
      </c>
      <c r="F198" s="186">
        <v>17.7</v>
      </c>
      <c r="G198" s="186">
        <v>6.35</v>
      </c>
      <c r="H198" s="186">
        <v>157.81</v>
      </c>
      <c r="I198" s="131">
        <f t="shared" si="12"/>
        <v>57.09</v>
      </c>
      <c r="J198" s="130">
        <f t="shared" si="13"/>
        <v>164.16</v>
      </c>
      <c r="K198" s="131">
        <f t="shared" si="14"/>
        <v>18.377595364558186</v>
      </c>
      <c r="L198" s="131">
        <f t="shared" si="15"/>
        <v>46.233137127890274</v>
      </c>
      <c r="P198" s="196" t="s">
        <v>72</v>
      </c>
      <c r="Q198" s="197" t="s">
        <v>198</v>
      </c>
      <c r="R198" s="197" t="s">
        <v>198</v>
      </c>
      <c r="S198" s="197" t="s">
        <v>198</v>
      </c>
      <c r="T198" s="197" t="s">
        <v>198</v>
      </c>
      <c r="U198" s="197" t="s">
        <v>198</v>
      </c>
      <c r="V198" s="197" t="s">
        <v>198</v>
      </c>
      <c r="W198" s="197" t="s">
        <v>198</v>
      </c>
    </row>
    <row r="199" spans="1:23" ht="12.75">
      <c r="A199" s="185" t="s">
        <v>83</v>
      </c>
      <c r="B199" s="186">
        <v>665.6</v>
      </c>
      <c r="C199" s="186">
        <v>504.99</v>
      </c>
      <c r="D199" s="186">
        <v>41.18</v>
      </c>
      <c r="E199" s="186">
        <v>145.84</v>
      </c>
      <c r="F199" s="186">
        <v>60.98</v>
      </c>
      <c r="G199" s="186">
        <v>17.42</v>
      </c>
      <c r="H199" s="186">
        <v>296.91</v>
      </c>
      <c r="I199" s="131">
        <f t="shared" si="12"/>
        <v>248</v>
      </c>
      <c r="J199" s="130">
        <f t="shared" si="13"/>
        <v>314.33000000000004</v>
      </c>
      <c r="K199" s="131">
        <f t="shared" si="14"/>
        <v>37.25961538461539</v>
      </c>
      <c r="L199" s="131">
        <f t="shared" si="15"/>
        <v>62.24479692667182</v>
      </c>
      <c r="P199" s="196" t="s">
        <v>83</v>
      </c>
      <c r="Q199" s="197" t="s">
        <v>198</v>
      </c>
      <c r="R199" s="197" t="s">
        <v>198</v>
      </c>
      <c r="S199" s="197" t="s">
        <v>198</v>
      </c>
      <c r="T199" s="197" t="s">
        <v>198</v>
      </c>
      <c r="U199" s="197" t="s">
        <v>198</v>
      </c>
      <c r="V199" s="197" t="s">
        <v>198</v>
      </c>
      <c r="W199" s="197" t="s">
        <v>198</v>
      </c>
    </row>
    <row r="200" spans="1:23" ht="12.75">
      <c r="A200" s="185" t="s">
        <v>84</v>
      </c>
      <c r="B200" s="186">
        <v>1617.8</v>
      </c>
      <c r="C200" s="186">
        <v>988.5</v>
      </c>
      <c r="D200" s="186">
        <v>57.2</v>
      </c>
      <c r="E200" s="186">
        <v>287.4</v>
      </c>
      <c r="F200" s="186">
        <v>122.6</v>
      </c>
      <c r="G200" s="186">
        <v>21.3</v>
      </c>
      <c r="H200" s="186">
        <v>574.3</v>
      </c>
      <c r="I200" s="131">
        <f t="shared" si="12"/>
        <v>467.19999999999993</v>
      </c>
      <c r="J200" s="130">
        <f t="shared" si="13"/>
        <v>595.5999999999999</v>
      </c>
      <c r="K200" s="131">
        <f t="shared" si="14"/>
        <v>28.878724193348987</v>
      </c>
      <c r="L200" s="131">
        <f t="shared" si="15"/>
        <v>60.252908447142126</v>
      </c>
      <c r="P200" s="196" t="s">
        <v>84</v>
      </c>
      <c r="Q200" s="197" t="s">
        <v>198</v>
      </c>
      <c r="R200" s="197" t="s">
        <v>198</v>
      </c>
      <c r="S200" s="197" t="s">
        <v>198</v>
      </c>
      <c r="T200" s="197" t="s">
        <v>198</v>
      </c>
      <c r="U200" s="197" t="s">
        <v>198</v>
      </c>
      <c r="V200" s="197" t="s">
        <v>198</v>
      </c>
      <c r="W200" s="197" t="s">
        <v>198</v>
      </c>
    </row>
    <row r="201" spans="1:23" ht="12.75">
      <c r="A201" s="185" t="s">
        <v>85</v>
      </c>
      <c r="B201" s="186">
        <v>206.48</v>
      </c>
      <c r="C201" s="186">
        <v>205.66</v>
      </c>
      <c r="D201" s="186">
        <v>8.63</v>
      </c>
      <c r="E201" s="186">
        <v>17.74</v>
      </c>
      <c r="F201" s="186">
        <v>8.65</v>
      </c>
      <c r="G201" s="186">
        <v>7.48</v>
      </c>
      <c r="H201" s="186">
        <v>206.06</v>
      </c>
      <c r="I201" s="131">
        <f t="shared" si="12"/>
        <v>35.019999999999996</v>
      </c>
      <c r="J201" s="130">
        <f t="shared" si="13"/>
        <v>213.54</v>
      </c>
      <c r="K201" s="131">
        <f t="shared" si="14"/>
        <v>16.96048043394033</v>
      </c>
      <c r="L201" s="131">
        <f t="shared" si="15"/>
        <v>103.83156666342508</v>
      </c>
      <c r="P201" s="196" t="s">
        <v>85</v>
      </c>
      <c r="Q201" s="197" t="s">
        <v>198</v>
      </c>
      <c r="R201" s="197" t="s">
        <v>198</v>
      </c>
      <c r="S201" s="197" t="s">
        <v>198</v>
      </c>
      <c r="T201" s="197" t="s">
        <v>198</v>
      </c>
      <c r="U201" s="197" t="s">
        <v>198</v>
      </c>
      <c r="V201" s="197" t="s">
        <v>198</v>
      </c>
      <c r="W201" s="197" t="s">
        <v>198</v>
      </c>
    </row>
    <row r="202" spans="1:23" ht="12.75">
      <c r="A202" s="185" t="s">
        <v>80</v>
      </c>
      <c r="B202" s="186">
        <v>4595.95</v>
      </c>
      <c r="C202" s="186">
        <v>2670.8</v>
      </c>
      <c r="D202" s="186">
        <v>370.03</v>
      </c>
      <c r="E202" s="186">
        <v>535.16</v>
      </c>
      <c r="F202" s="186">
        <v>384.79</v>
      </c>
      <c r="G202" s="186">
        <v>59.19</v>
      </c>
      <c r="H202" s="186">
        <v>1621.06</v>
      </c>
      <c r="I202" s="131">
        <f t="shared" si="12"/>
        <v>1289.98</v>
      </c>
      <c r="J202" s="130">
        <f t="shared" si="13"/>
        <v>1680.25</v>
      </c>
      <c r="K202" s="131">
        <f t="shared" si="14"/>
        <v>28.06775530630229</v>
      </c>
      <c r="L202" s="131">
        <f t="shared" si="15"/>
        <v>62.911861614497525</v>
      </c>
      <c r="P202" s="196" t="s">
        <v>80</v>
      </c>
      <c r="Q202" s="197" t="s">
        <v>198</v>
      </c>
      <c r="R202" s="197" t="s">
        <v>198</v>
      </c>
      <c r="S202" s="197" t="s">
        <v>198</v>
      </c>
      <c r="T202" s="197" t="s">
        <v>198</v>
      </c>
      <c r="U202" s="197" t="s">
        <v>198</v>
      </c>
      <c r="V202" s="197" t="s">
        <v>198</v>
      </c>
      <c r="W202" s="197" t="s">
        <v>198</v>
      </c>
    </row>
    <row r="203" spans="1:23" ht="12.75">
      <c r="A203" s="185" t="s">
        <v>86</v>
      </c>
      <c r="B203" s="186">
        <v>51.1</v>
      </c>
      <c r="C203" s="186">
        <v>73.72</v>
      </c>
      <c r="D203" s="186">
        <v>3.77</v>
      </c>
      <c r="E203" s="186">
        <v>2.11</v>
      </c>
      <c r="F203" s="186">
        <v>0.51</v>
      </c>
      <c r="G203" s="186">
        <v>1.33</v>
      </c>
      <c r="H203" s="186">
        <v>39.43</v>
      </c>
      <c r="I203" s="131">
        <f t="shared" si="12"/>
        <v>6.39</v>
      </c>
      <c r="J203" s="130">
        <f t="shared" si="13"/>
        <v>40.76</v>
      </c>
      <c r="K203" s="131">
        <f t="shared" si="14"/>
        <v>12.504892367906065</v>
      </c>
      <c r="L203" s="131">
        <f t="shared" si="15"/>
        <v>55.29028757460662</v>
      </c>
      <c r="P203" s="196" t="s">
        <v>86</v>
      </c>
      <c r="Q203" s="197" t="s">
        <v>198</v>
      </c>
      <c r="R203" s="197" t="s">
        <v>198</v>
      </c>
      <c r="S203" s="197" t="s">
        <v>198</v>
      </c>
      <c r="T203" s="197" t="s">
        <v>198</v>
      </c>
      <c r="U203" s="197" t="s">
        <v>198</v>
      </c>
      <c r="V203" s="197" t="s">
        <v>198</v>
      </c>
      <c r="W203" s="197" t="s">
        <v>198</v>
      </c>
    </row>
    <row r="204" spans="1:23" ht="12.75">
      <c r="A204" s="185" t="s">
        <v>87</v>
      </c>
      <c r="B204" s="186">
        <v>13489.39</v>
      </c>
      <c r="C204" s="186">
        <v>11355.73</v>
      </c>
      <c r="D204" s="186">
        <v>1577.58</v>
      </c>
      <c r="E204" s="186">
        <v>497.55</v>
      </c>
      <c r="F204" s="186">
        <v>437.49</v>
      </c>
      <c r="G204" s="186">
        <v>344</v>
      </c>
      <c r="H204" s="186">
        <v>5925.33</v>
      </c>
      <c r="I204" s="131">
        <f t="shared" si="12"/>
        <v>2512.62</v>
      </c>
      <c r="J204" s="130">
        <f t="shared" si="13"/>
        <v>6269.33</v>
      </c>
      <c r="K204" s="131">
        <f t="shared" si="14"/>
        <v>18.626639158627633</v>
      </c>
      <c r="L204" s="131">
        <f t="shared" si="15"/>
        <v>55.20851587700659</v>
      </c>
      <c r="P204" s="196" t="s">
        <v>87</v>
      </c>
      <c r="Q204" s="197" t="s">
        <v>198</v>
      </c>
      <c r="R204" s="197" t="s">
        <v>198</v>
      </c>
      <c r="S204" s="197" t="s">
        <v>198</v>
      </c>
      <c r="T204" s="197" t="s">
        <v>198</v>
      </c>
      <c r="U204" s="197" t="s">
        <v>198</v>
      </c>
      <c r="V204" s="197" t="s">
        <v>198</v>
      </c>
      <c r="W204" s="197" t="s">
        <v>198</v>
      </c>
    </row>
    <row r="205" spans="1:23" ht="12.75">
      <c r="A205" s="185" t="s">
        <v>68</v>
      </c>
      <c r="B205" s="186">
        <v>2868.73</v>
      </c>
      <c r="C205" s="186">
        <v>3479.66</v>
      </c>
      <c r="D205" s="186">
        <v>172.02</v>
      </c>
      <c r="E205" s="186">
        <v>192.2</v>
      </c>
      <c r="F205" s="186">
        <v>149.12</v>
      </c>
      <c r="G205" s="186">
        <v>121.52</v>
      </c>
      <c r="H205" s="186">
        <v>1598.6</v>
      </c>
      <c r="I205" s="131">
        <f t="shared" si="12"/>
        <v>513.34</v>
      </c>
      <c r="J205" s="130">
        <f t="shared" si="13"/>
        <v>1720.12</v>
      </c>
      <c r="K205" s="131">
        <f t="shared" si="14"/>
        <v>17.894329546524073</v>
      </c>
      <c r="L205" s="131">
        <f t="shared" si="15"/>
        <v>49.43356534833863</v>
      </c>
      <c r="P205" s="196" t="s">
        <v>68</v>
      </c>
      <c r="Q205" s="197" t="s">
        <v>198</v>
      </c>
      <c r="R205" s="197" t="s">
        <v>198</v>
      </c>
      <c r="S205" s="197" t="s">
        <v>198</v>
      </c>
      <c r="T205" s="197" t="s">
        <v>198</v>
      </c>
      <c r="U205" s="197" t="s">
        <v>198</v>
      </c>
      <c r="V205" s="197" t="s">
        <v>198</v>
      </c>
      <c r="W205" s="197" t="s">
        <v>198</v>
      </c>
    </row>
    <row r="206" spans="1:23" ht="12.75">
      <c r="A206" s="185" t="s">
        <v>88</v>
      </c>
      <c r="B206" s="186">
        <v>11944.52</v>
      </c>
      <c r="C206" s="186">
        <v>11009.57</v>
      </c>
      <c r="D206" s="186">
        <v>277.32</v>
      </c>
      <c r="E206" s="186">
        <v>1674.03</v>
      </c>
      <c r="F206" s="186">
        <v>888.06</v>
      </c>
      <c r="G206" s="186">
        <v>94.68</v>
      </c>
      <c r="H206" s="186">
        <v>5577.43</v>
      </c>
      <c r="I206" s="131">
        <f t="shared" si="12"/>
        <v>2839.41</v>
      </c>
      <c r="J206" s="130">
        <f t="shared" si="13"/>
        <v>5672.110000000001</v>
      </c>
      <c r="K206" s="131">
        <f t="shared" si="14"/>
        <v>23.771654281628727</v>
      </c>
      <c r="L206" s="131">
        <f t="shared" si="15"/>
        <v>51.51981412534732</v>
      </c>
      <c r="P206" s="196" t="s">
        <v>88</v>
      </c>
      <c r="Q206" s="197" t="s">
        <v>198</v>
      </c>
      <c r="R206" s="197" t="s">
        <v>198</v>
      </c>
      <c r="S206" s="197" t="s">
        <v>198</v>
      </c>
      <c r="T206" s="197" t="s">
        <v>198</v>
      </c>
      <c r="U206" s="197" t="s">
        <v>198</v>
      </c>
      <c r="V206" s="197" t="s">
        <v>198</v>
      </c>
      <c r="W206" s="197" t="s">
        <v>198</v>
      </c>
    </row>
    <row r="207" spans="1:23" ht="12.75">
      <c r="A207" s="185" t="s">
        <v>89</v>
      </c>
      <c r="B207" s="186">
        <v>3726.07</v>
      </c>
      <c r="C207" s="186">
        <v>2767.84</v>
      </c>
      <c r="D207" s="186">
        <v>131</v>
      </c>
      <c r="E207" s="186">
        <v>205.82</v>
      </c>
      <c r="F207" s="186">
        <v>115.98</v>
      </c>
      <c r="G207" s="186">
        <v>22.33</v>
      </c>
      <c r="H207" s="186">
        <v>2106.44</v>
      </c>
      <c r="I207" s="131">
        <f t="shared" si="12"/>
        <v>452.8</v>
      </c>
      <c r="J207" s="130">
        <f t="shared" si="13"/>
        <v>2128.77</v>
      </c>
      <c r="K207" s="131">
        <f t="shared" si="14"/>
        <v>12.15221399490616</v>
      </c>
      <c r="L207" s="131">
        <f t="shared" si="15"/>
        <v>76.91087635123417</v>
      </c>
      <c r="P207" s="196" t="s">
        <v>89</v>
      </c>
      <c r="Q207" s="197" t="s">
        <v>198</v>
      </c>
      <c r="R207" s="197" t="s">
        <v>198</v>
      </c>
      <c r="S207" s="197" t="s">
        <v>198</v>
      </c>
      <c r="T207" s="197" t="s">
        <v>198</v>
      </c>
      <c r="U207" s="197" t="s">
        <v>198</v>
      </c>
      <c r="V207" s="197" t="s">
        <v>198</v>
      </c>
      <c r="W207" s="197" t="s">
        <v>198</v>
      </c>
    </row>
    <row r="208" spans="1:23" ht="12.75">
      <c r="A208" s="185" t="s">
        <v>90</v>
      </c>
      <c r="B208" s="186">
        <v>12184.61</v>
      </c>
      <c r="C208" s="186">
        <v>3907.61</v>
      </c>
      <c r="D208" s="186">
        <v>985.17</v>
      </c>
      <c r="E208" s="186">
        <v>756.08</v>
      </c>
      <c r="F208" s="186">
        <v>323.11</v>
      </c>
      <c r="G208" s="186">
        <v>323.61</v>
      </c>
      <c r="H208" s="186">
        <v>2940.32</v>
      </c>
      <c r="I208" s="131">
        <f t="shared" si="12"/>
        <v>2064.36</v>
      </c>
      <c r="J208" s="130">
        <f t="shared" si="13"/>
        <v>3263.9300000000003</v>
      </c>
      <c r="K208" s="131">
        <f t="shared" si="14"/>
        <v>16.942355972000744</v>
      </c>
      <c r="L208" s="131">
        <f t="shared" si="15"/>
        <v>83.52752705618013</v>
      </c>
      <c r="P208" s="196" t="s">
        <v>90</v>
      </c>
      <c r="Q208" s="197" t="s">
        <v>198</v>
      </c>
      <c r="R208" s="197" t="s">
        <v>198</v>
      </c>
      <c r="S208" s="197" t="s">
        <v>198</v>
      </c>
      <c r="T208" s="197" t="s">
        <v>198</v>
      </c>
      <c r="U208" s="197" t="s">
        <v>198</v>
      </c>
      <c r="V208" s="197" t="s">
        <v>198</v>
      </c>
      <c r="W208" s="197" t="s">
        <v>198</v>
      </c>
    </row>
    <row r="209" spans="1:23" ht="12.75">
      <c r="A209" s="185" t="s">
        <v>92</v>
      </c>
      <c r="B209" s="186">
        <v>598.74</v>
      </c>
      <c r="C209" s="186">
        <v>541.76</v>
      </c>
      <c r="D209" s="186">
        <v>33.78</v>
      </c>
      <c r="E209" s="186">
        <v>54.61</v>
      </c>
      <c r="F209" s="186">
        <v>22.04</v>
      </c>
      <c r="G209" s="186">
        <v>26.02</v>
      </c>
      <c r="H209" s="186">
        <v>386.68</v>
      </c>
      <c r="I209" s="131">
        <f t="shared" si="12"/>
        <v>110.43</v>
      </c>
      <c r="J209" s="130">
        <f t="shared" si="13"/>
        <v>412.7</v>
      </c>
      <c r="K209" s="131">
        <f t="shared" si="14"/>
        <v>18.443731836857403</v>
      </c>
      <c r="L209" s="131">
        <f t="shared" si="15"/>
        <v>76.17764323685765</v>
      </c>
      <c r="P209" s="196" t="s">
        <v>92</v>
      </c>
      <c r="Q209" s="197" t="s">
        <v>198</v>
      </c>
      <c r="R209" s="197" t="s">
        <v>198</v>
      </c>
      <c r="S209" s="197" t="s">
        <v>198</v>
      </c>
      <c r="T209" s="197" t="s">
        <v>198</v>
      </c>
      <c r="U209" s="197" t="s">
        <v>198</v>
      </c>
      <c r="V209" s="197" t="s">
        <v>198</v>
      </c>
      <c r="W209" s="197" t="s">
        <v>198</v>
      </c>
    </row>
    <row r="210" spans="1:23" ht="12.75">
      <c r="A210" s="185" t="s">
        <v>91</v>
      </c>
      <c r="B210" s="186">
        <v>1210.88</v>
      </c>
      <c r="C210" s="186">
        <v>952.11</v>
      </c>
      <c r="D210" s="186">
        <v>118.21</v>
      </c>
      <c r="E210" s="186">
        <v>159.57</v>
      </c>
      <c r="F210" s="186">
        <v>126.2</v>
      </c>
      <c r="G210" s="186">
        <v>42.47</v>
      </c>
      <c r="H210" s="186">
        <v>316.06</v>
      </c>
      <c r="I210" s="131">
        <f t="shared" si="12"/>
        <v>403.97999999999996</v>
      </c>
      <c r="J210" s="130">
        <f t="shared" si="13"/>
        <v>358.53</v>
      </c>
      <c r="K210" s="131">
        <f t="shared" si="14"/>
        <v>33.36251321353065</v>
      </c>
      <c r="L210" s="131">
        <f t="shared" si="15"/>
        <v>37.65636323534045</v>
      </c>
      <c r="P210" s="196" t="s">
        <v>91</v>
      </c>
      <c r="Q210" s="197" t="s">
        <v>198</v>
      </c>
      <c r="R210" s="197" t="s">
        <v>198</v>
      </c>
      <c r="S210" s="197" t="s">
        <v>198</v>
      </c>
      <c r="T210" s="197" t="s">
        <v>198</v>
      </c>
      <c r="U210" s="197" t="s">
        <v>198</v>
      </c>
      <c r="V210" s="197" t="s">
        <v>198</v>
      </c>
      <c r="W210" s="197" t="s">
        <v>198</v>
      </c>
    </row>
    <row r="211" spans="1:23" ht="12.75">
      <c r="A211" s="185" t="s">
        <v>76</v>
      </c>
      <c r="B211" s="186">
        <v>1573.95</v>
      </c>
      <c r="C211" s="186">
        <v>2561.94</v>
      </c>
      <c r="D211" s="186">
        <v>95.46</v>
      </c>
      <c r="E211" s="186">
        <v>399.53</v>
      </c>
      <c r="F211" s="186">
        <v>83.87</v>
      </c>
      <c r="G211" s="186">
        <v>44.63</v>
      </c>
      <c r="H211" s="186">
        <v>1114.39</v>
      </c>
      <c r="I211" s="131">
        <f t="shared" si="12"/>
        <v>578.8599999999999</v>
      </c>
      <c r="J211" s="130">
        <f t="shared" si="13"/>
        <v>1159.0200000000002</v>
      </c>
      <c r="K211" s="131">
        <f t="shared" si="14"/>
        <v>36.777534229168644</v>
      </c>
      <c r="L211" s="131">
        <f t="shared" si="15"/>
        <v>45.23993536148389</v>
      </c>
      <c r="P211" s="196" t="s">
        <v>76</v>
      </c>
      <c r="Q211" s="197" t="s">
        <v>198</v>
      </c>
      <c r="R211" s="197" t="s">
        <v>198</v>
      </c>
      <c r="S211" s="197" t="s">
        <v>198</v>
      </c>
      <c r="T211" s="197" t="s">
        <v>198</v>
      </c>
      <c r="U211" s="197" t="s">
        <v>198</v>
      </c>
      <c r="V211" s="197" t="s">
        <v>198</v>
      </c>
      <c r="W211" s="197" t="s">
        <v>198</v>
      </c>
    </row>
    <row r="212" spans="1:23" ht="12.75">
      <c r="A212" s="185" t="s">
        <v>94</v>
      </c>
      <c r="B212" s="186">
        <v>2714.1</v>
      </c>
      <c r="C212" s="186">
        <v>2930.23</v>
      </c>
      <c r="D212" s="186">
        <v>309.16</v>
      </c>
      <c r="E212" s="186">
        <v>322.69</v>
      </c>
      <c r="F212" s="186">
        <v>106.31</v>
      </c>
      <c r="G212" s="186">
        <v>40.32</v>
      </c>
      <c r="H212" s="186">
        <v>1543.2</v>
      </c>
      <c r="I212" s="131">
        <f t="shared" si="12"/>
        <v>738.1600000000001</v>
      </c>
      <c r="J212" s="130">
        <f t="shared" si="13"/>
        <v>1583.52</v>
      </c>
      <c r="K212" s="131">
        <f t="shared" si="14"/>
        <v>27.197229284108914</v>
      </c>
      <c r="L212" s="131">
        <f t="shared" si="15"/>
        <v>54.040809083246025</v>
      </c>
      <c r="P212" s="196" t="s">
        <v>94</v>
      </c>
      <c r="Q212" s="197" t="s">
        <v>198</v>
      </c>
      <c r="R212" s="197" t="s">
        <v>198</v>
      </c>
      <c r="S212" s="197" t="s">
        <v>198</v>
      </c>
      <c r="T212" s="197" t="s">
        <v>198</v>
      </c>
      <c r="U212" s="197" t="s">
        <v>198</v>
      </c>
      <c r="V212" s="197" t="s">
        <v>198</v>
      </c>
      <c r="W212" s="197" t="s">
        <v>198</v>
      </c>
    </row>
    <row r="213" spans="1:23" ht="12.75">
      <c r="A213" s="185" t="s">
        <v>95</v>
      </c>
      <c r="B213" s="186">
        <v>11110.12</v>
      </c>
      <c r="C213" s="186">
        <v>16449.47</v>
      </c>
      <c r="D213" s="186">
        <v>1021.15</v>
      </c>
      <c r="E213" s="186">
        <v>1778.8</v>
      </c>
      <c r="F213" s="186">
        <v>1007.53</v>
      </c>
      <c r="G213" s="186">
        <v>526.58</v>
      </c>
      <c r="H213" s="186">
        <v>6549.95</v>
      </c>
      <c r="I213" s="131">
        <f t="shared" si="12"/>
        <v>3807.4799999999996</v>
      </c>
      <c r="J213" s="130">
        <f t="shared" si="13"/>
        <v>7076.53</v>
      </c>
      <c r="K213" s="131">
        <f t="shared" si="14"/>
        <v>34.27037691762104</v>
      </c>
      <c r="L213" s="131">
        <f t="shared" si="15"/>
        <v>43.01980550133226</v>
      </c>
      <c r="P213" s="196" t="s">
        <v>95</v>
      </c>
      <c r="Q213" s="197" t="s">
        <v>198</v>
      </c>
      <c r="R213" s="197" t="s">
        <v>198</v>
      </c>
      <c r="S213" s="197" t="s">
        <v>198</v>
      </c>
      <c r="T213" s="197" t="s">
        <v>198</v>
      </c>
      <c r="U213" s="197" t="s">
        <v>198</v>
      </c>
      <c r="V213" s="197" t="s">
        <v>198</v>
      </c>
      <c r="W213" s="197" t="s">
        <v>198</v>
      </c>
    </row>
    <row r="214" spans="1:23" ht="12.75">
      <c r="A214" s="185" t="s">
        <v>98</v>
      </c>
      <c r="B214" s="186">
        <v>113.25</v>
      </c>
      <c r="C214" s="186">
        <v>244.99</v>
      </c>
      <c r="D214" s="186">
        <v>2.43</v>
      </c>
      <c r="E214" s="186">
        <v>24.01</v>
      </c>
      <c r="F214" s="186">
        <v>0.51</v>
      </c>
      <c r="G214" s="186">
        <v>5.05</v>
      </c>
      <c r="H214" s="186">
        <v>134.74</v>
      </c>
      <c r="I214" s="131">
        <f t="shared" si="12"/>
        <v>26.950000000000003</v>
      </c>
      <c r="J214" s="130">
        <f t="shared" si="13"/>
        <v>139.79000000000002</v>
      </c>
      <c r="K214" s="131">
        <f t="shared" si="14"/>
        <v>23.796909492273734</v>
      </c>
      <c r="L214" s="131">
        <f t="shared" si="15"/>
        <v>57.05947181517613</v>
      </c>
      <c r="P214" s="196" t="s">
        <v>98</v>
      </c>
      <c r="Q214" s="197" t="s">
        <v>198</v>
      </c>
      <c r="R214" s="197" t="s">
        <v>198</v>
      </c>
      <c r="S214" s="197" t="s">
        <v>198</v>
      </c>
      <c r="T214" s="197" t="s">
        <v>198</v>
      </c>
      <c r="U214" s="197" t="s">
        <v>198</v>
      </c>
      <c r="V214" s="197" t="s">
        <v>198</v>
      </c>
      <c r="W214" s="197" t="s">
        <v>198</v>
      </c>
    </row>
    <row r="215" spans="1:23" ht="12.75">
      <c r="A215" s="185" t="s">
        <v>96</v>
      </c>
      <c r="B215" s="186">
        <v>1684.32</v>
      </c>
      <c r="C215" s="186">
        <v>3403.78</v>
      </c>
      <c r="D215" s="186">
        <v>115.12</v>
      </c>
      <c r="E215" s="186">
        <v>206.64</v>
      </c>
      <c r="F215" s="186">
        <v>38.35</v>
      </c>
      <c r="G215" s="186">
        <v>89.59</v>
      </c>
      <c r="H215" s="186">
        <v>1598.53</v>
      </c>
      <c r="I215" s="131">
        <f t="shared" si="12"/>
        <v>360.11</v>
      </c>
      <c r="J215" s="130">
        <f t="shared" si="13"/>
        <v>1688.12</v>
      </c>
      <c r="K215" s="131">
        <f t="shared" si="14"/>
        <v>21.380141540799848</v>
      </c>
      <c r="L215" s="131">
        <f t="shared" si="15"/>
        <v>49.59544976467339</v>
      </c>
      <c r="P215" s="196" t="s">
        <v>96</v>
      </c>
      <c r="Q215" s="197" t="s">
        <v>198</v>
      </c>
      <c r="R215" s="197" t="s">
        <v>198</v>
      </c>
      <c r="S215" s="197" t="s">
        <v>198</v>
      </c>
      <c r="T215" s="197" t="s">
        <v>198</v>
      </c>
      <c r="U215" s="197" t="s">
        <v>198</v>
      </c>
      <c r="V215" s="197" t="s">
        <v>198</v>
      </c>
      <c r="W215" s="197" t="s">
        <v>198</v>
      </c>
    </row>
    <row r="216" spans="1:23" ht="12.75">
      <c r="A216" s="185" t="s">
        <v>97</v>
      </c>
      <c r="B216" s="186">
        <v>3311.3</v>
      </c>
      <c r="C216" s="186">
        <v>4159.96</v>
      </c>
      <c r="D216" s="186">
        <v>239.11</v>
      </c>
      <c r="E216" s="186">
        <v>166.72</v>
      </c>
      <c r="F216" s="186">
        <v>102.94</v>
      </c>
      <c r="G216" s="186">
        <v>165.28</v>
      </c>
      <c r="H216" s="186">
        <v>1971.38</v>
      </c>
      <c r="I216" s="131">
        <f t="shared" si="12"/>
        <v>508.77000000000004</v>
      </c>
      <c r="J216" s="130">
        <f t="shared" si="13"/>
        <v>2136.6600000000003</v>
      </c>
      <c r="K216" s="131">
        <f t="shared" si="14"/>
        <v>15.364660405278894</v>
      </c>
      <c r="L216" s="131">
        <f t="shared" si="15"/>
        <v>51.362513101087515</v>
      </c>
      <c r="P216" s="196" t="s">
        <v>97</v>
      </c>
      <c r="Q216" s="197" t="s">
        <v>198</v>
      </c>
      <c r="R216" s="197" t="s">
        <v>198</v>
      </c>
      <c r="S216" s="197" t="s">
        <v>198</v>
      </c>
      <c r="T216" s="197" t="s">
        <v>198</v>
      </c>
      <c r="U216" s="197" t="s">
        <v>198</v>
      </c>
      <c r="V216" s="197" t="s">
        <v>198</v>
      </c>
      <c r="W216" s="197" t="s">
        <v>198</v>
      </c>
    </row>
    <row r="217" spans="1:23" ht="12.75">
      <c r="A217" s="185" t="s">
        <v>197</v>
      </c>
      <c r="B217" s="187" t="s">
        <v>6</v>
      </c>
      <c r="C217" s="187" t="s">
        <v>6</v>
      </c>
      <c r="D217" s="187" t="s">
        <v>6</v>
      </c>
      <c r="E217" s="187" t="s">
        <v>6</v>
      </c>
      <c r="F217" s="187" t="s">
        <v>6</v>
      </c>
      <c r="G217" s="187" t="s">
        <v>6</v>
      </c>
      <c r="H217" s="187" t="s">
        <v>6</v>
      </c>
      <c r="I217" s="131" t="e">
        <f t="shared" si="12"/>
        <v>#VALUE!</v>
      </c>
      <c r="J217" s="130" t="e">
        <f t="shared" si="13"/>
        <v>#VALUE!</v>
      </c>
      <c r="K217" s="131" t="e">
        <f t="shared" si="14"/>
        <v>#VALUE!</v>
      </c>
      <c r="L217" s="131" t="e">
        <f t="shared" si="15"/>
        <v>#VALUE!</v>
      </c>
      <c r="P217" s="196" t="s">
        <v>197</v>
      </c>
      <c r="Q217" s="197" t="s">
        <v>198</v>
      </c>
      <c r="R217" s="197" t="s">
        <v>198</v>
      </c>
      <c r="S217" s="197" t="s">
        <v>198</v>
      </c>
      <c r="T217" s="197" t="s">
        <v>198</v>
      </c>
      <c r="U217" s="197" t="s">
        <v>198</v>
      </c>
      <c r="V217" s="197" t="s">
        <v>198</v>
      </c>
      <c r="W217" s="197" t="s">
        <v>198</v>
      </c>
    </row>
    <row r="218" spans="1:11" ht="15">
      <c r="A218" s="108"/>
      <c r="B218" s="111"/>
      <c r="C218" s="111"/>
      <c r="D218" s="111"/>
      <c r="E218" s="111"/>
      <c r="F218" s="111"/>
      <c r="G218" s="111"/>
      <c r="H218" s="132"/>
      <c r="I218" s="59"/>
      <c r="J218" s="95"/>
      <c r="K218" s="59"/>
    </row>
    <row r="219" spans="1:23" ht="14.25">
      <c r="A219" s="183" t="s">
        <v>113</v>
      </c>
      <c r="B219" s="183" t="s">
        <v>104</v>
      </c>
      <c r="C219" s="182"/>
      <c r="D219" s="182"/>
      <c r="E219" s="182"/>
      <c r="F219" s="182"/>
      <c r="G219" s="182"/>
      <c r="H219" s="182"/>
      <c r="I219" s="59"/>
      <c r="J219" s="95"/>
      <c r="K219" s="59"/>
      <c r="P219" s="194" t="s">
        <v>113</v>
      </c>
      <c r="Q219" s="194" t="s">
        <v>104</v>
      </c>
      <c r="R219" s="193"/>
      <c r="S219" s="193"/>
      <c r="T219" s="193"/>
      <c r="U219" s="193"/>
      <c r="V219" s="193"/>
      <c r="W219" s="193"/>
    </row>
    <row r="220" spans="1:23" ht="14.25">
      <c r="A220" s="183" t="s">
        <v>111</v>
      </c>
      <c r="B220" s="183" t="s">
        <v>105</v>
      </c>
      <c r="C220" s="182"/>
      <c r="D220" s="182"/>
      <c r="E220" s="182"/>
      <c r="F220" s="182"/>
      <c r="G220" s="182"/>
      <c r="H220" s="182"/>
      <c r="I220" s="59"/>
      <c r="J220" s="95"/>
      <c r="K220" s="59"/>
      <c r="P220" s="194" t="s">
        <v>111</v>
      </c>
      <c r="Q220" s="194" t="s">
        <v>105</v>
      </c>
      <c r="R220" s="193"/>
      <c r="S220" s="193"/>
      <c r="T220" s="193"/>
      <c r="U220" s="193"/>
      <c r="V220" s="193"/>
      <c r="W220" s="193"/>
    </row>
    <row r="221" spans="1:23" ht="14.25">
      <c r="A221" s="183" t="s">
        <v>101</v>
      </c>
      <c r="B221" s="183" t="s">
        <v>102</v>
      </c>
      <c r="C221" s="182"/>
      <c r="D221" s="182"/>
      <c r="E221" s="182"/>
      <c r="F221" s="182"/>
      <c r="G221" s="182"/>
      <c r="H221" s="182"/>
      <c r="I221" s="59"/>
      <c r="J221" s="95"/>
      <c r="K221" s="59"/>
      <c r="P221" s="194" t="s">
        <v>101</v>
      </c>
      <c r="Q221" s="194" t="s">
        <v>102</v>
      </c>
      <c r="R221" s="193"/>
      <c r="S221" s="193"/>
      <c r="T221" s="193"/>
      <c r="U221" s="193"/>
      <c r="V221" s="193"/>
      <c r="W221" s="193"/>
    </row>
    <row r="222" spans="1:11" ht="15">
      <c r="A222" s="108"/>
      <c r="B222" s="111"/>
      <c r="C222" s="111"/>
      <c r="D222" s="111"/>
      <c r="E222" s="111"/>
      <c r="F222" s="111"/>
      <c r="G222" s="111"/>
      <c r="H222" s="132"/>
      <c r="I222" s="59"/>
      <c r="J222" s="95"/>
      <c r="K222" s="59"/>
    </row>
    <row r="223" spans="1:23" ht="165.75" customHeight="1">
      <c r="A223" s="185" t="s">
        <v>116</v>
      </c>
      <c r="B223" s="185" t="s">
        <v>157</v>
      </c>
      <c r="C223" s="185" t="s">
        <v>158</v>
      </c>
      <c r="D223" s="185" t="s">
        <v>159</v>
      </c>
      <c r="E223" s="185" t="s">
        <v>160</v>
      </c>
      <c r="F223" s="185" t="s">
        <v>161</v>
      </c>
      <c r="G223" s="185" t="s">
        <v>162</v>
      </c>
      <c r="H223" s="185" t="s">
        <v>264</v>
      </c>
      <c r="I223" s="129" t="s">
        <v>163</v>
      </c>
      <c r="J223" s="129" t="s">
        <v>265</v>
      </c>
      <c r="K223" s="129" t="s">
        <v>267</v>
      </c>
      <c r="L223" s="129" t="s">
        <v>266</v>
      </c>
      <c r="P223" s="196" t="s">
        <v>116</v>
      </c>
      <c r="Q223" s="196" t="s">
        <v>157</v>
      </c>
      <c r="R223" s="196" t="s">
        <v>158</v>
      </c>
      <c r="S223" s="196" t="s">
        <v>159</v>
      </c>
      <c r="T223" s="196" t="s">
        <v>160</v>
      </c>
      <c r="U223" s="196" t="s">
        <v>161</v>
      </c>
      <c r="V223" s="196" t="s">
        <v>162</v>
      </c>
      <c r="W223" s="196" t="s">
        <v>264</v>
      </c>
    </row>
    <row r="224" spans="1:23" ht="12.75">
      <c r="A224" s="185" t="s">
        <v>7</v>
      </c>
      <c r="B224" s="186">
        <v>211041.63</v>
      </c>
      <c r="C224" s="186">
        <v>172360.59</v>
      </c>
      <c r="D224" s="186">
        <v>12715.47</v>
      </c>
      <c r="E224" s="186">
        <v>19069.77</v>
      </c>
      <c r="F224" s="186">
        <v>12529.83</v>
      </c>
      <c r="G224" s="186">
        <v>6651.95</v>
      </c>
      <c r="H224" s="186">
        <v>92726.91</v>
      </c>
      <c r="I224" s="131">
        <f>+D224+E224+F224</f>
        <v>44315.07</v>
      </c>
      <c r="J224" s="130">
        <f>+G224+H224</f>
        <v>99378.86</v>
      </c>
      <c r="K224" s="131">
        <f>+I224/B224*100</f>
        <v>20.99825991677566</v>
      </c>
      <c r="L224" s="131">
        <f>+J224/C224*100</f>
        <v>57.657530645491526</v>
      </c>
      <c r="P224" s="196" t="s">
        <v>7</v>
      </c>
      <c r="Q224" s="197" t="s">
        <v>198</v>
      </c>
      <c r="R224" s="197" t="s">
        <v>198</v>
      </c>
      <c r="S224" s="197" t="s">
        <v>198</v>
      </c>
      <c r="T224" s="197" t="s">
        <v>198</v>
      </c>
      <c r="U224" s="197" t="s">
        <v>198</v>
      </c>
      <c r="V224" s="197" t="s">
        <v>198</v>
      </c>
      <c r="W224" s="197" t="s">
        <v>198</v>
      </c>
    </row>
    <row r="225" spans="1:23" ht="12.75">
      <c r="A225" s="185" t="s">
        <v>69</v>
      </c>
      <c r="B225" s="186">
        <v>3457.33</v>
      </c>
      <c r="C225" s="186">
        <v>4586.53</v>
      </c>
      <c r="D225" s="186">
        <v>349.44</v>
      </c>
      <c r="E225" s="186">
        <v>264.22</v>
      </c>
      <c r="F225" s="186">
        <v>247.38</v>
      </c>
      <c r="G225" s="186">
        <v>223.46</v>
      </c>
      <c r="H225" s="186">
        <v>3155.68</v>
      </c>
      <c r="I225" s="131">
        <f aca="true" t="shared" si="16" ref="I225:I256">+D225+E225+F225</f>
        <v>861.0400000000001</v>
      </c>
      <c r="J225" s="130">
        <f aca="true" t="shared" si="17" ref="J225:J256">+G225+H225</f>
        <v>3379.14</v>
      </c>
      <c r="K225" s="131">
        <f aca="true" t="shared" si="18" ref="K225:K256">+I225/B225*100</f>
        <v>24.90476755183914</v>
      </c>
      <c r="L225" s="131">
        <f aca="true" t="shared" si="19" ref="L225:L256">+J225/C225*100</f>
        <v>73.67530573222022</v>
      </c>
      <c r="P225" s="196" t="s">
        <v>69</v>
      </c>
      <c r="Q225" s="197" t="s">
        <v>198</v>
      </c>
      <c r="R225" s="197" t="s">
        <v>198</v>
      </c>
      <c r="S225" s="197" t="s">
        <v>198</v>
      </c>
      <c r="T225" s="197" t="s">
        <v>198</v>
      </c>
      <c r="U225" s="197" t="s">
        <v>198</v>
      </c>
      <c r="V225" s="197" t="s">
        <v>198</v>
      </c>
      <c r="W225" s="197" t="s">
        <v>198</v>
      </c>
    </row>
    <row r="226" spans="1:23" ht="12.75">
      <c r="A226" s="185" t="s">
        <v>70</v>
      </c>
      <c r="B226" s="186">
        <v>2753.62</v>
      </c>
      <c r="C226" s="186">
        <v>1122.39</v>
      </c>
      <c r="D226" s="186">
        <v>82.15</v>
      </c>
      <c r="E226" s="186">
        <v>213.31</v>
      </c>
      <c r="F226" s="186">
        <v>127.04</v>
      </c>
      <c r="G226" s="186">
        <v>146.85</v>
      </c>
      <c r="H226" s="186">
        <v>649.97</v>
      </c>
      <c r="I226" s="131">
        <f t="shared" si="16"/>
        <v>422.50000000000006</v>
      </c>
      <c r="J226" s="130">
        <f t="shared" si="17"/>
        <v>796.82</v>
      </c>
      <c r="K226" s="131">
        <f t="shared" si="18"/>
        <v>15.343438818718635</v>
      </c>
      <c r="L226" s="131">
        <f t="shared" si="19"/>
        <v>70.9931485490783</v>
      </c>
      <c r="P226" s="196" t="s">
        <v>70</v>
      </c>
      <c r="Q226" s="197" t="s">
        <v>198</v>
      </c>
      <c r="R226" s="197" t="s">
        <v>198</v>
      </c>
      <c r="S226" s="197" t="s">
        <v>198</v>
      </c>
      <c r="T226" s="197" t="s">
        <v>198</v>
      </c>
      <c r="U226" s="197" t="s">
        <v>198</v>
      </c>
      <c r="V226" s="197" t="s">
        <v>198</v>
      </c>
      <c r="W226" s="197" t="s">
        <v>198</v>
      </c>
    </row>
    <row r="227" spans="1:23" ht="12.75">
      <c r="A227" s="185" t="s">
        <v>73</v>
      </c>
      <c r="B227" s="186">
        <v>2885.34</v>
      </c>
      <c r="C227" s="186">
        <v>1871.83</v>
      </c>
      <c r="D227" s="186">
        <v>156.42</v>
      </c>
      <c r="E227" s="186">
        <v>260.42</v>
      </c>
      <c r="F227" s="186">
        <v>199.63</v>
      </c>
      <c r="G227" s="186">
        <v>117.22</v>
      </c>
      <c r="H227" s="186">
        <v>1222.41</v>
      </c>
      <c r="I227" s="131">
        <f t="shared" si="16"/>
        <v>616.47</v>
      </c>
      <c r="J227" s="130">
        <f t="shared" si="17"/>
        <v>1339.63</v>
      </c>
      <c r="K227" s="131">
        <f t="shared" si="18"/>
        <v>21.365592963047682</v>
      </c>
      <c r="L227" s="131">
        <f t="shared" si="19"/>
        <v>71.56793084842107</v>
      </c>
      <c r="P227" s="196" t="s">
        <v>73</v>
      </c>
      <c r="Q227" s="197" t="s">
        <v>198</v>
      </c>
      <c r="R227" s="197" t="s">
        <v>198</v>
      </c>
      <c r="S227" s="197" t="s">
        <v>198</v>
      </c>
      <c r="T227" s="197" t="s">
        <v>198</v>
      </c>
      <c r="U227" s="197" t="s">
        <v>198</v>
      </c>
      <c r="V227" s="197" t="s">
        <v>198</v>
      </c>
      <c r="W227" s="197" t="s">
        <v>198</v>
      </c>
    </row>
    <row r="228" spans="1:23" ht="12.75">
      <c r="A228" s="185" t="s">
        <v>74</v>
      </c>
      <c r="B228" s="186">
        <v>3470.75</v>
      </c>
      <c r="C228" s="186">
        <v>6786.92</v>
      </c>
      <c r="D228" s="186">
        <v>342.07</v>
      </c>
      <c r="E228" s="186">
        <v>294.46</v>
      </c>
      <c r="F228" s="186">
        <v>279.11</v>
      </c>
      <c r="G228" s="186">
        <v>199.26</v>
      </c>
      <c r="H228" s="186">
        <v>3277.74</v>
      </c>
      <c r="I228" s="131">
        <f t="shared" si="16"/>
        <v>915.64</v>
      </c>
      <c r="J228" s="130">
        <f t="shared" si="17"/>
        <v>3477</v>
      </c>
      <c r="K228" s="131">
        <f t="shared" si="18"/>
        <v>26.38161780594972</v>
      </c>
      <c r="L228" s="131">
        <f t="shared" si="19"/>
        <v>51.23089707849805</v>
      </c>
      <c r="P228" s="196" t="s">
        <v>74</v>
      </c>
      <c r="Q228" s="197" t="s">
        <v>198</v>
      </c>
      <c r="R228" s="197" t="s">
        <v>198</v>
      </c>
      <c r="S228" s="197" t="s">
        <v>198</v>
      </c>
      <c r="T228" s="197" t="s">
        <v>198</v>
      </c>
      <c r="U228" s="197" t="s">
        <v>198</v>
      </c>
      <c r="V228" s="197" t="s">
        <v>198</v>
      </c>
      <c r="W228" s="197" t="s">
        <v>198</v>
      </c>
    </row>
    <row r="229" spans="1:23" ht="12.75">
      <c r="A229" s="185" t="s">
        <v>112</v>
      </c>
      <c r="B229" s="186">
        <v>26191.27</v>
      </c>
      <c r="C229" s="186">
        <v>27102.3</v>
      </c>
      <c r="D229" s="186">
        <v>1914.28</v>
      </c>
      <c r="E229" s="186">
        <v>2334.12</v>
      </c>
      <c r="F229" s="186">
        <v>2117.88</v>
      </c>
      <c r="G229" s="186">
        <v>1029.72</v>
      </c>
      <c r="H229" s="186">
        <v>16213.46</v>
      </c>
      <c r="I229" s="131">
        <f t="shared" si="16"/>
        <v>6366.28</v>
      </c>
      <c r="J229" s="130">
        <f t="shared" si="17"/>
        <v>17243.18</v>
      </c>
      <c r="K229" s="131">
        <f t="shared" si="18"/>
        <v>24.306877826084797</v>
      </c>
      <c r="L229" s="131">
        <f t="shared" si="19"/>
        <v>63.62257077812584</v>
      </c>
      <c r="P229" s="196" t="s">
        <v>112</v>
      </c>
      <c r="Q229" s="197" t="s">
        <v>198</v>
      </c>
      <c r="R229" s="197" t="s">
        <v>198</v>
      </c>
      <c r="S229" s="197" t="s">
        <v>198</v>
      </c>
      <c r="T229" s="197" t="s">
        <v>198</v>
      </c>
      <c r="U229" s="197" t="s">
        <v>198</v>
      </c>
      <c r="V229" s="197" t="s">
        <v>198</v>
      </c>
      <c r="W229" s="197" t="s">
        <v>198</v>
      </c>
    </row>
    <row r="230" spans="1:23" ht="12.75">
      <c r="A230" s="185" t="s">
        <v>75</v>
      </c>
      <c r="B230" s="186">
        <v>384.39</v>
      </c>
      <c r="C230" s="186">
        <v>424.26</v>
      </c>
      <c r="D230" s="186">
        <v>22.76</v>
      </c>
      <c r="E230" s="186">
        <v>50.46</v>
      </c>
      <c r="F230" s="186">
        <v>22.04</v>
      </c>
      <c r="G230" s="186">
        <v>11.63</v>
      </c>
      <c r="H230" s="186">
        <v>236.99</v>
      </c>
      <c r="I230" s="131">
        <f t="shared" si="16"/>
        <v>95.25999999999999</v>
      </c>
      <c r="J230" s="130">
        <f t="shared" si="17"/>
        <v>248.62</v>
      </c>
      <c r="K230" s="131">
        <f t="shared" si="18"/>
        <v>24.782122323681676</v>
      </c>
      <c r="L230" s="131">
        <f t="shared" si="19"/>
        <v>58.60085796445576</v>
      </c>
      <c r="P230" s="196" t="s">
        <v>75</v>
      </c>
      <c r="Q230" s="197" t="s">
        <v>198</v>
      </c>
      <c r="R230" s="197" t="s">
        <v>198</v>
      </c>
      <c r="S230" s="197" t="s">
        <v>198</v>
      </c>
      <c r="T230" s="197" t="s">
        <v>198</v>
      </c>
      <c r="U230" s="197" t="s">
        <v>198</v>
      </c>
      <c r="V230" s="197" t="s">
        <v>198</v>
      </c>
      <c r="W230" s="197" t="s">
        <v>198</v>
      </c>
    </row>
    <row r="231" spans="1:23" ht="12.75">
      <c r="A231" s="185" t="s">
        <v>81</v>
      </c>
      <c r="B231" s="186">
        <v>1747.49</v>
      </c>
      <c r="C231" s="186">
        <v>5187.59</v>
      </c>
      <c r="D231" s="186">
        <v>67.21</v>
      </c>
      <c r="E231" s="186">
        <v>565.61</v>
      </c>
      <c r="F231" s="186">
        <v>69.18</v>
      </c>
      <c r="G231" s="186">
        <v>285.99</v>
      </c>
      <c r="H231" s="186">
        <v>2333.65</v>
      </c>
      <c r="I231" s="131">
        <f t="shared" si="16"/>
        <v>702</v>
      </c>
      <c r="J231" s="130">
        <f t="shared" si="17"/>
        <v>2619.6400000000003</v>
      </c>
      <c r="K231" s="131">
        <f t="shared" si="18"/>
        <v>40.171903701880986</v>
      </c>
      <c r="L231" s="131">
        <f t="shared" si="19"/>
        <v>50.49820822385732</v>
      </c>
      <c r="P231" s="196" t="s">
        <v>81</v>
      </c>
      <c r="Q231" s="197" t="s">
        <v>198</v>
      </c>
      <c r="R231" s="197" t="s">
        <v>198</v>
      </c>
      <c r="S231" s="197" t="s">
        <v>198</v>
      </c>
      <c r="T231" s="197" t="s">
        <v>198</v>
      </c>
      <c r="U231" s="197" t="s">
        <v>198</v>
      </c>
      <c r="V231" s="197" t="s">
        <v>198</v>
      </c>
      <c r="W231" s="197" t="s">
        <v>198</v>
      </c>
    </row>
    <row r="232" spans="1:23" ht="12.75">
      <c r="A232" s="185" t="s">
        <v>79</v>
      </c>
      <c r="B232" s="186">
        <v>6608.78</v>
      </c>
      <c r="C232" s="186">
        <v>2714.04</v>
      </c>
      <c r="D232" s="186">
        <v>289.09</v>
      </c>
      <c r="E232" s="186">
        <v>287.17</v>
      </c>
      <c r="F232" s="186">
        <v>217.91</v>
      </c>
      <c r="G232" s="186">
        <v>73.79</v>
      </c>
      <c r="H232" s="186">
        <v>1943.89</v>
      </c>
      <c r="I232" s="131">
        <f t="shared" si="16"/>
        <v>794.17</v>
      </c>
      <c r="J232" s="130">
        <f t="shared" si="17"/>
        <v>2017.68</v>
      </c>
      <c r="K232" s="131">
        <f t="shared" si="18"/>
        <v>12.01689267913291</v>
      </c>
      <c r="L232" s="131">
        <f t="shared" si="19"/>
        <v>74.34230888269886</v>
      </c>
      <c r="P232" s="196" t="s">
        <v>79</v>
      </c>
      <c r="Q232" s="197" t="s">
        <v>198</v>
      </c>
      <c r="R232" s="197" t="s">
        <v>198</v>
      </c>
      <c r="S232" s="197" t="s">
        <v>198</v>
      </c>
      <c r="T232" s="197" t="s">
        <v>198</v>
      </c>
      <c r="U232" s="197" t="s">
        <v>198</v>
      </c>
      <c r="V232" s="197" t="s">
        <v>198</v>
      </c>
      <c r="W232" s="197" t="s">
        <v>198</v>
      </c>
    </row>
    <row r="233" spans="1:23" ht="12.75">
      <c r="A233" s="185" t="s">
        <v>93</v>
      </c>
      <c r="B233" s="186">
        <v>25584.93</v>
      </c>
      <c r="C233" s="186">
        <v>16681.48</v>
      </c>
      <c r="D233" s="186">
        <v>903.59</v>
      </c>
      <c r="E233" s="186">
        <v>1984.31</v>
      </c>
      <c r="F233" s="186">
        <v>975.8</v>
      </c>
      <c r="G233" s="186">
        <v>564.61</v>
      </c>
      <c r="H233" s="186">
        <v>10132.59</v>
      </c>
      <c r="I233" s="131">
        <f t="shared" si="16"/>
        <v>3863.7</v>
      </c>
      <c r="J233" s="130">
        <f t="shared" si="17"/>
        <v>10697.2</v>
      </c>
      <c r="K233" s="131">
        <f t="shared" si="18"/>
        <v>15.101467934444221</v>
      </c>
      <c r="L233" s="131">
        <f t="shared" si="19"/>
        <v>64.12620462932546</v>
      </c>
      <c r="P233" s="196" t="s">
        <v>93</v>
      </c>
      <c r="Q233" s="197" t="s">
        <v>198</v>
      </c>
      <c r="R233" s="197" t="s">
        <v>198</v>
      </c>
      <c r="S233" s="197" t="s">
        <v>198</v>
      </c>
      <c r="T233" s="197" t="s">
        <v>198</v>
      </c>
      <c r="U233" s="197" t="s">
        <v>198</v>
      </c>
      <c r="V233" s="197" t="s">
        <v>198</v>
      </c>
      <c r="W233" s="197" t="s">
        <v>198</v>
      </c>
    </row>
    <row r="234" spans="1:23" ht="12.75">
      <c r="A234" s="185" t="s">
        <v>77</v>
      </c>
      <c r="B234" s="186">
        <v>41492.7</v>
      </c>
      <c r="C234" s="186">
        <v>27079.6</v>
      </c>
      <c r="D234" s="186">
        <v>2277.9</v>
      </c>
      <c r="E234" s="186">
        <v>4198.8</v>
      </c>
      <c r="F234" s="186">
        <v>3248</v>
      </c>
      <c r="G234" s="186">
        <v>1476.3</v>
      </c>
      <c r="H234" s="186">
        <v>15493.3</v>
      </c>
      <c r="I234" s="131">
        <f t="shared" si="16"/>
        <v>9724.7</v>
      </c>
      <c r="J234" s="130">
        <f t="shared" si="17"/>
        <v>16969.6</v>
      </c>
      <c r="K234" s="131">
        <f t="shared" si="18"/>
        <v>23.43713472490342</v>
      </c>
      <c r="L234" s="131">
        <f t="shared" si="19"/>
        <v>62.66562283047017</v>
      </c>
      <c r="P234" s="196" t="s">
        <v>77</v>
      </c>
      <c r="Q234" s="197" t="s">
        <v>198</v>
      </c>
      <c r="R234" s="197" t="s">
        <v>198</v>
      </c>
      <c r="S234" s="197" t="s">
        <v>198</v>
      </c>
      <c r="T234" s="197" t="s">
        <v>198</v>
      </c>
      <c r="U234" s="197" t="s">
        <v>198</v>
      </c>
      <c r="V234" s="197" t="s">
        <v>198</v>
      </c>
      <c r="W234" s="197" t="s">
        <v>198</v>
      </c>
    </row>
    <row r="235" spans="1:23" ht="12.75">
      <c r="A235" s="185" t="s">
        <v>71</v>
      </c>
      <c r="B235" s="186">
        <v>1323.95</v>
      </c>
      <c r="C235" s="186">
        <v>793.08</v>
      </c>
      <c r="D235" s="186">
        <v>89.07</v>
      </c>
      <c r="E235" s="186">
        <v>145.88</v>
      </c>
      <c r="F235" s="186">
        <v>85.28</v>
      </c>
      <c r="G235" s="186">
        <v>43.38</v>
      </c>
      <c r="H235" s="186">
        <v>519.8</v>
      </c>
      <c r="I235" s="131">
        <f t="shared" si="16"/>
        <v>320.23</v>
      </c>
      <c r="J235" s="130">
        <f t="shared" si="17"/>
        <v>563.18</v>
      </c>
      <c r="K235" s="131">
        <f t="shared" si="18"/>
        <v>24.18746931530647</v>
      </c>
      <c r="L235" s="131">
        <f t="shared" si="19"/>
        <v>71.01175165178796</v>
      </c>
      <c r="P235" s="196" t="s">
        <v>71</v>
      </c>
      <c r="Q235" s="197" t="s">
        <v>198</v>
      </c>
      <c r="R235" s="197" t="s">
        <v>198</v>
      </c>
      <c r="S235" s="197" t="s">
        <v>198</v>
      </c>
      <c r="T235" s="197" t="s">
        <v>198</v>
      </c>
      <c r="U235" s="197" t="s">
        <v>198</v>
      </c>
      <c r="V235" s="197" t="s">
        <v>198</v>
      </c>
      <c r="W235" s="197" t="s">
        <v>198</v>
      </c>
    </row>
    <row r="236" spans="1:23" ht="12.75">
      <c r="A236" s="185" t="s">
        <v>82</v>
      </c>
      <c r="B236" s="186">
        <v>28838.63</v>
      </c>
      <c r="C236" s="186">
        <v>16445.67</v>
      </c>
      <c r="D236" s="186">
        <v>1327.86</v>
      </c>
      <c r="E236" s="186">
        <v>1490.53</v>
      </c>
      <c r="F236" s="186">
        <v>885.75</v>
      </c>
      <c r="G236" s="186">
        <v>728.23</v>
      </c>
      <c r="H236" s="186">
        <v>8158.45</v>
      </c>
      <c r="I236" s="131">
        <f t="shared" si="16"/>
        <v>3704.14</v>
      </c>
      <c r="J236" s="130">
        <f t="shared" si="17"/>
        <v>8886.68</v>
      </c>
      <c r="K236" s="131">
        <f t="shared" si="18"/>
        <v>12.844368820571573</v>
      </c>
      <c r="L236" s="131">
        <f t="shared" si="19"/>
        <v>54.03659443488773</v>
      </c>
      <c r="P236" s="196" t="s">
        <v>82</v>
      </c>
      <c r="Q236" s="197" t="s">
        <v>198</v>
      </c>
      <c r="R236" s="197" t="s">
        <v>198</v>
      </c>
      <c r="S236" s="197" t="s">
        <v>198</v>
      </c>
      <c r="T236" s="197" t="s">
        <v>198</v>
      </c>
      <c r="U236" s="197" t="s">
        <v>198</v>
      </c>
      <c r="V236" s="197" t="s">
        <v>198</v>
      </c>
      <c r="W236" s="197" t="s">
        <v>198</v>
      </c>
    </row>
    <row r="237" spans="1:23" ht="12.75">
      <c r="A237" s="185" t="s">
        <v>72</v>
      </c>
      <c r="B237" s="186">
        <v>263.02</v>
      </c>
      <c r="C237" s="186">
        <v>367.09</v>
      </c>
      <c r="D237" s="186">
        <v>17.56</v>
      </c>
      <c r="E237" s="186">
        <v>20.4</v>
      </c>
      <c r="F237" s="186">
        <v>16.12</v>
      </c>
      <c r="G237" s="186">
        <v>6.39</v>
      </c>
      <c r="H237" s="186">
        <v>179.13</v>
      </c>
      <c r="I237" s="131">
        <f t="shared" si="16"/>
        <v>54.08</v>
      </c>
      <c r="J237" s="130">
        <f t="shared" si="17"/>
        <v>185.51999999999998</v>
      </c>
      <c r="K237" s="131">
        <f t="shared" si="18"/>
        <v>20.56117405520493</v>
      </c>
      <c r="L237" s="131">
        <f t="shared" si="19"/>
        <v>50.53801520063199</v>
      </c>
      <c r="P237" s="196" t="s">
        <v>72</v>
      </c>
      <c r="Q237" s="197" t="s">
        <v>198</v>
      </c>
      <c r="R237" s="197" t="s">
        <v>198</v>
      </c>
      <c r="S237" s="197" t="s">
        <v>198</v>
      </c>
      <c r="T237" s="197" t="s">
        <v>198</v>
      </c>
      <c r="U237" s="197" t="s">
        <v>198</v>
      </c>
      <c r="V237" s="197" t="s">
        <v>198</v>
      </c>
      <c r="W237" s="197" t="s">
        <v>198</v>
      </c>
    </row>
    <row r="238" spans="1:23" ht="12.75">
      <c r="A238" s="185" t="s">
        <v>83</v>
      </c>
      <c r="B238" s="186">
        <v>649.88</v>
      </c>
      <c r="C238" s="186">
        <v>492.07</v>
      </c>
      <c r="D238" s="186">
        <v>35.77</v>
      </c>
      <c r="E238" s="186">
        <v>128.5</v>
      </c>
      <c r="F238" s="186">
        <v>56.2</v>
      </c>
      <c r="G238" s="186">
        <v>18.4</v>
      </c>
      <c r="H238" s="186">
        <v>284.08</v>
      </c>
      <c r="I238" s="131">
        <f t="shared" si="16"/>
        <v>220.47000000000003</v>
      </c>
      <c r="J238" s="130">
        <f t="shared" si="17"/>
        <v>302.47999999999996</v>
      </c>
      <c r="K238" s="131">
        <f t="shared" si="18"/>
        <v>33.924724564535</v>
      </c>
      <c r="L238" s="131">
        <f t="shared" si="19"/>
        <v>61.4709289328754</v>
      </c>
      <c r="P238" s="196" t="s">
        <v>83</v>
      </c>
      <c r="Q238" s="197" t="s">
        <v>198</v>
      </c>
      <c r="R238" s="197" t="s">
        <v>198</v>
      </c>
      <c r="S238" s="197" t="s">
        <v>198</v>
      </c>
      <c r="T238" s="197" t="s">
        <v>198</v>
      </c>
      <c r="U238" s="197" t="s">
        <v>198</v>
      </c>
      <c r="V238" s="197" t="s">
        <v>198</v>
      </c>
      <c r="W238" s="197" t="s">
        <v>198</v>
      </c>
    </row>
    <row r="239" spans="1:23" ht="12.75">
      <c r="A239" s="185" t="s">
        <v>84</v>
      </c>
      <c r="B239" s="186">
        <v>1572.25</v>
      </c>
      <c r="C239" s="186">
        <v>977.03</v>
      </c>
      <c r="D239" s="186">
        <v>71.74</v>
      </c>
      <c r="E239" s="186">
        <v>286.58</v>
      </c>
      <c r="F239" s="186">
        <v>135.43</v>
      </c>
      <c r="G239" s="186">
        <v>20.22</v>
      </c>
      <c r="H239" s="186">
        <v>534.46</v>
      </c>
      <c r="I239" s="131">
        <f t="shared" si="16"/>
        <v>493.75</v>
      </c>
      <c r="J239" s="130">
        <f t="shared" si="17"/>
        <v>554.6800000000001</v>
      </c>
      <c r="K239" s="131">
        <f t="shared" si="18"/>
        <v>31.404038797901094</v>
      </c>
      <c r="L239" s="131">
        <f t="shared" si="19"/>
        <v>56.77205408226974</v>
      </c>
      <c r="P239" s="196" t="s">
        <v>84</v>
      </c>
      <c r="Q239" s="197" t="s">
        <v>198</v>
      </c>
      <c r="R239" s="197" t="s">
        <v>198</v>
      </c>
      <c r="S239" s="197" t="s">
        <v>198</v>
      </c>
      <c r="T239" s="197" t="s">
        <v>198</v>
      </c>
      <c r="U239" s="197" t="s">
        <v>198</v>
      </c>
      <c r="V239" s="197" t="s">
        <v>198</v>
      </c>
      <c r="W239" s="197" t="s">
        <v>198</v>
      </c>
    </row>
    <row r="240" spans="1:23" ht="12.75">
      <c r="A240" s="185" t="s">
        <v>85</v>
      </c>
      <c r="B240" s="186">
        <v>194.53</v>
      </c>
      <c r="C240" s="186">
        <v>215.7</v>
      </c>
      <c r="D240" s="186">
        <v>8.63</v>
      </c>
      <c r="E240" s="186">
        <v>16.54</v>
      </c>
      <c r="F240" s="186">
        <v>9.07</v>
      </c>
      <c r="G240" s="186">
        <v>7.73</v>
      </c>
      <c r="H240" s="186">
        <v>200.75</v>
      </c>
      <c r="I240" s="131">
        <f t="shared" si="16"/>
        <v>34.24</v>
      </c>
      <c r="J240" s="130">
        <f t="shared" si="17"/>
        <v>208.48</v>
      </c>
      <c r="K240" s="131">
        <f t="shared" si="18"/>
        <v>17.601398241916417</v>
      </c>
      <c r="L240" s="131">
        <f t="shared" si="19"/>
        <v>96.65275846082521</v>
      </c>
      <c r="P240" s="196" t="s">
        <v>85</v>
      </c>
      <c r="Q240" s="197" t="s">
        <v>198</v>
      </c>
      <c r="R240" s="197" t="s">
        <v>198</v>
      </c>
      <c r="S240" s="197" t="s">
        <v>198</v>
      </c>
      <c r="T240" s="197" t="s">
        <v>198</v>
      </c>
      <c r="U240" s="197" t="s">
        <v>198</v>
      </c>
      <c r="V240" s="197" t="s">
        <v>198</v>
      </c>
      <c r="W240" s="197" t="s">
        <v>198</v>
      </c>
    </row>
    <row r="241" spans="1:23" ht="12.75">
      <c r="A241" s="185" t="s">
        <v>80</v>
      </c>
      <c r="B241" s="186">
        <v>4712.03</v>
      </c>
      <c r="C241" s="186">
        <v>2707.76</v>
      </c>
      <c r="D241" s="186">
        <v>374.85</v>
      </c>
      <c r="E241" s="186">
        <v>487.57</v>
      </c>
      <c r="F241" s="186">
        <v>393.11</v>
      </c>
      <c r="G241" s="186">
        <v>59.89</v>
      </c>
      <c r="H241" s="186">
        <v>1437.08</v>
      </c>
      <c r="I241" s="131">
        <f t="shared" si="16"/>
        <v>1255.5300000000002</v>
      </c>
      <c r="J241" s="130">
        <f t="shared" si="17"/>
        <v>1496.97</v>
      </c>
      <c r="K241" s="131">
        <f t="shared" si="18"/>
        <v>26.645203871791995</v>
      </c>
      <c r="L241" s="131">
        <f t="shared" si="19"/>
        <v>55.28444175259255</v>
      </c>
      <c r="P241" s="196" t="s">
        <v>80</v>
      </c>
      <c r="Q241" s="197" t="s">
        <v>198</v>
      </c>
      <c r="R241" s="197" t="s">
        <v>198</v>
      </c>
      <c r="S241" s="197" t="s">
        <v>198</v>
      </c>
      <c r="T241" s="197" t="s">
        <v>198</v>
      </c>
      <c r="U241" s="197" t="s">
        <v>198</v>
      </c>
      <c r="V241" s="197" t="s">
        <v>198</v>
      </c>
      <c r="W241" s="197" t="s">
        <v>198</v>
      </c>
    </row>
    <row r="242" spans="1:23" ht="12.75">
      <c r="A242" s="185" t="s">
        <v>86</v>
      </c>
      <c r="B242" s="186">
        <v>47.95</v>
      </c>
      <c r="C242" s="186">
        <v>71.17</v>
      </c>
      <c r="D242" s="186">
        <v>3.78</v>
      </c>
      <c r="E242" s="186">
        <v>2</v>
      </c>
      <c r="F242" s="186">
        <v>0.51</v>
      </c>
      <c r="G242" s="186">
        <v>1.3</v>
      </c>
      <c r="H242" s="186">
        <v>35.55</v>
      </c>
      <c r="I242" s="131">
        <f t="shared" si="16"/>
        <v>6.289999999999999</v>
      </c>
      <c r="J242" s="130">
        <f t="shared" si="17"/>
        <v>36.849999999999994</v>
      </c>
      <c r="K242" s="131">
        <f t="shared" si="18"/>
        <v>13.117831074035452</v>
      </c>
      <c r="L242" s="131">
        <f t="shared" si="19"/>
        <v>51.77743431221019</v>
      </c>
      <c r="P242" s="196" t="s">
        <v>86</v>
      </c>
      <c r="Q242" s="197" t="s">
        <v>198</v>
      </c>
      <c r="R242" s="197" t="s">
        <v>198</v>
      </c>
      <c r="S242" s="197" t="s">
        <v>198</v>
      </c>
      <c r="T242" s="197" t="s">
        <v>198</v>
      </c>
      <c r="U242" s="197" t="s">
        <v>198</v>
      </c>
      <c r="V242" s="197" t="s">
        <v>198</v>
      </c>
      <c r="W242" s="197" t="s">
        <v>198</v>
      </c>
    </row>
    <row r="243" spans="1:23" ht="12.75">
      <c r="A243" s="185" t="s">
        <v>87</v>
      </c>
      <c r="B243" s="186">
        <v>12674.19</v>
      </c>
      <c r="C243" s="186">
        <v>10991.94</v>
      </c>
      <c r="D243" s="186">
        <v>1449.83</v>
      </c>
      <c r="E243" s="186">
        <v>511.85</v>
      </c>
      <c r="F243" s="186">
        <v>437.49</v>
      </c>
      <c r="G243" s="186">
        <v>351</v>
      </c>
      <c r="H243" s="186">
        <v>5241.09</v>
      </c>
      <c r="I243" s="131">
        <f t="shared" si="16"/>
        <v>2399.17</v>
      </c>
      <c r="J243" s="130">
        <f t="shared" si="17"/>
        <v>5592.09</v>
      </c>
      <c r="K243" s="131">
        <f t="shared" si="18"/>
        <v>18.929572619630918</v>
      </c>
      <c r="L243" s="131">
        <f t="shared" si="19"/>
        <v>50.874458921719004</v>
      </c>
      <c r="P243" s="196" t="s">
        <v>87</v>
      </c>
      <c r="Q243" s="197" t="s">
        <v>198</v>
      </c>
      <c r="R243" s="197" t="s">
        <v>198</v>
      </c>
      <c r="S243" s="197" t="s">
        <v>198</v>
      </c>
      <c r="T243" s="197" t="s">
        <v>198</v>
      </c>
      <c r="U243" s="197" t="s">
        <v>198</v>
      </c>
      <c r="V243" s="197" t="s">
        <v>198</v>
      </c>
      <c r="W243" s="197" t="s">
        <v>198</v>
      </c>
    </row>
    <row r="244" spans="1:23" ht="12.75">
      <c r="A244" s="185" t="s">
        <v>68</v>
      </c>
      <c r="B244" s="186">
        <v>2808.85</v>
      </c>
      <c r="C244" s="186">
        <v>3451.35</v>
      </c>
      <c r="D244" s="186">
        <v>174.82</v>
      </c>
      <c r="E244" s="186">
        <v>181.9</v>
      </c>
      <c r="F244" s="186">
        <v>154.04</v>
      </c>
      <c r="G244" s="186">
        <v>123.22</v>
      </c>
      <c r="H244" s="186">
        <v>1583.18</v>
      </c>
      <c r="I244" s="131">
        <f t="shared" si="16"/>
        <v>510.76</v>
      </c>
      <c r="J244" s="130">
        <f t="shared" si="17"/>
        <v>1706.4</v>
      </c>
      <c r="K244" s="131">
        <f t="shared" si="18"/>
        <v>18.183954287341795</v>
      </c>
      <c r="L244" s="131">
        <f t="shared" si="19"/>
        <v>49.441522882350384</v>
      </c>
      <c r="P244" s="196" t="s">
        <v>68</v>
      </c>
      <c r="Q244" s="197" t="s">
        <v>198</v>
      </c>
      <c r="R244" s="197" t="s">
        <v>198</v>
      </c>
      <c r="S244" s="197" t="s">
        <v>198</v>
      </c>
      <c r="T244" s="197" t="s">
        <v>198</v>
      </c>
      <c r="U244" s="197" t="s">
        <v>198</v>
      </c>
      <c r="V244" s="197" t="s">
        <v>198</v>
      </c>
      <c r="W244" s="197" t="s">
        <v>198</v>
      </c>
    </row>
    <row r="245" spans="1:23" ht="12.75">
      <c r="A245" s="185" t="s">
        <v>88</v>
      </c>
      <c r="B245" s="186">
        <v>11159.16</v>
      </c>
      <c r="C245" s="186">
        <v>11271.84</v>
      </c>
      <c r="D245" s="186">
        <v>284.52</v>
      </c>
      <c r="E245" s="186">
        <v>1756.06</v>
      </c>
      <c r="F245" s="186">
        <v>908.16</v>
      </c>
      <c r="G245" s="186">
        <v>95.93</v>
      </c>
      <c r="H245" s="186">
        <v>5791.9</v>
      </c>
      <c r="I245" s="131">
        <f t="shared" si="16"/>
        <v>2948.74</v>
      </c>
      <c r="J245" s="130">
        <f t="shared" si="17"/>
        <v>5887.83</v>
      </c>
      <c r="K245" s="131">
        <f t="shared" si="18"/>
        <v>26.42439036629997</v>
      </c>
      <c r="L245" s="131">
        <f t="shared" si="19"/>
        <v>52.23486138908998</v>
      </c>
      <c r="P245" s="196" t="s">
        <v>88</v>
      </c>
      <c r="Q245" s="197" t="s">
        <v>198</v>
      </c>
      <c r="R245" s="197" t="s">
        <v>198</v>
      </c>
      <c r="S245" s="197" t="s">
        <v>198</v>
      </c>
      <c r="T245" s="197" t="s">
        <v>198</v>
      </c>
      <c r="U245" s="197" t="s">
        <v>198</v>
      </c>
      <c r="V245" s="197" t="s">
        <v>198</v>
      </c>
      <c r="W245" s="197" t="s">
        <v>198</v>
      </c>
    </row>
    <row r="246" spans="1:23" ht="12.75">
      <c r="A246" s="185" t="s">
        <v>89</v>
      </c>
      <c r="B246" s="186">
        <v>3627.68</v>
      </c>
      <c r="C246" s="186">
        <v>2877.19</v>
      </c>
      <c r="D246" s="186">
        <v>121.44</v>
      </c>
      <c r="E246" s="186">
        <v>197.88</v>
      </c>
      <c r="F246" s="186">
        <v>130.09</v>
      </c>
      <c r="G246" s="186">
        <v>23.22</v>
      </c>
      <c r="H246" s="186">
        <v>2028.25</v>
      </c>
      <c r="I246" s="131">
        <f t="shared" si="16"/>
        <v>449.40999999999997</v>
      </c>
      <c r="J246" s="130">
        <f t="shared" si="17"/>
        <v>2051.47</v>
      </c>
      <c r="K246" s="131">
        <f t="shared" si="18"/>
        <v>12.388358399858863</v>
      </c>
      <c r="L246" s="131">
        <f t="shared" si="19"/>
        <v>71.30116537315922</v>
      </c>
      <c r="P246" s="196" t="s">
        <v>89</v>
      </c>
      <c r="Q246" s="197" t="s">
        <v>198</v>
      </c>
      <c r="R246" s="197" t="s">
        <v>198</v>
      </c>
      <c r="S246" s="197" t="s">
        <v>198</v>
      </c>
      <c r="T246" s="197" t="s">
        <v>198</v>
      </c>
      <c r="U246" s="197" t="s">
        <v>198</v>
      </c>
      <c r="V246" s="197" t="s">
        <v>198</v>
      </c>
      <c r="W246" s="197" t="s">
        <v>198</v>
      </c>
    </row>
    <row r="247" spans="1:23" ht="12.75">
      <c r="A247" s="185" t="s">
        <v>90</v>
      </c>
      <c r="B247" s="186">
        <v>11039.97</v>
      </c>
      <c r="C247" s="186">
        <v>3967.25</v>
      </c>
      <c r="D247" s="186">
        <v>882.39</v>
      </c>
      <c r="E247" s="186">
        <v>649.73</v>
      </c>
      <c r="F247" s="186">
        <v>288.69</v>
      </c>
      <c r="G247" s="186">
        <v>331.56</v>
      </c>
      <c r="H247" s="186">
        <v>2693.67</v>
      </c>
      <c r="I247" s="131">
        <f t="shared" si="16"/>
        <v>1820.81</v>
      </c>
      <c r="J247" s="130">
        <f t="shared" si="17"/>
        <v>3025.23</v>
      </c>
      <c r="K247" s="131">
        <f t="shared" si="18"/>
        <v>16.49288902053176</v>
      </c>
      <c r="L247" s="131">
        <f t="shared" si="19"/>
        <v>76.25508853739996</v>
      </c>
      <c r="P247" s="196" t="s">
        <v>90</v>
      </c>
      <c r="Q247" s="197" t="s">
        <v>198</v>
      </c>
      <c r="R247" s="197" t="s">
        <v>198</v>
      </c>
      <c r="S247" s="197" t="s">
        <v>198</v>
      </c>
      <c r="T247" s="197" t="s">
        <v>198</v>
      </c>
      <c r="U247" s="197" t="s">
        <v>198</v>
      </c>
      <c r="V247" s="197" t="s">
        <v>198</v>
      </c>
      <c r="W247" s="197" t="s">
        <v>198</v>
      </c>
    </row>
    <row r="248" spans="1:23" ht="12.75">
      <c r="A248" s="185" t="s">
        <v>92</v>
      </c>
      <c r="B248" s="186">
        <v>655.28</v>
      </c>
      <c r="C248" s="186">
        <v>551.38</v>
      </c>
      <c r="D248" s="186">
        <v>33.97</v>
      </c>
      <c r="E248" s="186">
        <v>52.94</v>
      </c>
      <c r="F248" s="186">
        <v>23.25</v>
      </c>
      <c r="G248" s="186">
        <v>26.98</v>
      </c>
      <c r="H248" s="186">
        <v>383.56</v>
      </c>
      <c r="I248" s="131">
        <f t="shared" si="16"/>
        <v>110.16</v>
      </c>
      <c r="J248" s="130">
        <f t="shared" si="17"/>
        <v>410.54</v>
      </c>
      <c r="K248" s="131">
        <f t="shared" si="18"/>
        <v>16.811134171651812</v>
      </c>
      <c r="L248" s="131">
        <f t="shared" si="19"/>
        <v>74.45681743987814</v>
      </c>
      <c r="P248" s="196" t="s">
        <v>92</v>
      </c>
      <c r="Q248" s="197" t="s">
        <v>198</v>
      </c>
      <c r="R248" s="197" t="s">
        <v>198</v>
      </c>
      <c r="S248" s="197" t="s">
        <v>198</v>
      </c>
      <c r="T248" s="197" t="s">
        <v>198</v>
      </c>
      <c r="U248" s="197" t="s">
        <v>198</v>
      </c>
      <c r="V248" s="197" t="s">
        <v>198</v>
      </c>
      <c r="W248" s="197" t="s">
        <v>198</v>
      </c>
    </row>
    <row r="249" spans="1:23" ht="12.75">
      <c r="A249" s="185" t="s">
        <v>91</v>
      </c>
      <c r="B249" s="186">
        <v>1273.13</v>
      </c>
      <c r="C249" s="186">
        <v>871.31</v>
      </c>
      <c r="D249" s="186">
        <v>110.87</v>
      </c>
      <c r="E249" s="186">
        <v>170.54</v>
      </c>
      <c r="F249" s="186">
        <v>130.65</v>
      </c>
      <c r="G249" s="186">
        <v>40.06</v>
      </c>
      <c r="H249" s="186">
        <v>322.85</v>
      </c>
      <c r="I249" s="131">
        <f t="shared" si="16"/>
        <v>412.05999999999995</v>
      </c>
      <c r="J249" s="130">
        <f t="shared" si="17"/>
        <v>362.91</v>
      </c>
      <c r="K249" s="131">
        <f t="shared" si="18"/>
        <v>32.365901361212124</v>
      </c>
      <c r="L249" s="131">
        <f t="shared" si="19"/>
        <v>41.65107711377122</v>
      </c>
      <c r="P249" s="196" t="s">
        <v>91</v>
      </c>
      <c r="Q249" s="197" t="s">
        <v>198</v>
      </c>
      <c r="R249" s="197" t="s">
        <v>198</v>
      </c>
      <c r="S249" s="197" t="s">
        <v>198</v>
      </c>
      <c r="T249" s="197" t="s">
        <v>198</v>
      </c>
      <c r="U249" s="197" t="s">
        <v>198</v>
      </c>
      <c r="V249" s="197" t="s">
        <v>198</v>
      </c>
      <c r="W249" s="197" t="s">
        <v>198</v>
      </c>
    </row>
    <row r="250" spans="1:23" ht="12.75">
      <c r="A250" s="185" t="s">
        <v>76</v>
      </c>
      <c r="B250" s="186">
        <v>1414.75</v>
      </c>
      <c r="C250" s="186">
        <v>2532.29</v>
      </c>
      <c r="D250" s="186">
        <v>98.75</v>
      </c>
      <c r="E250" s="186">
        <v>382.71</v>
      </c>
      <c r="F250" s="186">
        <v>87.54</v>
      </c>
      <c r="G250" s="186">
        <v>42.98</v>
      </c>
      <c r="H250" s="186">
        <v>996.35</v>
      </c>
      <c r="I250" s="131">
        <f t="shared" si="16"/>
        <v>569</v>
      </c>
      <c r="J250" s="130">
        <f t="shared" si="17"/>
        <v>1039.33</v>
      </c>
      <c r="K250" s="131">
        <f t="shared" si="18"/>
        <v>40.21911998586323</v>
      </c>
      <c r="L250" s="131">
        <f t="shared" si="19"/>
        <v>41.04308748208144</v>
      </c>
      <c r="P250" s="196" t="s">
        <v>76</v>
      </c>
      <c r="Q250" s="197" t="s">
        <v>198</v>
      </c>
      <c r="R250" s="197" t="s">
        <v>198</v>
      </c>
      <c r="S250" s="197" t="s">
        <v>198</v>
      </c>
      <c r="T250" s="197" t="s">
        <v>198</v>
      </c>
      <c r="U250" s="197" t="s">
        <v>198</v>
      </c>
      <c r="V250" s="197" t="s">
        <v>198</v>
      </c>
      <c r="W250" s="197" t="s">
        <v>198</v>
      </c>
    </row>
    <row r="251" spans="1:23" ht="12.75">
      <c r="A251" s="185" t="s">
        <v>94</v>
      </c>
      <c r="B251" s="186">
        <v>2768.61</v>
      </c>
      <c r="C251" s="186">
        <v>2770.58</v>
      </c>
      <c r="D251" s="186">
        <v>270.92</v>
      </c>
      <c r="E251" s="186">
        <v>316.1</v>
      </c>
      <c r="F251" s="186">
        <v>115.07</v>
      </c>
      <c r="G251" s="186">
        <v>35.06</v>
      </c>
      <c r="H251" s="186">
        <v>1394.29</v>
      </c>
      <c r="I251" s="131">
        <f t="shared" si="16"/>
        <v>702.0899999999999</v>
      </c>
      <c r="J251" s="130">
        <f t="shared" si="17"/>
        <v>1429.35</v>
      </c>
      <c r="K251" s="131">
        <f t="shared" si="18"/>
        <v>25.358934627845738</v>
      </c>
      <c r="L251" s="131">
        <f t="shared" si="19"/>
        <v>51.590280735441674</v>
      </c>
      <c r="P251" s="196" t="s">
        <v>94</v>
      </c>
      <c r="Q251" s="197" t="s">
        <v>198</v>
      </c>
      <c r="R251" s="197" t="s">
        <v>198</v>
      </c>
      <c r="S251" s="197" t="s">
        <v>198</v>
      </c>
      <c r="T251" s="197" t="s">
        <v>198</v>
      </c>
      <c r="U251" s="197" t="s">
        <v>198</v>
      </c>
      <c r="V251" s="197" t="s">
        <v>198</v>
      </c>
      <c r="W251" s="197" t="s">
        <v>198</v>
      </c>
    </row>
    <row r="252" spans="1:23" ht="12.75">
      <c r="A252" s="185" t="s">
        <v>95</v>
      </c>
      <c r="B252" s="186">
        <v>11441.17</v>
      </c>
      <c r="C252" s="186">
        <v>17448.94</v>
      </c>
      <c r="D252" s="186">
        <v>953.76</v>
      </c>
      <c r="E252" s="186">
        <v>1819.18</v>
      </c>
      <c r="F252" s="186">
        <v>1169.42</v>
      </c>
      <c r="G252" s="186">
        <v>567.57</v>
      </c>
      <c r="H252" s="186">
        <v>6282.79</v>
      </c>
      <c r="I252" s="131">
        <f t="shared" si="16"/>
        <v>3942.36</v>
      </c>
      <c r="J252" s="130">
        <f t="shared" si="17"/>
        <v>6850.36</v>
      </c>
      <c r="K252" s="131">
        <f t="shared" si="18"/>
        <v>34.457664731841234</v>
      </c>
      <c r="L252" s="131">
        <f t="shared" si="19"/>
        <v>39.259462179364476</v>
      </c>
      <c r="P252" s="196" t="s">
        <v>95</v>
      </c>
      <c r="Q252" s="197" t="s">
        <v>198</v>
      </c>
      <c r="R252" s="197" t="s">
        <v>198</v>
      </c>
      <c r="S252" s="197" t="s">
        <v>198</v>
      </c>
      <c r="T252" s="197" t="s">
        <v>198</v>
      </c>
      <c r="U252" s="197" t="s">
        <v>198</v>
      </c>
      <c r="V252" s="197" t="s">
        <v>198</v>
      </c>
      <c r="W252" s="197" t="s">
        <v>198</v>
      </c>
    </row>
    <row r="253" spans="1:23" ht="12.75">
      <c r="A253" s="185" t="s">
        <v>98</v>
      </c>
      <c r="B253" s="186">
        <v>134.01</v>
      </c>
      <c r="C253" s="186">
        <v>271.28</v>
      </c>
      <c r="D253" s="186">
        <v>2.88</v>
      </c>
      <c r="E253" s="186">
        <v>22.21</v>
      </c>
      <c r="F253" s="186">
        <v>0.32</v>
      </c>
      <c r="G253" s="186">
        <v>5.49</v>
      </c>
      <c r="H253" s="186">
        <v>154.66</v>
      </c>
      <c r="I253" s="131">
        <f t="shared" si="16"/>
        <v>25.41</v>
      </c>
      <c r="J253" s="130">
        <f t="shared" si="17"/>
        <v>160.15</v>
      </c>
      <c r="K253" s="131">
        <f t="shared" si="18"/>
        <v>18.961271546899486</v>
      </c>
      <c r="L253" s="131">
        <f t="shared" si="19"/>
        <v>59.03494544382188</v>
      </c>
      <c r="P253" s="196" t="s">
        <v>98</v>
      </c>
      <c r="Q253" s="197" t="s">
        <v>198</v>
      </c>
      <c r="R253" s="197" t="s">
        <v>198</v>
      </c>
      <c r="S253" s="197" t="s">
        <v>198</v>
      </c>
      <c r="T253" s="197" t="s">
        <v>198</v>
      </c>
      <c r="U253" s="197" t="s">
        <v>198</v>
      </c>
      <c r="V253" s="197" t="s">
        <v>198</v>
      </c>
      <c r="W253" s="197" t="s">
        <v>198</v>
      </c>
    </row>
    <row r="254" spans="1:23" ht="12.75">
      <c r="A254" s="185" t="s">
        <v>96</v>
      </c>
      <c r="B254" s="186">
        <v>1756</v>
      </c>
      <c r="C254" s="186">
        <v>3265.41</v>
      </c>
      <c r="D254" s="186">
        <v>111.47</v>
      </c>
      <c r="E254" s="186">
        <v>205.6</v>
      </c>
      <c r="F254" s="186">
        <v>42.7</v>
      </c>
      <c r="G254" s="186">
        <v>84.51</v>
      </c>
      <c r="H254" s="186">
        <v>1576.61</v>
      </c>
      <c r="I254" s="131">
        <f t="shared" si="16"/>
        <v>359.77</v>
      </c>
      <c r="J254" s="130">
        <f t="shared" si="17"/>
        <v>1661.12</v>
      </c>
      <c r="K254" s="131">
        <f t="shared" si="18"/>
        <v>20.488041002277903</v>
      </c>
      <c r="L254" s="131">
        <f t="shared" si="19"/>
        <v>50.87018169234491</v>
      </c>
      <c r="P254" s="196" t="s">
        <v>96</v>
      </c>
      <c r="Q254" s="197" t="s">
        <v>198</v>
      </c>
      <c r="R254" s="197" t="s">
        <v>198</v>
      </c>
      <c r="S254" s="197" t="s">
        <v>198</v>
      </c>
      <c r="T254" s="197" t="s">
        <v>198</v>
      </c>
      <c r="U254" s="197" t="s">
        <v>198</v>
      </c>
      <c r="V254" s="197" t="s">
        <v>198</v>
      </c>
      <c r="W254" s="197" t="s">
        <v>198</v>
      </c>
    </row>
    <row r="255" spans="1:23" ht="12.75">
      <c r="A255" s="185" t="s">
        <v>97</v>
      </c>
      <c r="B255" s="186">
        <v>3500.49</v>
      </c>
      <c r="C255" s="186">
        <v>4362.8</v>
      </c>
      <c r="D255" s="186">
        <v>243.59</v>
      </c>
      <c r="E255" s="186">
        <v>166.81</v>
      </c>
      <c r="F255" s="186">
        <v>110.43</v>
      </c>
      <c r="G255" s="186">
        <v>162.69</v>
      </c>
      <c r="H255" s="186">
        <v>2039.63</v>
      </c>
      <c r="I255" s="131">
        <f t="shared" si="16"/>
        <v>520.8299999999999</v>
      </c>
      <c r="J255" s="130">
        <f t="shared" si="17"/>
        <v>2202.32</v>
      </c>
      <c r="K255" s="131">
        <f t="shared" si="18"/>
        <v>14.878774114481114</v>
      </c>
      <c r="L255" s="131">
        <f t="shared" si="19"/>
        <v>50.4795085724764</v>
      </c>
      <c r="P255" s="196" t="s">
        <v>97</v>
      </c>
      <c r="Q255" s="197" t="s">
        <v>198</v>
      </c>
      <c r="R255" s="197" t="s">
        <v>198</v>
      </c>
      <c r="S255" s="197" t="s">
        <v>198</v>
      </c>
      <c r="T255" s="197" t="s">
        <v>198</v>
      </c>
      <c r="U255" s="197" t="s">
        <v>198</v>
      </c>
      <c r="V255" s="197" t="s">
        <v>198</v>
      </c>
      <c r="W255" s="197" t="s">
        <v>198</v>
      </c>
    </row>
    <row r="256" spans="1:23" ht="12.75">
      <c r="A256" s="185" t="s">
        <v>197</v>
      </c>
      <c r="B256" s="187" t="s">
        <v>6</v>
      </c>
      <c r="C256" s="187" t="s">
        <v>6</v>
      </c>
      <c r="D256" s="187" t="s">
        <v>6</v>
      </c>
      <c r="E256" s="187" t="s">
        <v>6</v>
      </c>
      <c r="F256" s="187" t="s">
        <v>6</v>
      </c>
      <c r="G256" s="187" t="s">
        <v>6</v>
      </c>
      <c r="H256" s="187" t="s">
        <v>6</v>
      </c>
      <c r="I256" s="131" t="e">
        <f t="shared" si="16"/>
        <v>#VALUE!</v>
      </c>
      <c r="J256" s="130" t="e">
        <f t="shared" si="17"/>
        <v>#VALUE!</v>
      </c>
      <c r="K256" s="131" t="e">
        <f t="shared" si="18"/>
        <v>#VALUE!</v>
      </c>
      <c r="L256" s="131" t="e">
        <f t="shared" si="19"/>
        <v>#VALUE!</v>
      </c>
      <c r="P256" s="196" t="s">
        <v>197</v>
      </c>
      <c r="Q256" s="197" t="s">
        <v>198</v>
      </c>
      <c r="R256" s="197" t="s">
        <v>198</v>
      </c>
      <c r="S256" s="197" t="s">
        <v>198</v>
      </c>
      <c r="T256" s="197" t="s">
        <v>198</v>
      </c>
      <c r="U256" s="197" t="s">
        <v>198</v>
      </c>
      <c r="V256" s="197" t="s">
        <v>198</v>
      </c>
      <c r="W256" s="197" t="s">
        <v>198</v>
      </c>
    </row>
    <row r="257" spans="1:8" ht="15">
      <c r="A257" s="108"/>
      <c r="B257" s="111"/>
      <c r="C257" s="111"/>
      <c r="D257" s="111"/>
      <c r="E257" s="111"/>
      <c r="F257" s="111"/>
      <c r="G257" s="111"/>
      <c r="H257" s="132"/>
    </row>
    <row r="258" spans="1:21" ht="14.25">
      <c r="A258" s="183" t="s">
        <v>113</v>
      </c>
      <c r="B258" s="183" t="s">
        <v>195</v>
      </c>
      <c r="C258" s="182"/>
      <c r="D258" s="182"/>
      <c r="E258" s="182"/>
      <c r="F258" s="182"/>
      <c r="G258" s="182"/>
      <c r="H258" s="182"/>
      <c r="P258" s="194" t="s">
        <v>113</v>
      </c>
      <c r="Q258" s="194" t="s">
        <v>195</v>
      </c>
      <c r="R258" s="193"/>
      <c r="S258" s="193"/>
      <c r="T258" s="193"/>
      <c r="U258" s="193"/>
    </row>
    <row r="259" spans="1:23" ht="14.25">
      <c r="A259" s="183" t="s">
        <v>111</v>
      </c>
      <c r="B259" s="183" t="s">
        <v>105</v>
      </c>
      <c r="C259" s="182"/>
      <c r="D259" s="182"/>
      <c r="E259" s="182"/>
      <c r="F259" s="182"/>
      <c r="G259" s="182"/>
      <c r="H259" s="182"/>
      <c r="P259" s="194" t="s">
        <v>111</v>
      </c>
      <c r="Q259" s="194" t="s">
        <v>105</v>
      </c>
      <c r="R259" s="193"/>
      <c r="S259" s="193"/>
      <c r="T259" s="193"/>
      <c r="U259" s="193"/>
      <c r="V259" s="193"/>
      <c r="W259" s="193"/>
    </row>
    <row r="260" spans="1:23" ht="14.25">
      <c r="A260" s="183" t="s">
        <v>101</v>
      </c>
      <c r="B260" s="183" t="s">
        <v>102</v>
      </c>
      <c r="C260" s="182"/>
      <c r="D260" s="182"/>
      <c r="E260" s="182"/>
      <c r="F260" s="182"/>
      <c r="G260" s="182"/>
      <c r="H260" s="182"/>
      <c r="P260" s="194" t="s">
        <v>101</v>
      </c>
      <c r="Q260" s="194" t="s">
        <v>102</v>
      </c>
      <c r="R260" s="193"/>
      <c r="S260" s="193"/>
      <c r="T260" s="193"/>
      <c r="U260" s="193"/>
      <c r="V260" s="193"/>
      <c r="W260" s="193"/>
    </row>
    <row r="261" spans="1:8" ht="15">
      <c r="A261" s="108"/>
      <c r="B261" s="111"/>
      <c r="C261" s="111"/>
      <c r="D261" s="111"/>
      <c r="E261" s="111"/>
      <c r="F261" s="111"/>
      <c r="G261" s="111"/>
      <c r="H261" s="132"/>
    </row>
    <row r="262" spans="1:23" ht="165.75" customHeight="1">
      <c r="A262" s="185" t="s">
        <v>116</v>
      </c>
      <c r="B262" s="185" t="s">
        <v>157</v>
      </c>
      <c r="C262" s="185" t="s">
        <v>158</v>
      </c>
      <c r="D262" s="185" t="s">
        <v>159</v>
      </c>
      <c r="E262" s="185" t="s">
        <v>160</v>
      </c>
      <c r="F262" s="185" t="s">
        <v>161</v>
      </c>
      <c r="G262" s="185" t="s">
        <v>162</v>
      </c>
      <c r="H262" s="185" t="s">
        <v>264</v>
      </c>
      <c r="I262" s="129" t="s">
        <v>163</v>
      </c>
      <c r="J262" s="129" t="s">
        <v>265</v>
      </c>
      <c r="K262" s="129" t="s">
        <v>267</v>
      </c>
      <c r="L262" s="129" t="s">
        <v>266</v>
      </c>
      <c r="P262" s="196" t="s">
        <v>116</v>
      </c>
      <c r="Q262" s="196" t="s">
        <v>157</v>
      </c>
      <c r="R262" s="196" t="s">
        <v>158</v>
      </c>
      <c r="S262" s="196" t="s">
        <v>159</v>
      </c>
      <c r="T262" s="196" t="s">
        <v>160</v>
      </c>
      <c r="U262" s="196" t="s">
        <v>161</v>
      </c>
      <c r="V262" s="196" t="s">
        <v>162</v>
      </c>
      <c r="W262" s="196" t="s">
        <v>264</v>
      </c>
    </row>
    <row r="263" spans="1:23" ht="12.75">
      <c r="A263" s="185" t="s">
        <v>7</v>
      </c>
      <c r="B263" s="186">
        <v>212971.64</v>
      </c>
      <c r="C263" s="186">
        <v>162938.55</v>
      </c>
      <c r="D263" s="186">
        <v>12448.46</v>
      </c>
      <c r="E263" s="186">
        <v>19262.99</v>
      </c>
      <c r="F263" s="186">
        <v>12275.04</v>
      </c>
      <c r="G263" s="186">
        <v>6620.08</v>
      </c>
      <c r="H263" s="186">
        <v>90399.83</v>
      </c>
      <c r="I263" s="131">
        <f>+D263+E263+F263</f>
        <v>43986.490000000005</v>
      </c>
      <c r="J263" s="130">
        <f>+G263+H263</f>
        <v>97019.91</v>
      </c>
      <c r="K263" s="131">
        <f>+I263/B263*100</f>
        <v>20.65368421823676</v>
      </c>
      <c r="L263" s="131">
        <f>+J263/C263*100</f>
        <v>59.543864849662654</v>
      </c>
      <c r="P263" s="196" t="s">
        <v>7</v>
      </c>
      <c r="Q263" s="197" t="s">
        <v>198</v>
      </c>
      <c r="R263" s="197" t="s">
        <v>198</v>
      </c>
      <c r="S263" s="197" t="s">
        <v>198</v>
      </c>
      <c r="T263" s="197" t="s">
        <v>198</v>
      </c>
      <c r="U263" s="197" t="s">
        <v>198</v>
      </c>
      <c r="V263" s="197" t="s">
        <v>198</v>
      </c>
      <c r="W263" s="197" t="s">
        <v>198</v>
      </c>
    </row>
    <row r="264" spans="1:23" ht="12.75">
      <c r="A264" s="185" t="s">
        <v>69</v>
      </c>
      <c r="B264" s="186">
        <v>3690.83</v>
      </c>
      <c r="C264" s="186">
        <v>4344.91</v>
      </c>
      <c r="D264" s="186">
        <v>354.49</v>
      </c>
      <c r="E264" s="186">
        <v>257.55</v>
      </c>
      <c r="F264" s="186">
        <v>245.75</v>
      </c>
      <c r="G264" s="186">
        <v>228.63</v>
      </c>
      <c r="H264" s="186">
        <v>3090.41</v>
      </c>
      <c r="I264" s="131">
        <f aca="true" t="shared" si="20" ref="I264:I295">+D264+E264+F264</f>
        <v>857.79</v>
      </c>
      <c r="J264" s="130">
        <f aca="true" t="shared" si="21" ref="J264:J295">+G264+H264</f>
        <v>3319.04</v>
      </c>
      <c r="K264" s="131">
        <f aca="true" t="shared" si="22" ref="K264:K295">+I264/B264*100</f>
        <v>23.24111378741367</v>
      </c>
      <c r="L264" s="131">
        <f aca="true" t="shared" si="23" ref="L264:L295">+J264/C264*100</f>
        <v>76.38915420572579</v>
      </c>
      <c r="P264" s="196" t="s">
        <v>69</v>
      </c>
      <c r="Q264" s="197" t="s">
        <v>198</v>
      </c>
      <c r="R264" s="197" t="s">
        <v>198</v>
      </c>
      <c r="S264" s="197" t="s">
        <v>198</v>
      </c>
      <c r="T264" s="197" t="s">
        <v>198</v>
      </c>
      <c r="U264" s="197" t="s">
        <v>198</v>
      </c>
      <c r="V264" s="197" t="s">
        <v>198</v>
      </c>
      <c r="W264" s="197" t="s">
        <v>198</v>
      </c>
    </row>
    <row r="265" spans="1:23" ht="12.75">
      <c r="A265" s="185" t="s">
        <v>70</v>
      </c>
      <c r="B265" s="186">
        <v>2625.84</v>
      </c>
      <c r="C265" s="186">
        <v>1041.19</v>
      </c>
      <c r="D265" s="186">
        <v>88.91</v>
      </c>
      <c r="E265" s="186">
        <v>187.77</v>
      </c>
      <c r="F265" s="186">
        <v>185.33</v>
      </c>
      <c r="G265" s="186">
        <v>133.95</v>
      </c>
      <c r="H265" s="186">
        <v>520.29</v>
      </c>
      <c r="I265" s="131">
        <f t="shared" si="20"/>
        <v>462.01</v>
      </c>
      <c r="J265" s="130">
        <f t="shared" si="21"/>
        <v>654.24</v>
      </c>
      <c r="K265" s="131">
        <f t="shared" si="22"/>
        <v>17.594750632178656</v>
      </c>
      <c r="L265" s="131">
        <f t="shared" si="23"/>
        <v>62.83579365917844</v>
      </c>
      <c r="P265" s="196" t="s">
        <v>70</v>
      </c>
      <c r="Q265" s="197" t="s">
        <v>198</v>
      </c>
      <c r="R265" s="197" t="s">
        <v>198</v>
      </c>
      <c r="S265" s="197" t="s">
        <v>198</v>
      </c>
      <c r="T265" s="197" t="s">
        <v>198</v>
      </c>
      <c r="U265" s="197" t="s">
        <v>198</v>
      </c>
      <c r="V265" s="197" t="s">
        <v>198</v>
      </c>
      <c r="W265" s="197" t="s">
        <v>198</v>
      </c>
    </row>
    <row r="266" spans="1:23" ht="12.75">
      <c r="A266" s="185" t="s">
        <v>73</v>
      </c>
      <c r="B266" s="186">
        <v>2687.09</v>
      </c>
      <c r="C266" s="186">
        <v>1653.98</v>
      </c>
      <c r="D266" s="186">
        <v>148.03</v>
      </c>
      <c r="E266" s="186">
        <v>264.3</v>
      </c>
      <c r="F266" s="186">
        <v>196.29</v>
      </c>
      <c r="G266" s="186">
        <v>108.53</v>
      </c>
      <c r="H266" s="186">
        <v>1156.36</v>
      </c>
      <c r="I266" s="131">
        <f t="shared" si="20"/>
        <v>608.62</v>
      </c>
      <c r="J266" s="130">
        <f t="shared" si="21"/>
        <v>1264.8899999999999</v>
      </c>
      <c r="K266" s="131">
        <f t="shared" si="22"/>
        <v>22.649780989844032</v>
      </c>
      <c r="L266" s="131">
        <f t="shared" si="23"/>
        <v>76.47553174766321</v>
      </c>
      <c r="P266" s="196" t="s">
        <v>73</v>
      </c>
      <c r="Q266" s="197" t="s">
        <v>198</v>
      </c>
      <c r="R266" s="197" t="s">
        <v>198</v>
      </c>
      <c r="S266" s="197" t="s">
        <v>198</v>
      </c>
      <c r="T266" s="197" t="s">
        <v>198</v>
      </c>
      <c r="U266" s="197" t="s">
        <v>198</v>
      </c>
      <c r="V266" s="197" t="s">
        <v>198</v>
      </c>
      <c r="W266" s="197" t="s">
        <v>198</v>
      </c>
    </row>
    <row r="267" spans="1:23" ht="12.75">
      <c r="A267" s="185" t="s">
        <v>74</v>
      </c>
      <c r="B267" s="186">
        <v>3728.01</v>
      </c>
      <c r="C267" s="186">
        <v>5770.95</v>
      </c>
      <c r="D267" s="186">
        <v>307.53</v>
      </c>
      <c r="E267" s="186">
        <v>301.31</v>
      </c>
      <c r="F267" s="186">
        <v>282.61</v>
      </c>
      <c r="G267" s="186">
        <v>214.95</v>
      </c>
      <c r="H267" s="186">
        <v>3324.18</v>
      </c>
      <c r="I267" s="131">
        <f t="shared" si="20"/>
        <v>891.4499999999999</v>
      </c>
      <c r="J267" s="130">
        <f t="shared" si="21"/>
        <v>3539.1299999999997</v>
      </c>
      <c r="K267" s="131">
        <f t="shared" si="22"/>
        <v>23.912221265500893</v>
      </c>
      <c r="L267" s="131">
        <f t="shared" si="23"/>
        <v>61.32664465989135</v>
      </c>
      <c r="P267" s="196" t="s">
        <v>74</v>
      </c>
      <c r="Q267" s="197" t="s">
        <v>198</v>
      </c>
      <c r="R267" s="197" t="s">
        <v>198</v>
      </c>
      <c r="S267" s="197" t="s">
        <v>198</v>
      </c>
      <c r="T267" s="197" t="s">
        <v>198</v>
      </c>
      <c r="U267" s="197" t="s">
        <v>198</v>
      </c>
      <c r="V267" s="197" t="s">
        <v>198</v>
      </c>
      <c r="W267" s="197" t="s">
        <v>198</v>
      </c>
    </row>
    <row r="268" spans="1:23" ht="12.75">
      <c r="A268" s="185" t="s">
        <v>112</v>
      </c>
      <c r="B268" s="186">
        <v>24584.54</v>
      </c>
      <c r="C268" s="186">
        <v>24454</v>
      </c>
      <c r="D268" s="186">
        <v>1695.2</v>
      </c>
      <c r="E268" s="186">
        <v>2544.21</v>
      </c>
      <c r="F268" s="186">
        <v>1871.22</v>
      </c>
      <c r="G268" s="186">
        <v>924.64</v>
      </c>
      <c r="H268" s="186">
        <v>15830.08</v>
      </c>
      <c r="I268" s="131">
        <f t="shared" si="20"/>
        <v>6110.63</v>
      </c>
      <c r="J268" s="130">
        <f t="shared" si="21"/>
        <v>16754.72</v>
      </c>
      <c r="K268" s="131">
        <f t="shared" si="22"/>
        <v>24.85557997017638</v>
      </c>
      <c r="L268" s="131">
        <f t="shared" si="23"/>
        <v>68.51525312832257</v>
      </c>
      <c r="P268" s="196" t="s">
        <v>112</v>
      </c>
      <c r="Q268" s="197" t="s">
        <v>198</v>
      </c>
      <c r="R268" s="197" t="s">
        <v>198</v>
      </c>
      <c r="S268" s="197" t="s">
        <v>198</v>
      </c>
      <c r="T268" s="197" t="s">
        <v>198</v>
      </c>
      <c r="U268" s="197" t="s">
        <v>198</v>
      </c>
      <c r="V268" s="197" t="s">
        <v>198</v>
      </c>
      <c r="W268" s="197" t="s">
        <v>198</v>
      </c>
    </row>
    <row r="269" spans="1:23" ht="12.75">
      <c r="A269" s="185" t="s">
        <v>75</v>
      </c>
      <c r="B269" s="186">
        <v>467.98</v>
      </c>
      <c r="C269" s="186">
        <v>364.56</v>
      </c>
      <c r="D269" s="186">
        <v>27.51</v>
      </c>
      <c r="E269" s="186">
        <v>57.54</v>
      </c>
      <c r="F269" s="186">
        <v>27.19</v>
      </c>
      <c r="G269" s="186">
        <v>13.92</v>
      </c>
      <c r="H269" s="186">
        <v>241.17</v>
      </c>
      <c r="I269" s="131">
        <f t="shared" si="20"/>
        <v>112.24</v>
      </c>
      <c r="J269" s="130">
        <f t="shared" si="21"/>
        <v>255.08999999999997</v>
      </c>
      <c r="K269" s="131">
        <f t="shared" si="22"/>
        <v>23.98393093721954</v>
      </c>
      <c r="L269" s="131">
        <f t="shared" si="23"/>
        <v>69.97202106649111</v>
      </c>
      <c r="P269" s="196" t="s">
        <v>75</v>
      </c>
      <c r="Q269" s="197" t="s">
        <v>198</v>
      </c>
      <c r="R269" s="197" t="s">
        <v>198</v>
      </c>
      <c r="S269" s="197" t="s">
        <v>198</v>
      </c>
      <c r="T269" s="197" t="s">
        <v>198</v>
      </c>
      <c r="U269" s="197" t="s">
        <v>198</v>
      </c>
      <c r="V269" s="197" t="s">
        <v>198</v>
      </c>
      <c r="W269" s="197" t="s">
        <v>198</v>
      </c>
    </row>
    <row r="270" spans="1:23" ht="12.75">
      <c r="A270" s="185" t="s">
        <v>81</v>
      </c>
      <c r="B270" s="186">
        <v>1737.04</v>
      </c>
      <c r="C270" s="186">
        <v>5312.01</v>
      </c>
      <c r="D270" s="186">
        <v>70.53</v>
      </c>
      <c r="E270" s="186">
        <v>565.12</v>
      </c>
      <c r="F270" s="186">
        <v>74.82</v>
      </c>
      <c r="G270" s="186">
        <v>268.88</v>
      </c>
      <c r="H270" s="186">
        <v>2323.07</v>
      </c>
      <c r="I270" s="131">
        <f t="shared" si="20"/>
        <v>710.47</v>
      </c>
      <c r="J270" s="130">
        <f t="shared" si="21"/>
        <v>2591.9500000000003</v>
      </c>
      <c r="K270" s="131">
        <f t="shared" si="22"/>
        <v>40.901188228250355</v>
      </c>
      <c r="L270" s="131">
        <f t="shared" si="23"/>
        <v>48.79414760137877</v>
      </c>
      <c r="P270" s="196" t="s">
        <v>81</v>
      </c>
      <c r="Q270" s="197" t="s">
        <v>198</v>
      </c>
      <c r="R270" s="197" t="s">
        <v>198</v>
      </c>
      <c r="S270" s="197" t="s">
        <v>198</v>
      </c>
      <c r="T270" s="197" t="s">
        <v>198</v>
      </c>
      <c r="U270" s="197" t="s">
        <v>198</v>
      </c>
      <c r="V270" s="197" t="s">
        <v>198</v>
      </c>
      <c r="W270" s="197" t="s">
        <v>198</v>
      </c>
    </row>
    <row r="271" spans="1:23" ht="12.75">
      <c r="A271" s="185" t="s">
        <v>79</v>
      </c>
      <c r="B271" s="186">
        <v>6940.57</v>
      </c>
      <c r="C271" s="186">
        <v>2741.35</v>
      </c>
      <c r="D271" s="186">
        <v>295.39</v>
      </c>
      <c r="E271" s="186">
        <v>262.4</v>
      </c>
      <c r="F271" s="186">
        <v>230.16</v>
      </c>
      <c r="G271" s="186">
        <v>72.54</v>
      </c>
      <c r="H271" s="186">
        <v>1870.73</v>
      </c>
      <c r="I271" s="131">
        <f t="shared" si="20"/>
        <v>787.9499999999999</v>
      </c>
      <c r="J271" s="130">
        <f t="shared" si="21"/>
        <v>1943.27</v>
      </c>
      <c r="K271" s="131">
        <f t="shared" si="22"/>
        <v>11.352813961965659</v>
      </c>
      <c r="L271" s="131">
        <f t="shared" si="23"/>
        <v>70.88733653127109</v>
      </c>
      <c r="P271" s="196" t="s">
        <v>79</v>
      </c>
      <c r="Q271" s="197" t="s">
        <v>198</v>
      </c>
      <c r="R271" s="197" t="s">
        <v>198</v>
      </c>
      <c r="S271" s="197" t="s">
        <v>198</v>
      </c>
      <c r="T271" s="197" t="s">
        <v>198</v>
      </c>
      <c r="U271" s="197" t="s">
        <v>198</v>
      </c>
      <c r="V271" s="197" t="s">
        <v>198</v>
      </c>
      <c r="W271" s="197" t="s">
        <v>198</v>
      </c>
    </row>
    <row r="272" spans="1:23" ht="12.75">
      <c r="A272" s="185" t="s">
        <v>93</v>
      </c>
      <c r="B272" s="186">
        <v>27551.96</v>
      </c>
      <c r="C272" s="186">
        <v>16264.67</v>
      </c>
      <c r="D272" s="186">
        <v>906.33</v>
      </c>
      <c r="E272" s="186">
        <v>2009.18</v>
      </c>
      <c r="F272" s="186">
        <v>915.38</v>
      </c>
      <c r="G272" s="186">
        <v>587.71</v>
      </c>
      <c r="H272" s="186">
        <v>10781.16</v>
      </c>
      <c r="I272" s="131">
        <f t="shared" si="20"/>
        <v>3830.8900000000003</v>
      </c>
      <c r="J272" s="130">
        <f t="shared" si="21"/>
        <v>11368.869999999999</v>
      </c>
      <c r="K272" s="131">
        <f t="shared" si="22"/>
        <v>13.904237665850271</v>
      </c>
      <c r="L272" s="131">
        <f t="shared" si="23"/>
        <v>69.89917409944375</v>
      </c>
      <c r="P272" s="196" t="s">
        <v>93</v>
      </c>
      <c r="Q272" s="197" t="s">
        <v>198</v>
      </c>
      <c r="R272" s="197" t="s">
        <v>198</v>
      </c>
      <c r="S272" s="197" t="s">
        <v>198</v>
      </c>
      <c r="T272" s="197" t="s">
        <v>198</v>
      </c>
      <c r="U272" s="197" t="s">
        <v>198</v>
      </c>
      <c r="V272" s="197" t="s">
        <v>198</v>
      </c>
      <c r="W272" s="197" t="s">
        <v>198</v>
      </c>
    </row>
    <row r="273" spans="1:23" ht="12.75">
      <c r="A273" s="185" t="s">
        <v>77</v>
      </c>
      <c r="B273" s="186">
        <v>42444.7</v>
      </c>
      <c r="C273" s="186">
        <v>25935.9</v>
      </c>
      <c r="D273" s="186">
        <v>2331.8</v>
      </c>
      <c r="E273" s="186">
        <v>4156.5</v>
      </c>
      <c r="F273" s="186">
        <v>3258.9</v>
      </c>
      <c r="G273" s="186">
        <v>1514.4</v>
      </c>
      <c r="H273" s="186">
        <v>15175.4</v>
      </c>
      <c r="I273" s="131">
        <f t="shared" si="20"/>
        <v>9747.2</v>
      </c>
      <c r="J273" s="130">
        <f t="shared" si="21"/>
        <v>16689.8</v>
      </c>
      <c r="K273" s="131">
        <f t="shared" si="22"/>
        <v>22.964469062097272</v>
      </c>
      <c r="L273" s="131">
        <f t="shared" si="23"/>
        <v>64.35018642113826</v>
      </c>
      <c r="P273" s="196" t="s">
        <v>77</v>
      </c>
      <c r="Q273" s="197" t="s">
        <v>198</v>
      </c>
      <c r="R273" s="197" t="s">
        <v>198</v>
      </c>
      <c r="S273" s="197" t="s">
        <v>198</v>
      </c>
      <c r="T273" s="197" t="s">
        <v>198</v>
      </c>
      <c r="U273" s="197" t="s">
        <v>198</v>
      </c>
      <c r="V273" s="197" t="s">
        <v>198</v>
      </c>
      <c r="W273" s="197" t="s">
        <v>198</v>
      </c>
    </row>
    <row r="274" spans="1:23" ht="12.75">
      <c r="A274" s="185" t="s">
        <v>71</v>
      </c>
      <c r="B274" s="186">
        <v>1348.04</v>
      </c>
      <c r="C274" s="186">
        <v>774.59</v>
      </c>
      <c r="D274" s="186">
        <v>92.66</v>
      </c>
      <c r="E274" s="186">
        <v>151.75</v>
      </c>
      <c r="F274" s="186">
        <v>83.33</v>
      </c>
      <c r="G274" s="186">
        <v>43.86</v>
      </c>
      <c r="H274" s="186">
        <v>465.91</v>
      </c>
      <c r="I274" s="131">
        <f t="shared" si="20"/>
        <v>327.74</v>
      </c>
      <c r="J274" s="130">
        <f t="shared" si="21"/>
        <v>509.77000000000004</v>
      </c>
      <c r="K274" s="131">
        <f t="shared" si="22"/>
        <v>24.312334945550578</v>
      </c>
      <c r="L274" s="131">
        <f t="shared" si="23"/>
        <v>65.8115906479557</v>
      </c>
      <c r="P274" s="196" t="s">
        <v>71</v>
      </c>
      <c r="Q274" s="197" t="s">
        <v>198</v>
      </c>
      <c r="R274" s="197" t="s">
        <v>198</v>
      </c>
      <c r="S274" s="197" t="s">
        <v>198</v>
      </c>
      <c r="T274" s="197" t="s">
        <v>198</v>
      </c>
      <c r="U274" s="197" t="s">
        <v>198</v>
      </c>
      <c r="V274" s="197" t="s">
        <v>198</v>
      </c>
      <c r="W274" s="197" t="s">
        <v>198</v>
      </c>
    </row>
    <row r="275" spans="1:23" ht="12.75">
      <c r="A275" s="185" t="s">
        <v>82</v>
      </c>
      <c r="B275" s="186">
        <v>30507.78</v>
      </c>
      <c r="C275" s="186">
        <v>15756.76</v>
      </c>
      <c r="D275" s="186">
        <v>1349.77</v>
      </c>
      <c r="E275" s="186">
        <v>1550.23</v>
      </c>
      <c r="F275" s="186">
        <v>905.15</v>
      </c>
      <c r="G275" s="186">
        <v>737.08</v>
      </c>
      <c r="H275" s="186">
        <v>7364.98</v>
      </c>
      <c r="I275" s="131">
        <f t="shared" si="20"/>
        <v>3805.15</v>
      </c>
      <c r="J275" s="130">
        <f t="shared" si="21"/>
        <v>8102.0599999999995</v>
      </c>
      <c r="K275" s="131">
        <f t="shared" si="22"/>
        <v>12.472720073371448</v>
      </c>
      <c r="L275" s="131">
        <f t="shared" si="23"/>
        <v>51.41958118293354</v>
      </c>
      <c r="P275" s="196" t="s">
        <v>82</v>
      </c>
      <c r="Q275" s="197" t="s">
        <v>198</v>
      </c>
      <c r="R275" s="197" t="s">
        <v>198</v>
      </c>
      <c r="S275" s="197" t="s">
        <v>198</v>
      </c>
      <c r="T275" s="197" t="s">
        <v>198</v>
      </c>
      <c r="U275" s="197" t="s">
        <v>198</v>
      </c>
      <c r="V275" s="197" t="s">
        <v>198</v>
      </c>
      <c r="W275" s="197" t="s">
        <v>198</v>
      </c>
    </row>
    <row r="276" spans="1:23" ht="12.75">
      <c r="A276" s="185" t="s">
        <v>72</v>
      </c>
      <c r="B276" s="186">
        <v>298.89</v>
      </c>
      <c r="C276" s="186">
        <v>362.03</v>
      </c>
      <c r="D276" s="186">
        <v>19.02</v>
      </c>
      <c r="E276" s="186">
        <v>18.47</v>
      </c>
      <c r="F276" s="186">
        <v>9.62</v>
      </c>
      <c r="G276" s="186">
        <v>3.76</v>
      </c>
      <c r="H276" s="186">
        <v>219.87</v>
      </c>
      <c r="I276" s="131">
        <f t="shared" si="20"/>
        <v>47.10999999999999</v>
      </c>
      <c r="J276" s="130">
        <f t="shared" si="21"/>
        <v>223.63</v>
      </c>
      <c r="K276" s="131">
        <f t="shared" si="22"/>
        <v>15.761651443674928</v>
      </c>
      <c r="L276" s="131">
        <f t="shared" si="23"/>
        <v>61.771123940004976</v>
      </c>
      <c r="P276" s="196" t="s">
        <v>72</v>
      </c>
      <c r="Q276" s="197" t="s">
        <v>198</v>
      </c>
      <c r="R276" s="197" t="s">
        <v>198</v>
      </c>
      <c r="S276" s="197" t="s">
        <v>198</v>
      </c>
      <c r="T276" s="197" t="s">
        <v>198</v>
      </c>
      <c r="U276" s="197" t="s">
        <v>198</v>
      </c>
      <c r="V276" s="197" t="s">
        <v>198</v>
      </c>
      <c r="W276" s="197" t="s">
        <v>198</v>
      </c>
    </row>
    <row r="277" spans="1:23" ht="12.75">
      <c r="A277" s="185" t="s">
        <v>83</v>
      </c>
      <c r="B277" s="186">
        <v>787.39</v>
      </c>
      <c r="C277" s="186">
        <v>456.11</v>
      </c>
      <c r="D277" s="186">
        <v>41.68</v>
      </c>
      <c r="E277" s="186">
        <v>142</v>
      </c>
      <c r="F277" s="186">
        <v>65.89</v>
      </c>
      <c r="G277" s="186">
        <v>12.06</v>
      </c>
      <c r="H277" s="186">
        <v>271.35</v>
      </c>
      <c r="I277" s="131">
        <f t="shared" si="20"/>
        <v>249.57</v>
      </c>
      <c r="J277" s="130">
        <f t="shared" si="21"/>
        <v>283.41</v>
      </c>
      <c r="K277" s="131">
        <f t="shared" si="22"/>
        <v>31.695855929082157</v>
      </c>
      <c r="L277" s="131">
        <f t="shared" si="23"/>
        <v>62.13632676328079</v>
      </c>
      <c r="P277" s="196" t="s">
        <v>83</v>
      </c>
      <c r="Q277" s="197" t="s">
        <v>198</v>
      </c>
      <c r="R277" s="197" t="s">
        <v>198</v>
      </c>
      <c r="S277" s="197" t="s">
        <v>198</v>
      </c>
      <c r="T277" s="197" t="s">
        <v>198</v>
      </c>
      <c r="U277" s="197" t="s">
        <v>198</v>
      </c>
      <c r="V277" s="197" t="s">
        <v>198</v>
      </c>
      <c r="W277" s="197" t="s">
        <v>198</v>
      </c>
    </row>
    <row r="278" spans="1:23" ht="12.75">
      <c r="A278" s="185" t="s">
        <v>84</v>
      </c>
      <c r="B278" s="186">
        <v>1801.7</v>
      </c>
      <c r="C278" s="186">
        <v>862.36</v>
      </c>
      <c r="D278" s="186">
        <v>66.8</v>
      </c>
      <c r="E278" s="186">
        <v>301.9</v>
      </c>
      <c r="F278" s="186">
        <v>135.2</v>
      </c>
      <c r="G278" s="186">
        <v>20.7</v>
      </c>
      <c r="H278" s="186">
        <v>538.36</v>
      </c>
      <c r="I278" s="131">
        <f t="shared" si="20"/>
        <v>503.9</v>
      </c>
      <c r="J278" s="130">
        <f t="shared" si="21"/>
        <v>559.0600000000001</v>
      </c>
      <c r="K278" s="131">
        <f t="shared" si="22"/>
        <v>27.968030193705946</v>
      </c>
      <c r="L278" s="131">
        <f t="shared" si="23"/>
        <v>64.82907370471729</v>
      </c>
      <c r="P278" s="196" t="s">
        <v>84</v>
      </c>
      <c r="Q278" s="197" t="s">
        <v>198</v>
      </c>
      <c r="R278" s="197" t="s">
        <v>198</v>
      </c>
      <c r="S278" s="197" t="s">
        <v>198</v>
      </c>
      <c r="T278" s="197" t="s">
        <v>198</v>
      </c>
      <c r="U278" s="197" t="s">
        <v>198</v>
      </c>
      <c r="V278" s="197" t="s">
        <v>198</v>
      </c>
      <c r="W278" s="197" t="s">
        <v>198</v>
      </c>
    </row>
    <row r="279" spans="1:23" ht="12.75">
      <c r="A279" s="185" t="s">
        <v>85</v>
      </c>
      <c r="B279" s="186">
        <v>165.82</v>
      </c>
      <c r="C279" s="186">
        <v>198.54</v>
      </c>
      <c r="D279" s="186">
        <v>8.83</v>
      </c>
      <c r="E279" s="186">
        <v>16.99</v>
      </c>
      <c r="F279" s="186">
        <v>8.98</v>
      </c>
      <c r="G279" s="186">
        <v>7.6</v>
      </c>
      <c r="H279" s="186">
        <v>178.02</v>
      </c>
      <c r="I279" s="131">
        <f t="shared" si="20"/>
        <v>34.8</v>
      </c>
      <c r="J279" s="130">
        <f t="shared" si="21"/>
        <v>185.62</v>
      </c>
      <c r="K279" s="131">
        <f t="shared" si="22"/>
        <v>20.98661198890363</v>
      </c>
      <c r="L279" s="131">
        <f t="shared" si="23"/>
        <v>93.49249521507002</v>
      </c>
      <c r="P279" s="196" t="s">
        <v>85</v>
      </c>
      <c r="Q279" s="197" t="s">
        <v>198</v>
      </c>
      <c r="R279" s="197" t="s">
        <v>198</v>
      </c>
      <c r="S279" s="197" t="s">
        <v>198</v>
      </c>
      <c r="T279" s="197" t="s">
        <v>198</v>
      </c>
      <c r="U279" s="197" t="s">
        <v>198</v>
      </c>
      <c r="V279" s="197" t="s">
        <v>198</v>
      </c>
      <c r="W279" s="197" t="s">
        <v>198</v>
      </c>
    </row>
    <row r="280" spans="1:23" ht="12.75">
      <c r="A280" s="185" t="s">
        <v>80</v>
      </c>
      <c r="B280" s="186">
        <v>4623.83</v>
      </c>
      <c r="C280" s="186">
        <v>2729.19</v>
      </c>
      <c r="D280" s="186">
        <v>376.3</v>
      </c>
      <c r="E280" s="186">
        <v>496.73</v>
      </c>
      <c r="F280" s="186">
        <v>383.03</v>
      </c>
      <c r="G280" s="186">
        <v>54.86</v>
      </c>
      <c r="H280" s="186">
        <v>1485.24</v>
      </c>
      <c r="I280" s="131">
        <f t="shared" si="20"/>
        <v>1256.06</v>
      </c>
      <c r="J280" s="130">
        <f t="shared" si="21"/>
        <v>1540.1</v>
      </c>
      <c r="K280" s="131">
        <f t="shared" si="22"/>
        <v>27.16492604615654</v>
      </c>
      <c r="L280" s="131">
        <f t="shared" si="23"/>
        <v>56.43066257754131</v>
      </c>
      <c r="P280" s="196" t="s">
        <v>80</v>
      </c>
      <c r="Q280" s="197" t="s">
        <v>198</v>
      </c>
      <c r="R280" s="197" t="s">
        <v>198</v>
      </c>
      <c r="S280" s="197" t="s">
        <v>198</v>
      </c>
      <c r="T280" s="197" t="s">
        <v>198</v>
      </c>
      <c r="U280" s="197" t="s">
        <v>198</v>
      </c>
      <c r="V280" s="197" t="s">
        <v>198</v>
      </c>
      <c r="W280" s="197" t="s">
        <v>198</v>
      </c>
    </row>
    <row r="281" spans="1:23" ht="12.75">
      <c r="A281" s="185" t="s">
        <v>86</v>
      </c>
      <c r="B281" s="186">
        <v>53.41</v>
      </c>
      <c r="C281" s="186">
        <v>67.52</v>
      </c>
      <c r="D281" s="186">
        <v>3.84</v>
      </c>
      <c r="E281" s="186">
        <v>1.86</v>
      </c>
      <c r="F281" s="186">
        <v>0.51</v>
      </c>
      <c r="G281" s="186">
        <v>1.29</v>
      </c>
      <c r="H281" s="186">
        <v>31.59</v>
      </c>
      <c r="I281" s="131">
        <f t="shared" si="20"/>
        <v>6.21</v>
      </c>
      <c r="J281" s="130">
        <f t="shared" si="21"/>
        <v>32.88</v>
      </c>
      <c r="K281" s="131">
        <f t="shared" si="22"/>
        <v>11.627036135555139</v>
      </c>
      <c r="L281" s="131">
        <f t="shared" si="23"/>
        <v>48.69668246445498</v>
      </c>
      <c r="P281" s="196" t="s">
        <v>86</v>
      </c>
      <c r="Q281" s="197" t="s">
        <v>198</v>
      </c>
      <c r="R281" s="197" t="s">
        <v>198</v>
      </c>
      <c r="S281" s="197" t="s">
        <v>198</v>
      </c>
      <c r="T281" s="197" t="s">
        <v>198</v>
      </c>
      <c r="U281" s="197" t="s">
        <v>198</v>
      </c>
      <c r="V281" s="197" t="s">
        <v>198</v>
      </c>
      <c r="W281" s="197" t="s">
        <v>198</v>
      </c>
    </row>
    <row r="282" spans="1:23" ht="12.75">
      <c r="A282" s="185" t="s">
        <v>87</v>
      </c>
      <c r="B282" s="186">
        <v>13328.4</v>
      </c>
      <c r="C282" s="186">
        <v>10133.88</v>
      </c>
      <c r="D282" s="186">
        <v>1513.58</v>
      </c>
      <c r="E282" s="186">
        <v>514.93</v>
      </c>
      <c r="F282" s="186">
        <v>447.54</v>
      </c>
      <c r="G282" s="186">
        <v>365</v>
      </c>
      <c r="H282" s="186">
        <v>5080.82</v>
      </c>
      <c r="I282" s="131">
        <f t="shared" si="20"/>
        <v>2476.0499999999997</v>
      </c>
      <c r="J282" s="130">
        <f t="shared" si="21"/>
        <v>5445.82</v>
      </c>
      <c r="K282" s="131">
        <f t="shared" si="22"/>
        <v>18.57724858197533</v>
      </c>
      <c r="L282" s="131">
        <f t="shared" si="23"/>
        <v>53.7387456729308</v>
      </c>
      <c r="P282" s="196" t="s">
        <v>87</v>
      </c>
      <c r="Q282" s="197" t="s">
        <v>198</v>
      </c>
      <c r="R282" s="197" t="s">
        <v>198</v>
      </c>
      <c r="S282" s="197" t="s">
        <v>198</v>
      </c>
      <c r="T282" s="197" t="s">
        <v>198</v>
      </c>
      <c r="U282" s="197" t="s">
        <v>198</v>
      </c>
      <c r="V282" s="197" t="s">
        <v>198</v>
      </c>
      <c r="W282" s="197" t="s">
        <v>198</v>
      </c>
    </row>
    <row r="283" spans="1:23" ht="12.75">
      <c r="A283" s="185" t="s">
        <v>68</v>
      </c>
      <c r="B283" s="186">
        <v>2824.48</v>
      </c>
      <c r="C283" s="186">
        <v>3240.28</v>
      </c>
      <c r="D283" s="186">
        <v>174.96</v>
      </c>
      <c r="E283" s="186">
        <v>185.78</v>
      </c>
      <c r="F283" s="186">
        <v>156.49</v>
      </c>
      <c r="G283" s="186">
        <v>121.05</v>
      </c>
      <c r="H283" s="186">
        <v>1496.74</v>
      </c>
      <c r="I283" s="131">
        <f t="shared" si="20"/>
        <v>517.23</v>
      </c>
      <c r="J283" s="130">
        <f t="shared" si="21"/>
        <v>1617.79</v>
      </c>
      <c r="K283" s="131">
        <f t="shared" si="22"/>
        <v>18.3123973262335</v>
      </c>
      <c r="L283" s="131">
        <f t="shared" si="23"/>
        <v>49.9274754033602</v>
      </c>
      <c r="P283" s="196" t="s">
        <v>68</v>
      </c>
      <c r="Q283" s="197" t="s">
        <v>198</v>
      </c>
      <c r="R283" s="197" t="s">
        <v>198</v>
      </c>
      <c r="S283" s="197" t="s">
        <v>198</v>
      </c>
      <c r="T283" s="197" t="s">
        <v>198</v>
      </c>
      <c r="U283" s="197" t="s">
        <v>198</v>
      </c>
      <c r="V283" s="197" t="s">
        <v>198</v>
      </c>
      <c r="W283" s="197" t="s">
        <v>198</v>
      </c>
    </row>
    <row r="284" spans="1:23" ht="12.75">
      <c r="A284" s="185" t="s">
        <v>88</v>
      </c>
      <c r="B284" s="186">
        <v>10311.58</v>
      </c>
      <c r="C284" s="186">
        <v>11357.37</v>
      </c>
      <c r="D284" s="186">
        <v>343.7</v>
      </c>
      <c r="E284" s="186">
        <v>1880.24</v>
      </c>
      <c r="F284" s="186">
        <v>909.79</v>
      </c>
      <c r="G284" s="186">
        <v>108.15</v>
      </c>
      <c r="H284" s="186">
        <v>5250.57</v>
      </c>
      <c r="I284" s="131">
        <f t="shared" si="20"/>
        <v>3133.73</v>
      </c>
      <c r="J284" s="130">
        <f t="shared" si="21"/>
        <v>5358.719999999999</v>
      </c>
      <c r="K284" s="131">
        <f t="shared" si="22"/>
        <v>30.390396040180068</v>
      </c>
      <c r="L284" s="131">
        <f t="shared" si="23"/>
        <v>47.182754458118374</v>
      </c>
      <c r="P284" s="196" t="s">
        <v>88</v>
      </c>
      <c r="Q284" s="197" t="s">
        <v>198</v>
      </c>
      <c r="R284" s="197" t="s">
        <v>198</v>
      </c>
      <c r="S284" s="197" t="s">
        <v>198</v>
      </c>
      <c r="T284" s="197" t="s">
        <v>198</v>
      </c>
      <c r="U284" s="197" t="s">
        <v>198</v>
      </c>
      <c r="V284" s="197" t="s">
        <v>198</v>
      </c>
      <c r="W284" s="197" t="s">
        <v>198</v>
      </c>
    </row>
    <row r="285" spans="1:23" ht="12.75">
      <c r="A285" s="185" t="s">
        <v>89</v>
      </c>
      <c r="B285" s="186">
        <v>3955.23</v>
      </c>
      <c r="C285" s="186">
        <v>2809.25</v>
      </c>
      <c r="D285" s="186">
        <v>131.24</v>
      </c>
      <c r="E285" s="186">
        <v>193.3</v>
      </c>
      <c r="F285" s="186">
        <v>135.81</v>
      </c>
      <c r="G285" s="186">
        <v>24.61</v>
      </c>
      <c r="H285" s="186">
        <v>2040.49</v>
      </c>
      <c r="I285" s="131">
        <f t="shared" si="20"/>
        <v>460.35</v>
      </c>
      <c r="J285" s="130">
        <f t="shared" si="21"/>
        <v>2065.1</v>
      </c>
      <c r="K285" s="131">
        <f t="shared" si="22"/>
        <v>11.6390197283091</v>
      </c>
      <c r="L285" s="131">
        <f t="shared" si="23"/>
        <v>73.51072350271424</v>
      </c>
      <c r="P285" s="196" t="s">
        <v>89</v>
      </c>
      <c r="Q285" s="197" t="s">
        <v>198</v>
      </c>
      <c r="R285" s="197" t="s">
        <v>198</v>
      </c>
      <c r="S285" s="197" t="s">
        <v>198</v>
      </c>
      <c r="T285" s="197" t="s">
        <v>198</v>
      </c>
      <c r="U285" s="197" t="s">
        <v>198</v>
      </c>
      <c r="V285" s="197" t="s">
        <v>198</v>
      </c>
      <c r="W285" s="197" t="s">
        <v>198</v>
      </c>
    </row>
    <row r="286" spans="1:23" ht="12.75">
      <c r="A286" s="185" t="s">
        <v>90</v>
      </c>
      <c r="B286" s="186">
        <v>9846.82</v>
      </c>
      <c r="C286" s="186">
        <v>4038.58</v>
      </c>
      <c r="D286" s="186">
        <v>711.24</v>
      </c>
      <c r="E286" s="186">
        <v>598.13</v>
      </c>
      <c r="F286" s="186">
        <v>256.44</v>
      </c>
      <c r="G286" s="186">
        <v>330.56</v>
      </c>
      <c r="H286" s="186">
        <v>2536.7</v>
      </c>
      <c r="I286" s="131">
        <f t="shared" si="20"/>
        <v>1565.81</v>
      </c>
      <c r="J286" s="130">
        <f t="shared" si="21"/>
        <v>2867.2599999999998</v>
      </c>
      <c r="K286" s="131">
        <f t="shared" si="22"/>
        <v>15.901681964329601</v>
      </c>
      <c r="L286" s="131">
        <f t="shared" si="23"/>
        <v>70.9967364766824</v>
      </c>
      <c r="P286" s="196" t="s">
        <v>90</v>
      </c>
      <c r="Q286" s="197" t="s">
        <v>198</v>
      </c>
      <c r="R286" s="197" t="s">
        <v>198</v>
      </c>
      <c r="S286" s="197" t="s">
        <v>198</v>
      </c>
      <c r="T286" s="197" t="s">
        <v>198</v>
      </c>
      <c r="U286" s="197" t="s">
        <v>198</v>
      </c>
      <c r="V286" s="197" t="s">
        <v>198</v>
      </c>
      <c r="W286" s="197" t="s">
        <v>198</v>
      </c>
    </row>
    <row r="287" spans="1:23" ht="12.75">
      <c r="A287" s="185" t="s">
        <v>92</v>
      </c>
      <c r="B287" s="186">
        <v>718.43</v>
      </c>
      <c r="C287" s="186">
        <v>525.34</v>
      </c>
      <c r="D287" s="186">
        <v>33.86</v>
      </c>
      <c r="E287" s="186">
        <v>57.17</v>
      </c>
      <c r="F287" s="186">
        <v>23.51</v>
      </c>
      <c r="G287" s="186">
        <v>26.93</v>
      </c>
      <c r="H287" s="186">
        <v>380.79</v>
      </c>
      <c r="I287" s="131">
        <f t="shared" si="20"/>
        <v>114.54</v>
      </c>
      <c r="J287" s="130">
        <f t="shared" si="21"/>
        <v>407.72</v>
      </c>
      <c r="K287" s="131">
        <f t="shared" si="22"/>
        <v>15.943098144565235</v>
      </c>
      <c r="L287" s="131">
        <f t="shared" si="23"/>
        <v>77.61069021966726</v>
      </c>
      <c r="P287" s="196" t="s">
        <v>92</v>
      </c>
      <c r="Q287" s="197" t="s">
        <v>198</v>
      </c>
      <c r="R287" s="197" t="s">
        <v>198</v>
      </c>
      <c r="S287" s="197" t="s">
        <v>198</v>
      </c>
      <c r="T287" s="197" t="s">
        <v>198</v>
      </c>
      <c r="U287" s="197" t="s">
        <v>198</v>
      </c>
      <c r="V287" s="197" t="s">
        <v>198</v>
      </c>
      <c r="W287" s="197" t="s">
        <v>198</v>
      </c>
    </row>
    <row r="288" spans="1:23" ht="12.75">
      <c r="A288" s="185" t="s">
        <v>91</v>
      </c>
      <c r="B288" s="186">
        <v>1126.96</v>
      </c>
      <c r="C288" s="186">
        <v>766.73</v>
      </c>
      <c r="D288" s="186">
        <v>109.96</v>
      </c>
      <c r="E288" s="186">
        <v>161.74</v>
      </c>
      <c r="F288" s="186">
        <v>127.26</v>
      </c>
      <c r="G288" s="186">
        <v>43.98</v>
      </c>
      <c r="H288" s="186">
        <v>307.69</v>
      </c>
      <c r="I288" s="131">
        <f t="shared" si="20"/>
        <v>398.96</v>
      </c>
      <c r="J288" s="130">
        <f t="shared" si="21"/>
        <v>351.67</v>
      </c>
      <c r="K288" s="131">
        <f t="shared" si="22"/>
        <v>35.40143394619152</v>
      </c>
      <c r="L288" s="131">
        <f t="shared" si="23"/>
        <v>45.86621105213048</v>
      </c>
      <c r="P288" s="196" t="s">
        <v>91</v>
      </c>
      <c r="Q288" s="197" t="s">
        <v>198</v>
      </c>
      <c r="R288" s="197" t="s">
        <v>198</v>
      </c>
      <c r="S288" s="197" t="s">
        <v>198</v>
      </c>
      <c r="T288" s="197" t="s">
        <v>198</v>
      </c>
      <c r="U288" s="197" t="s">
        <v>198</v>
      </c>
      <c r="V288" s="197" t="s">
        <v>198</v>
      </c>
      <c r="W288" s="197" t="s">
        <v>198</v>
      </c>
    </row>
    <row r="289" spans="1:23" ht="12.75">
      <c r="A289" s="185" t="s">
        <v>76</v>
      </c>
      <c r="B289" s="186">
        <v>1372.14</v>
      </c>
      <c r="C289" s="186">
        <v>2255.8</v>
      </c>
      <c r="D289" s="186">
        <v>96.81</v>
      </c>
      <c r="E289" s="186">
        <v>377.79</v>
      </c>
      <c r="F289" s="186">
        <v>85.1</v>
      </c>
      <c r="G289" s="186">
        <v>43.11</v>
      </c>
      <c r="H289" s="186">
        <v>1001.67</v>
      </c>
      <c r="I289" s="131">
        <f t="shared" si="20"/>
        <v>559.7</v>
      </c>
      <c r="J289" s="130">
        <f t="shared" si="21"/>
        <v>1044.78</v>
      </c>
      <c r="K289" s="131">
        <f t="shared" si="22"/>
        <v>40.79029836605594</v>
      </c>
      <c r="L289" s="131">
        <f t="shared" si="23"/>
        <v>46.31527617696604</v>
      </c>
      <c r="P289" s="196" t="s">
        <v>76</v>
      </c>
      <c r="Q289" s="197" t="s">
        <v>198</v>
      </c>
      <c r="R289" s="197" t="s">
        <v>198</v>
      </c>
      <c r="S289" s="197" t="s">
        <v>198</v>
      </c>
      <c r="T289" s="197" t="s">
        <v>198</v>
      </c>
      <c r="U289" s="197" t="s">
        <v>198</v>
      </c>
      <c r="V289" s="197" t="s">
        <v>198</v>
      </c>
      <c r="W289" s="197" t="s">
        <v>198</v>
      </c>
    </row>
    <row r="290" spans="1:23" ht="12.75">
      <c r="A290" s="185" t="s">
        <v>94</v>
      </c>
      <c r="B290" s="186">
        <v>2813.58</v>
      </c>
      <c r="C290" s="186">
        <v>2709.95</v>
      </c>
      <c r="D290" s="186">
        <v>261.84</v>
      </c>
      <c r="E290" s="186">
        <v>311.19</v>
      </c>
      <c r="F290" s="186">
        <v>116.66</v>
      </c>
      <c r="G290" s="186">
        <v>33.28</v>
      </c>
      <c r="H290" s="186">
        <v>1335.41</v>
      </c>
      <c r="I290" s="131">
        <f t="shared" si="20"/>
        <v>689.6899999999999</v>
      </c>
      <c r="J290" s="130">
        <f t="shared" si="21"/>
        <v>1368.69</v>
      </c>
      <c r="K290" s="131">
        <f t="shared" si="22"/>
        <v>24.512898158218356</v>
      </c>
      <c r="L290" s="131">
        <f t="shared" si="23"/>
        <v>50.506097898485216</v>
      </c>
      <c r="P290" s="196" t="s">
        <v>94</v>
      </c>
      <c r="Q290" s="197" t="s">
        <v>198</v>
      </c>
      <c r="R290" s="197" t="s">
        <v>198</v>
      </c>
      <c r="S290" s="197" t="s">
        <v>198</v>
      </c>
      <c r="T290" s="197" t="s">
        <v>198</v>
      </c>
      <c r="U290" s="197" t="s">
        <v>198</v>
      </c>
      <c r="V290" s="197" t="s">
        <v>198</v>
      </c>
      <c r="W290" s="197" t="s">
        <v>198</v>
      </c>
    </row>
    <row r="291" spans="1:23" ht="12.75">
      <c r="A291" s="185" t="s">
        <v>95</v>
      </c>
      <c r="B291" s="186">
        <v>10628.6</v>
      </c>
      <c r="C291" s="186">
        <v>16010.76</v>
      </c>
      <c r="D291" s="186">
        <v>886.63</v>
      </c>
      <c r="E291" s="186">
        <v>1696.92</v>
      </c>
      <c r="F291" s="186">
        <v>1137.06</v>
      </c>
      <c r="G291" s="186">
        <v>574.03</v>
      </c>
      <c r="H291" s="186">
        <v>6100.79</v>
      </c>
      <c r="I291" s="131">
        <f t="shared" si="20"/>
        <v>3720.61</v>
      </c>
      <c r="J291" s="130">
        <f t="shared" si="21"/>
        <v>6674.82</v>
      </c>
      <c r="K291" s="131">
        <f t="shared" si="22"/>
        <v>35.0056451461152</v>
      </c>
      <c r="L291" s="131">
        <f t="shared" si="23"/>
        <v>41.68958875156457</v>
      </c>
      <c r="P291" s="196" t="s">
        <v>95</v>
      </c>
      <c r="Q291" s="197" t="s">
        <v>198</v>
      </c>
      <c r="R291" s="197" t="s">
        <v>198</v>
      </c>
      <c r="S291" s="197" t="s">
        <v>198</v>
      </c>
      <c r="T291" s="197" t="s">
        <v>198</v>
      </c>
      <c r="U291" s="197" t="s">
        <v>198</v>
      </c>
      <c r="V291" s="197" t="s">
        <v>198</v>
      </c>
      <c r="W291" s="197" t="s">
        <v>198</v>
      </c>
    </row>
    <row r="292" spans="1:23" ht="12.75">
      <c r="A292" s="185" t="s">
        <v>98</v>
      </c>
      <c r="B292" s="186">
        <v>111.26</v>
      </c>
      <c r="C292" s="186">
        <v>290.5</v>
      </c>
      <c r="D292" s="186">
        <v>2.81</v>
      </c>
      <c r="E292" s="186">
        <v>23.15</v>
      </c>
      <c r="F292" s="186">
        <v>0.34</v>
      </c>
      <c r="G292" s="186">
        <v>6.09</v>
      </c>
      <c r="H292" s="186">
        <v>125.08</v>
      </c>
      <c r="I292" s="131">
        <f t="shared" si="20"/>
        <v>26.299999999999997</v>
      </c>
      <c r="J292" s="130">
        <f t="shared" si="21"/>
        <v>131.17</v>
      </c>
      <c r="K292" s="131">
        <f t="shared" si="22"/>
        <v>23.63832464497573</v>
      </c>
      <c r="L292" s="131">
        <f t="shared" si="23"/>
        <v>45.153184165232354</v>
      </c>
      <c r="P292" s="196" t="s">
        <v>98</v>
      </c>
      <c r="Q292" s="197" t="s">
        <v>198</v>
      </c>
      <c r="R292" s="197" t="s">
        <v>198</v>
      </c>
      <c r="S292" s="197" t="s">
        <v>198</v>
      </c>
      <c r="T292" s="197" t="s">
        <v>198</v>
      </c>
      <c r="U292" s="197" t="s">
        <v>198</v>
      </c>
      <c r="V292" s="197" t="s">
        <v>198</v>
      </c>
      <c r="W292" s="197" t="s">
        <v>198</v>
      </c>
    </row>
    <row r="293" spans="1:23" ht="12.75">
      <c r="A293" s="185" t="s">
        <v>96</v>
      </c>
      <c r="B293" s="186">
        <v>1951.36</v>
      </c>
      <c r="C293" s="186">
        <v>3469.98</v>
      </c>
      <c r="D293" s="186">
        <v>115.79</v>
      </c>
      <c r="E293" s="186">
        <v>218.39</v>
      </c>
      <c r="F293" s="186">
        <v>40.92</v>
      </c>
      <c r="G293" s="186">
        <v>93.3</v>
      </c>
      <c r="H293" s="186">
        <v>1706.61</v>
      </c>
      <c r="I293" s="131">
        <f t="shared" si="20"/>
        <v>375.1</v>
      </c>
      <c r="J293" s="130">
        <f t="shared" si="21"/>
        <v>1799.9099999999999</v>
      </c>
      <c r="K293" s="131">
        <f t="shared" si="22"/>
        <v>19.222490980649397</v>
      </c>
      <c r="L293" s="131">
        <f t="shared" si="23"/>
        <v>51.87090415506718</v>
      </c>
      <c r="P293" s="196" t="s">
        <v>96</v>
      </c>
      <c r="Q293" s="197" t="s">
        <v>198</v>
      </c>
      <c r="R293" s="197" t="s">
        <v>198</v>
      </c>
      <c r="S293" s="197" t="s">
        <v>198</v>
      </c>
      <c r="T293" s="197" t="s">
        <v>198</v>
      </c>
      <c r="U293" s="197" t="s">
        <v>198</v>
      </c>
      <c r="V293" s="197" t="s">
        <v>198</v>
      </c>
      <c r="W293" s="197" t="s">
        <v>198</v>
      </c>
    </row>
    <row r="294" spans="1:23" ht="12.75">
      <c r="A294" s="185" t="s">
        <v>97</v>
      </c>
      <c r="B294" s="186">
        <v>3299.44</v>
      </c>
      <c r="C294" s="186">
        <v>4067.15</v>
      </c>
      <c r="D294" s="186">
        <v>233.67</v>
      </c>
      <c r="E294" s="186">
        <v>160.45</v>
      </c>
      <c r="F294" s="186">
        <v>107.05</v>
      </c>
      <c r="G294" s="186">
        <v>158.52</v>
      </c>
      <c r="H294" s="186">
        <v>1923.01</v>
      </c>
      <c r="I294" s="131">
        <f t="shared" si="20"/>
        <v>501.17</v>
      </c>
      <c r="J294" s="130">
        <f t="shared" si="21"/>
        <v>2081.53</v>
      </c>
      <c r="K294" s="131">
        <f t="shared" si="22"/>
        <v>15.18954731712048</v>
      </c>
      <c r="L294" s="131">
        <f t="shared" si="23"/>
        <v>51.1790811747784</v>
      </c>
      <c r="P294" s="196" t="s">
        <v>97</v>
      </c>
      <c r="Q294" s="197" t="s">
        <v>198</v>
      </c>
      <c r="R294" s="197" t="s">
        <v>198</v>
      </c>
      <c r="S294" s="197" t="s">
        <v>198</v>
      </c>
      <c r="T294" s="197" t="s">
        <v>198</v>
      </c>
      <c r="U294" s="197" t="s">
        <v>198</v>
      </c>
      <c r="V294" s="197" t="s">
        <v>198</v>
      </c>
      <c r="W294" s="197" t="s">
        <v>198</v>
      </c>
    </row>
    <row r="295" spans="1:23" ht="12.75">
      <c r="A295" s="185" t="s">
        <v>197</v>
      </c>
      <c r="B295" s="187" t="s">
        <v>6</v>
      </c>
      <c r="C295" s="187" t="s">
        <v>6</v>
      </c>
      <c r="D295" s="187" t="s">
        <v>6</v>
      </c>
      <c r="E295" s="187" t="s">
        <v>6</v>
      </c>
      <c r="F295" s="187" t="s">
        <v>6</v>
      </c>
      <c r="G295" s="187" t="s">
        <v>6</v>
      </c>
      <c r="H295" s="187" t="s">
        <v>6</v>
      </c>
      <c r="I295" s="131" t="e">
        <f t="shared" si="20"/>
        <v>#VALUE!</v>
      </c>
      <c r="J295" s="130" t="e">
        <f t="shared" si="21"/>
        <v>#VALUE!</v>
      </c>
      <c r="K295" s="131" t="e">
        <f t="shared" si="22"/>
        <v>#VALUE!</v>
      </c>
      <c r="L295" s="131" t="e">
        <f t="shared" si="23"/>
        <v>#VALUE!</v>
      </c>
      <c r="P295" s="196" t="s">
        <v>197</v>
      </c>
      <c r="Q295" s="197" t="s">
        <v>198</v>
      </c>
      <c r="R295" s="197" t="s">
        <v>198</v>
      </c>
      <c r="S295" s="197" t="s">
        <v>198</v>
      </c>
      <c r="T295" s="197" t="s">
        <v>198</v>
      </c>
      <c r="U295" s="197" t="s">
        <v>198</v>
      </c>
      <c r="V295" s="197" t="s">
        <v>198</v>
      </c>
      <c r="W295" s="197" t="s">
        <v>198</v>
      </c>
    </row>
    <row r="297" spans="16:23" ht="14.25">
      <c r="P297" s="194" t="s">
        <v>133</v>
      </c>
      <c r="Q297" s="193"/>
      <c r="R297" s="193"/>
      <c r="S297" s="193"/>
      <c r="T297" s="194" t="s">
        <v>60</v>
      </c>
      <c r="U297" s="193"/>
      <c r="V297" s="193"/>
      <c r="W297" s="193"/>
    </row>
    <row r="298" spans="1:23" ht="15">
      <c r="A298" s="241" t="s">
        <v>113</v>
      </c>
      <c r="B298" s="241" t="s">
        <v>195</v>
      </c>
      <c r="C298"/>
      <c r="D298"/>
      <c r="E298"/>
      <c r="F298"/>
      <c r="G298"/>
      <c r="H298"/>
      <c r="P298" s="194" t="s">
        <v>134</v>
      </c>
      <c r="Q298" s="194" t="s">
        <v>135</v>
      </c>
      <c r="R298" s="193"/>
      <c r="S298" s="193"/>
      <c r="T298" s="194" t="s">
        <v>6</v>
      </c>
      <c r="U298" s="194" t="s">
        <v>61</v>
      </c>
      <c r="V298" s="193"/>
      <c r="W298" s="193"/>
    </row>
    <row r="299" spans="1:23" ht="15">
      <c r="A299" s="241" t="s">
        <v>111</v>
      </c>
      <c r="B299" s="241" t="s">
        <v>105</v>
      </c>
      <c r="C299"/>
      <c r="D299"/>
      <c r="E299"/>
      <c r="F299"/>
      <c r="G299"/>
      <c r="H299"/>
      <c r="P299" s="194" t="s">
        <v>136</v>
      </c>
      <c r="Q299" s="194" t="s">
        <v>137</v>
      </c>
      <c r="R299" s="193"/>
      <c r="S299" s="193"/>
      <c r="T299" s="193"/>
      <c r="U299" s="193"/>
      <c r="V299" s="193"/>
      <c r="W299" s="193"/>
    </row>
    <row r="300" spans="1:23" ht="15">
      <c r="A300" s="241" t="s">
        <v>101</v>
      </c>
      <c r="B300" s="241" t="s">
        <v>102</v>
      </c>
      <c r="C300"/>
      <c r="D300"/>
      <c r="E300"/>
      <c r="F300"/>
      <c r="G300"/>
      <c r="H300"/>
      <c r="P300" s="194" t="s">
        <v>138</v>
      </c>
      <c r="Q300" s="194" t="s">
        <v>139</v>
      </c>
      <c r="R300" s="193"/>
      <c r="S300" s="193"/>
      <c r="T300" s="193"/>
      <c r="U300" s="193"/>
      <c r="V300" s="193"/>
      <c r="W300" s="193"/>
    </row>
    <row r="301" spans="16:23" ht="14.25">
      <c r="P301" s="194" t="s">
        <v>132</v>
      </c>
      <c r="Q301" s="194" t="s">
        <v>140</v>
      </c>
      <c r="R301" s="193"/>
      <c r="S301" s="193"/>
      <c r="T301" s="193"/>
      <c r="U301" s="193"/>
      <c r="V301" s="193"/>
      <c r="W301" s="193"/>
    </row>
    <row r="302" spans="16:23" ht="14.25">
      <c r="P302" s="194" t="s">
        <v>141</v>
      </c>
      <c r="Q302" s="194" t="s">
        <v>142</v>
      </c>
      <c r="R302" s="193"/>
      <c r="S302" s="193"/>
      <c r="T302" s="193"/>
      <c r="U302" s="193"/>
      <c r="V302" s="193"/>
      <c r="W302" s="193"/>
    </row>
    <row r="303" spans="16:23" ht="14.25">
      <c r="P303" s="194" t="s">
        <v>143</v>
      </c>
      <c r="Q303" s="194" t="s">
        <v>144</v>
      </c>
      <c r="R303" s="193"/>
      <c r="S303" s="193"/>
      <c r="T303" s="193"/>
      <c r="U303" s="193"/>
      <c r="V303" s="193"/>
      <c r="W303" s="193"/>
    </row>
    <row r="304" spans="16:23" ht="14.25">
      <c r="P304" s="194" t="s">
        <v>145</v>
      </c>
      <c r="Q304" s="194" t="s">
        <v>146</v>
      </c>
      <c r="R304" s="193"/>
      <c r="S304" s="193"/>
      <c r="T304" s="193"/>
      <c r="U304" s="193"/>
      <c r="V304" s="193"/>
      <c r="W304" s="193"/>
    </row>
    <row r="305" spans="16:23" ht="14.25">
      <c r="P305" s="194" t="s">
        <v>131</v>
      </c>
      <c r="Q305" s="194" t="s">
        <v>147</v>
      </c>
      <c r="R305" s="193"/>
      <c r="S305" s="193"/>
      <c r="T305" s="193"/>
      <c r="U305" s="193"/>
      <c r="V305" s="193"/>
      <c r="W305" s="193"/>
    </row>
    <row r="306" spans="16:23" ht="14.25">
      <c r="P306" s="194" t="s">
        <v>130</v>
      </c>
      <c r="Q306" s="194" t="s">
        <v>148</v>
      </c>
      <c r="R306" s="193"/>
      <c r="S306" s="193"/>
      <c r="T306" s="193"/>
      <c r="U306" s="193"/>
      <c r="V306" s="193"/>
      <c r="W306" s="193"/>
    </row>
    <row r="307" spans="16:17" ht="12.75">
      <c r="P307" s="194" t="s">
        <v>149</v>
      </c>
      <c r="Q307" s="194" t="s">
        <v>150</v>
      </c>
    </row>
    <row r="308" spans="16:17" ht="12.75">
      <c r="P308" s="194" t="s">
        <v>151</v>
      </c>
      <c r="Q308" s="194" t="s">
        <v>152</v>
      </c>
    </row>
    <row r="309" spans="16:17" ht="12.75">
      <c r="P309" s="194" t="s">
        <v>153</v>
      </c>
      <c r="Q309" s="194" t="s">
        <v>154</v>
      </c>
    </row>
  </sheetData>
  <mergeCells count="3">
    <mergeCell ref="D4:K4"/>
    <mergeCell ref="C5:F6"/>
    <mergeCell ref="G5:J6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R143"/>
  <sheetViews>
    <sheetView showGridLines="0" workbookViewId="0" topLeftCell="A1">
      <selection activeCell="B2" sqref="B2"/>
    </sheetView>
  </sheetViews>
  <sheetFormatPr defaultColWidth="9.140625" defaultRowHeight="15"/>
  <cols>
    <col min="1" max="1" width="17.7109375" style="60" customWidth="1"/>
    <col min="2" max="2" width="18.421875" style="62" customWidth="1"/>
    <col min="3" max="5" width="10.00390625" style="62" customWidth="1"/>
    <col min="6" max="10" width="10.00390625" style="60" customWidth="1"/>
    <col min="11" max="13" width="9.140625" style="60" customWidth="1"/>
    <col min="14" max="14" width="17.7109375" style="60" customWidth="1"/>
    <col min="15" max="15" width="9.140625" style="60" customWidth="1"/>
    <col min="16" max="19" width="11.8515625" style="60" customWidth="1"/>
    <col min="20" max="16384" width="9.140625" style="60" customWidth="1"/>
  </cols>
  <sheetData>
    <row r="2" spans="1:2" ht="15">
      <c r="A2" s="1"/>
      <c r="B2" s="268" t="s">
        <v>330</v>
      </c>
    </row>
    <row r="3" spans="1:12" ht="15">
      <c r="A3" s="1"/>
      <c r="B3" s="35" t="s">
        <v>187</v>
      </c>
      <c r="J3" s="2"/>
      <c r="K3" s="61"/>
      <c r="L3" s="61"/>
    </row>
    <row r="4" spans="1:12" ht="15">
      <c r="A4" s="1"/>
      <c r="J4" s="2"/>
      <c r="K4" s="61"/>
      <c r="L4" s="61"/>
    </row>
    <row r="5" spans="2:12" ht="15" customHeight="1">
      <c r="B5" s="173"/>
      <c r="C5" s="364" t="s">
        <v>44</v>
      </c>
      <c r="D5" s="365"/>
      <c r="E5" s="365"/>
      <c r="F5" s="365"/>
      <c r="G5" s="364" t="s">
        <v>361</v>
      </c>
      <c r="H5" s="365"/>
      <c r="I5" s="365"/>
      <c r="J5" s="365"/>
      <c r="K5" s="61"/>
      <c r="L5" s="61"/>
    </row>
    <row r="6" spans="1:15" ht="15">
      <c r="A6" s="1"/>
      <c r="B6" s="175"/>
      <c r="C6" s="120">
        <v>2010</v>
      </c>
      <c r="D6" s="121">
        <v>2013</v>
      </c>
      <c r="E6" s="121">
        <v>2014</v>
      </c>
      <c r="F6" s="121">
        <v>2015</v>
      </c>
      <c r="G6" s="120">
        <v>2010</v>
      </c>
      <c r="H6" s="121">
        <v>2013</v>
      </c>
      <c r="I6" s="121">
        <v>2014</v>
      </c>
      <c r="J6" s="121">
        <v>2015</v>
      </c>
      <c r="K6" s="61"/>
      <c r="L6" s="61"/>
      <c r="N6" s="327"/>
      <c r="O6" s="327"/>
    </row>
    <row r="7" spans="1:18" ht="15">
      <c r="A7" s="1"/>
      <c r="B7" s="208" t="s">
        <v>3</v>
      </c>
      <c r="C7" s="118">
        <v>151116.87</v>
      </c>
      <c r="D7" s="119">
        <v>171572.88</v>
      </c>
      <c r="E7" s="119">
        <v>166564.81</v>
      </c>
      <c r="F7" s="119">
        <v>164649.74</v>
      </c>
      <c r="G7" s="118">
        <v>50711.94</v>
      </c>
      <c r="H7" s="119">
        <v>52529.82</v>
      </c>
      <c r="I7" s="119">
        <v>53978.28</v>
      </c>
      <c r="J7" s="119">
        <v>50073.35</v>
      </c>
      <c r="K7" s="61"/>
      <c r="L7" s="325"/>
      <c r="P7" s="333"/>
      <c r="Q7" s="333"/>
      <c r="R7" s="333"/>
    </row>
    <row r="8" spans="1:18" ht="15">
      <c r="A8" s="1"/>
      <c r="B8" s="87" t="s">
        <v>69</v>
      </c>
      <c r="C8" s="30">
        <v>2491.33</v>
      </c>
      <c r="D8" s="26">
        <v>2311.98</v>
      </c>
      <c r="E8" s="26">
        <v>2142.44</v>
      </c>
      <c r="F8" s="26">
        <v>2304.29</v>
      </c>
      <c r="G8" s="30">
        <v>690.9</v>
      </c>
      <c r="H8" s="26">
        <v>597.62</v>
      </c>
      <c r="I8" s="26">
        <v>643</v>
      </c>
      <c r="J8" s="26">
        <v>644.66</v>
      </c>
      <c r="K8" s="61"/>
      <c r="L8" s="325"/>
      <c r="N8" s="159"/>
      <c r="O8" s="159"/>
      <c r="P8" s="333"/>
      <c r="Q8" s="333"/>
      <c r="R8" s="333"/>
    </row>
    <row r="9" spans="1:18" ht="15">
      <c r="A9" s="61"/>
      <c r="B9" s="88" t="s">
        <v>70</v>
      </c>
      <c r="C9" s="27">
        <v>1355.65</v>
      </c>
      <c r="D9" s="23">
        <v>1694.36</v>
      </c>
      <c r="E9" s="23">
        <v>1731.65</v>
      </c>
      <c r="F9" s="23">
        <v>1620.73</v>
      </c>
      <c r="G9" s="27">
        <v>466</v>
      </c>
      <c r="H9" s="23">
        <v>852.37</v>
      </c>
      <c r="I9" s="23">
        <v>820.59</v>
      </c>
      <c r="J9" s="23">
        <v>677.4</v>
      </c>
      <c r="K9" s="61"/>
      <c r="L9" s="325"/>
      <c r="P9" s="333"/>
      <c r="Q9" s="333"/>
      <c r="R9" s="333"/>
    </row>
    <row r="10" spans="1:18" ht="15">
      <c r="A10" s="61"/>
      <c r="B10" s="88" t="s">
        <v>73</v>
      </c>
      <c r="C10" s="27">
        <v>966.45</v>
      </c>
      <c r="D10" s="23">
        <v>1426.55</v>
      </c>
      <c r="E10" s="23">
        <v>1485.67</v>
      </c>
      <c r="F10" s="23">
        <v>1346.42</v>
      </c>
      <c r="G10" s="27">
        <v>1061.72</v>
      </c>
      <c r="H10" s="23">
        <v>1058.67</v>
      </c>
      <c r="I10" s="23">
        <v>1197.88</v>
      </c>
      <c r="J10" s="23">
        <v>1071.94</v>
      </c>
      <c r="K10" s="61"/>
      <c r="L10" s="325"/>
      <c r="P10" s="333"/>
      <c r="Q10" s="333"/>
      <c r="R10" s="333"/>
    </row>
    <row r="11" spans="1:18" ht="15">
      <c r="A11" s="61"/>
      <c r="B11" s="88" t="s">
        <v>74</v>
      </c>
      <c r="C11" s="27">
        <v>2664.99</v>
      </c>
      <c r="D11" s="23">
        <v>2800.36</v>
      </c>
      <c r="E11" s="23">
        <v>3208.75</v>
      </c>
      <c r="F11" s="23">
        <v>2348.55</v>
      </c>
      <c r="G11" s="27">
        <v>981.94</v>
      </c>
      <c r="H11" s="23">
        <v>998.81</v>
      </c>
      <c r="I11" s="23">
        <v>964.07</v>
      </c>
      <c r="J11" s="23">
        <v>939.99</v>
      </c>
      <c r="K11" s="61"/>
      <c r="L11" s="325"/>
      <c r="N11" s="159"/>
      <c r="O11" s="159"/>
      <c r="P11" s="333"/>
      <c r="Q11" s="333"/>
      <c r="R11" s="333"/>
    </row>
    <row r="12" spans="1:18" ht="15">
      <c r="A12" s="61"/>
      <c r="B12" s="88" t="s">
        <v>78</v>
      </c>
      <c r="C12" s="27">
        <v>14261</v>
      </c>
      <c r="D12" s="23">
        <v>20967.63</v>
      </c>
      <c r="E12" s="23">
        <v>15558.15</v>
      </c>
      <c r="F12" s="23">
        <v>13265.99</v>
      </c>
      <c r="G12" s="27">
        <v>7136</v>
      </c>
      <c r="H12" s="23">
        <v>7285</v>
      </c>
      <c r="I12" s="23">
        <v>7630</v>
      </c>
      <c r="J12" s="23">
        <v>6990.54</v>
      </c>
      <c r="K12" s="61"/>
      <c r="L12" s="325"/>
      <c r="N12" s="159"/>
      <c r="O12" s="159"/>
      <c r="P12" s="333"/>
      <c r="Q12" s="333"/>
      <c r="R12" s="333"/>
    </row>
    <row r="13" spans="1:18" ht="15">
      <c r="A13" s="61"/>
      <c r="B13" s="88" t="s">
        <v>75</v>
      </c>
      <c r="C13" s="27">
        <v>234.5</v>
      </c>
      <c r="D13" s="23">
        <v>332.79</v>
      </c>
      <c r="E13" s="23">
        <v>344.37</v>
      </c>
      <c r="F13" s="23">
        <v>277.1</v>
      </c>
      <c r="G13" s="27">
        <v>165.03</v>
      </c>
      <c r="H13" s="23">
        <v>192.3</v>
      </c>
      <c r="I13" s="23">
        <v>168.15</v>
      </c>
      <c r="J13" s="23">
        <v>149.74</v>
      </c>
      <c r="K13" s="61"/>
      <c r="L13" s="325"/>
      <c r="P13" s="333"/>
      <c r="Q13" s="333"/>
      <c r="R13" s="333"/>
    </row>
    <row r="14" spans="1:18" ht="15">
      <c r="A14" s="61"/>
      <c r="B14" s="88" t="s">
        <v>81</v>
      </c>
      <c r="C14" s="27">
        <v>1388.61</v>
      </c>
      <c r="D14" s="23">
        <v>2001.42</v>
      </c>
      <c r="E14" s="23">
        <v>2173.97</v>
      </c>
      <c r="F14" s="23">
        <v>2370.69</v>
      </c>
      <c r="G14" s="27">
        <v>1694.56</v>
      </c>
      <c r="H14" s="23">
        <v>1639.69</v>
      </c>
      <c r="I14" s="23">
        <v>1603.27</v>
      </c>
      <c r="J14" s="23">
        <v>1471.76</v>
      </c>
      <c r="K14" s="61"/>
      <c r="L14" s="325"/>
      <c r="N14" s="159"/>
      <c r="O14" s="159"/>
      <c r="P14" s="333"/>
      <c r="Q14" s="333"/>
      <c r="R14" s="333"/>
    </row>
    <row r="15" spans="1:18" ht="15">
      <c r="A15" s="61"/>
      <c r="B15" s="88" t="s">
        <v>79</v>
      </c>
      <c r="C15" s="27">
        <v>5616.81</v>
      </c>
      <c r="D15" s="23">
        <v>4964.15</v>
      </c>
      <c r="E15" s="23">
        <v>4972.55</v>
      </c>
      <c r="F15" s="23">
        <v>5543.01</v>
      </c>
      <c r="G15" s="27">
        <v>2792.96</v>
      </c>
      <c r="H15" s="23">
        <v>2558.16</v>
      </c>
      <c r="I15" s="23">
        <v>2547.26</v>
      </c>
      <c r="J15" s="23">
        <v>2387.69</v>
      </c>
      <c r="K15" s="61"/>
      <c r="L15" s="325"/>
      <c r="N15" s="159"/>
      <c r="O15" s="159"/>
      <c r="P15" s="333"/>
      <c r="Q15" s="333"/>
      <c r="R15" s="333"/>
    </row>
    <row r="16" spans="1:18" ht="15">
      <c r="A16" s="61"/>
      <c r="B16" s="88" t="s">
        <v>93</v>
      </c>
      <c r="C16" s="27">
        <v>22366.06</v>
      </c>
      <c r="D16" s="23">
        <v>22619.35</v>
      </c>
      <c r="E16" s="23">
        <v>22995.92</v>
      </c>
      <c r="F16" s="23">
        <v>23995.26</v>
      </c>
      <c r="G16" s="27">
        <v>6081.11</v>
      </c>
      <c r="H16" s="23">
        <v>5877.83</v>
      </c>
      <c r="I16" s="23">
        <v>5943.73</v>
      </c>
      <c r="J16" s="23">
        <v>5673.19</v>
      </c>
      <c r="K16" s="61"/>
      <c r="L16" s="325"/>
      <c r="N16" s="159"/>
      <c r="O16" s="159"/>
      <c r="P16" s="333"/>
      <c r="Q16" s="333"/>
      <c r="R16" s="333"/>
    </row>
    <row r="17" spans="1:18" ht="15">
      <c r="A17" s="61"/>
      <c r="B17" s="88" t="s">
        <v>77</v>
      </c>
      <c r="C17" s="27">
        <v>27862.3</v>
      </c>
      <c r="D17" s="23">
        <v>26381.1</v>
      </c>
      <c r="E17" s="23">
        <v>28939.6</v>
      </c>
      <c r="F17" s="23">
        <v>29474.3</v>
      </c>
      <c r="G17" s="27">
        <v>8545.2</v>
      </c>
      <c r="H17" s="23">
        <v>8273.71</v>
      </c>
      <c r="I17" s="23">
        <v>8052.64</v>
      </c>
      <c r="J17" s="23">
        <v>8552.05</v>
      </c>
      <c r="K17" s="61"/>
      <c r="L17" s="325"/>
      <c r="N17" s="159"/>
      <c r="O17" s="159"/>
      <c r="P17" s="333"/>
      <c r="Q17" s="333"/>
      <c r="R17" s="333"/>
    </row>
    <row r="18" spans="1:18" ht="15">
      <c r="A18" s="61"/>
      <c r="B18" s="88" t="s">
        <v>71</v>
      </c>
      <c r="C18" s="27">
        <v>1369.77</v>
      </c>
      <c r="D18" s="23">
        <v>1126.2</v>
      </c>
      <c r="E18" s="23">
        <v>1025.21</v>
      </c>
      <c r="F18" s="23">
        <v>1075</v>
      </c>
      <c r="G18" s="27">
        <v>45.8</v>
      </c>
      <c r="H18" s="23">
        <v>32.38</v>
      </c>
      <c r="I18" s="23">
        <v>28.36</v>
      </c>
      <c r="J18" s="23">
        <v>112.05</v>
      </c>
      <c r="K18" s="61"/>
      <c r="L18" s="325"/>
      <c r="P18" s="333"/>
      <c r="Q18" s="333"/>
      <c r="R18" s="333"/>
    </row>
    <row r="19" spans="1:18" ht="15">
      <c r="A19" s="61"/>
      <c r="B19" s="88" t="s">
        <v>82</v>
      </c>
      <c r="C19" s="27">
        <v>26447.86</v>
      </c>
      <c r="D19" s="23">
        <v>33024.44</v>
      </c>
      <c r="E19" s="23">
        <v>30359.45</v>
      </c>
      <c r="F19" s="23">
        <v>32238.88</v>
      </c>
      <c r="G19" s="27">
        <v>4406.2</v>
      </c>
      <c r="H19" s="23">
        <v>4796.5</v>
      </c>
      <c r="I19" s="23">
        <v>5914.3</v>
      </c>
      <c r="J19" s="23">
        <v>4090.7</v>
      </c>
      <c r="K19" s="61"/>
      <c r="L19" s="325"/>
      <c r="N19" s="159"/>
      <c r="O19" s="159"/>
      <c r="P19" s="333"/>
      <c r="Q19" s="333"/>
      <c r="R19" s="333"/>
    </row>
    <row r="20" spans="1:18" ht="15">
      <c r="A20" s="61"/>
      <c r="B20" s="88" t="s">
        <v>72</v>
      </c>
      <c r="C20" s="27">
        <v>314.86</v>
      </c>
      <c r="D20" s="23">
        <v>320.67</v>
      </c>
      <c r="E20" s="23">
        <v>267.73</v>
      </c>
      <c r="F20" s="23">
        <v>274.74</v>
      </c>
      <c r="G20" s="27">
        <v>40.06</v>
      </c>
      <c r="H20" s="23">
        <v>51.43</v>
      </c>
      <c r="I20" s="23">
        <v>66.27</v>
      </c>
      <c r="J20" s="23">
        <v>69.32</v>
      </c>
      <c r="K20" s="61"/>
      <c r="L20" s="325"/>
      <c r="P20" s="333"/>
      <c r="Q20" s="333"/>
      <c r="R20" s="333"/>
    </row>
    <row r="21" spans="1:18" ht="15">
      <c r="A21" s="61"/>
      <c r="B21" s="88" t="s">
        <v>83</v>
      </c>
      <c r="C21" s="27">
        <v>236.23</v>
      </c>
      <c r="D21" s="23">
        <v>254.77</v>
      </c>
      <c r="E21" s="23">
        <v>271.28</v>
      </c>
      <c r="F21" s="23">
        <v>366.18</v>
      </c>
      <c r="G21" s="27">
        <v>249.23</v>
      </c>
      <c r="H21" s="23">
        <v>303.94</v>
      </c>
      <c r="I21" s="23">
        <v>298.36</v>
      </c>
      <c r="J21" s="23">
        <v>308.87</v>
      </c>
      <c r="K21" s="61"/>
      <c r="L21" s="325"/>
      <c r="P21" s="333"/>
      <c r="Q21" s="333"/>
      <c r="R21" s="333"/>
    </row>
    <row r="22" spans="1:18" ht="15">
      <c r="A22" s="61"/>
      <c r="B22" s="88" t="s">
        <v>84</v>
      </c>
      <c r="C22" s="27">
        <v>650.8</v>
      </c>
      <c r="D22" s="23">
        <v>1057.8</v>
      </c>
      <c r="E22" s="23">
        <v>1022.44</v>
      </c>
      <c r="F22" s="23">
        <v>1120.7</v>
      </c>
      <c r="G22" s="27">
        <v>198.7</v>
      </c>
      <c r="H22" s="23">
        <v>195.8</v>
      </c>
      <c r="I22" s="23">
        <v>201.5</v>
      </c>
      <c r="J22" s="23">
        <v>194.4</v>
      </c>
      <c r="K22" s="61"/>
      <c r="L22" s="325"/>
      <c r="P22" s="333"/>
      <c r="Q22" s="333"/>
      <c r="R22" s="333"/>
    </row>
    <row r="23" spans="1:18" ht="15">
      <c r="A23" s="61"/>
      <c r="B23" s="88" t="s">
        <v>85</v>
      </c>
      <c r="C23" s="27">
        <v>84.82</v>
      </c>
      <c r="D23" s="23">
        <v>106.92</v>
      </c>
      <c r="E23" s="23">
        <v>114.14</v>
      </c>
      <c r="F23" s="23">
        <v>95.39</v>
      </c>
      <c r="G23" s="27">
        <v>65.18</v>
      </c>
      <c r="H23" s="23">
        <v>65.39</v>
      </c>
      <c r="I23" s="23">
        <v>65.69</v>
      </c>
      <c r="J23" s="23">
        <v>70.98</v>
      </c>
      <c r="K23" s="61"/>
      <c r="L23" s="325"/>
      <c r="N23" s="159"/>
      <c r="O23" s="159"/>
      <c r="P23" s="333"/>
      <c r="Q23" s="333"/>
      <c r="R23" s="333"/>
    </row>
    <row r="24" spans="1:18" ht="15">
      <c r="A24" s="61"/>
      <c r="B24" s="88" t="s">
        <v>80</v>
      </c>
      <c r="C24" s="27">
        <v>1979.58</v>
      </c>
      <c r="D24" s="23">
        <v>2902.82</v>
      </c>
      <c r="E24" s="23">
        <v>3230.5</v>
      </c>
      <c r="F24" s="23">
        <v>3213.41</v>
      </c>
      <c r="G24" s="27">
        <v>1288.29</v>
      </c>
      <c r="H24" s="23">
        <v>1573.78</v>
      </c>
      <c r="I24" s="23">
        <v>1616.61</v>
      </c>
      <c r="J24" s="23">
        <v>1301.75</v>
      </c>
      <c r="K24" s="61"/>
      <c r="L24" s="325"/>
      <c r="P24" s="333"/>
      <c r="Q24" s="333"/>
      <c r="R24" s="333"/>
    </row>
    <row r="25" spans="1:18" ht="15">
      <c r="A25" s="61"/>
      <c r="B25" s="88" t="s">
        <v>86</v>
      </c>
      <c r="C25" s="27">
        <v>58.45</v>
      </c>
      <c r="D25" s="23">
        <v>56.04</v>
      </c>
      <c r="E25" s="23">
        <v>54.52</v>
      </c>
      <c r="F25" s="23">
        <v>61.42</v>
      </c>
      <c r="G25" s="27">
        <v>24.81</v>
      </c>
      <c r="H25" s="23">
        <v>17.85</v>
      </c>
      <c r="I25" s="23">
        <v>19.58</v>
      </c>
      <c r="J25" s="23">
        <v>18.71</v>
      </c>
      <c r="K25" s="61"/>
      <c r="L25" s="325"/>
      <c r="P25" s="333"/>
      <c r="Q25" s="333"/>
      <c r="R25" s="333"/>
    </row>
    <row r="26" spans="1:18" ht="15">
      <c r="A26" s="61"/>
      <c r="B26" s="88" t="s">
        <v>87</v>
      </c>
      <c r="C26" s="27">
        <v>9673.17</v>
      </c>
      <c r="D26" s="23">
        <v>10194.12</v>
      </c>
      <c r="E26" s="23">
        <v>9965.26</v>
      </c>
      <c r="F26" s="23">
        <v>9879.06</v>
      </c>
      <c r="G26" s="27">
        <v>922.19</v>
      </c>
      <c r="H26" s="23">
        <v>1143.67</v>
      </c>
      <c r="I26" s="23">
        <v>1030.59</v>
      </c>
      <c r="J26" s="23">
        <v>1056.05</v>
      </c>
      <c r="K26" s="61"/>
      <c r="L26" s="325"/>
      <c r="N26" s="159"/>
      <c r="O26" s="159"/>
      <c r="P26" s="333"/>
      <c r="Q26" s="333"/>
      <c r="R26" s="333"/>
    </row>
    <row r="27" spans="1:18" ht="15">
      <c r="A27" s="61"/>
      <c r="B27" s="88" t="s">
        <v>68</v>
      </c>
      <c r="C27" s="27">
        <v>2566.52</v>
      </c>
      <c r="D27" s="23">
        <v>2730.23</v>
      </c>
      <c r="E27" s="23">
        <v>2673.72</v>
      </c>
      <c r="F27" s="23">
        <v>2611.99</v>
      </c>
      <c r="G27" s="27">
        <v>1544.72</v>
      </c>
      <c r="H27" s="23">
        <v>1512.05</v>
      </c>
      <c r="I27" s="23">
        <v>1435.46</v>
      </c>
      <c r="J27" s="23">
        <v>1358.5</v>
      </c>
      <c r="K27" s="61"/>
      <c r="L27" s="325"/>
      <c r="N27" s="159"/>
      <c r="O27" s="159"/>
      <c r="P27" s="333"/>
      <c r="Q27" s="333"/>
      <c r="R27" s="333"/>
    </row>
    <row r="28" spans="1:18" ht="15">
      <c r="A28" s="61"/>
      <c r="B28" s="88" t="s">
        <v>88</v>
      </c>
      <c r="C28" s="27">
        <v>7758.52</v>
      </c>
      <c r="D28" s="23">
        <v>9419.22</v>
      </c>
      <c r="E28" s="23">
        <v>8441</v>
      </c>
      <c r="F28" s="23">
        <v>7797.17</v>
      </c>
      <c r="G28" s="27">
        <v>3045.11</v>
      </c>
      <c r="H28" s="23">
        <v>3855.08</v>
      </c>
      <c r="I28" s="23">
        <v>4076.78</v>
      </c>
      <c r="J28" s="23">
        <v>4065.71</v>
      </c>
      <c r="K28" s="61"/>
      <c r="L28" s="325"/>
      <c r="P28" s="333"/>
      <c r="Q28" s="333"/>
      <c r="R28" s="333"/>
    </row>
    <row r="29" spans="1:18" ht="15">
      <c r="A29" s="61"/>
      <c r="B29" s="88" t="s">
        <v>89</v>
      </c>
      <c r="C29" s="27">
        <v>2607.74</v>
      </c>
      <c r="D29" s="23">
        <v>2538.88</v>
      </c>
      <c r="E29" s="23">
        <v>2485.94</v>
      </c>
      <c r="F29" s="23">
        <v>2633.51</v>
      </c>
      <c r="G29" s="27">
        <v>723.64</v>
      </c>
      <c r="H29" s="23">
        <v>722.67</v>
      </c>
      <c r="I29" s="23">
        <v>687.9</v>
      </c>
      <c r="J29" s="23">
        <v>604.05</v>
      </c>
      <c r="K29" s="61"/>
      <c r="L29" s="325"/>
      <c r="N29" s="159"/>
      <c r="O29" s="159"/>
      <c r="P29" s="333"/>
      <c r="Q29" s="333"/>
      <c r="R29" s="333"/>
    </row>
    <row r="30" spans="1:18" ht="15">
      <c r="A30" s="61"/>
      <c r="B30" s="88" t="s">
        <v>90</v>
      </c>
      <c r="C30" s="27">
        <v>6591.49</v>
      </c>
      <c r="D30" s="23">
        <v>7621.29</v>
      </c>
      <c r="E30" s="23">
        <v>7110.08</v>
      </c>
      <c r="F30" s="23">
        <v>6517.81</v>
      </c>
      <c r="G30" s="27">
        <v>1012.34</v>
      </c>
      <c r="H30" s="23">
        <v>1459.95</v>
      </c>
      <c r="I30" s="23">
        <v>1839.31</v>
      </c>
      <c r="J30" s="23">
        <v>1513.63</v>
      </c>
      <c r="K30" s="61"/>
      <c r="L30" s="325"/>
      <c r="P30" s="333"/>
      <c r="Q30" s="333"/>
      <c r="R30" s="333"/>
    </row>
    <row r="31" spans="1:18" ht="15">
      <c r="A31" s="61"/>
      <c r="B31" s="88" t="s">
        <v>92</v>
      </c>
      <c r="C31" s="27">
        <v>404.05</v>
      </c>
      <c r="D31" s="23">
        <v>408.75</v>
      </c>
      <c r="E31" s="23">
        <v>476.57</v>
      </c>
      <c r="F31" s="23">
        <v>525.4</v>
      </c>
      <c r="G31" s="27">
        <v>241.75</v>
      </c>
      <c r="H31" s="23">
        <v>258.88</v>
      </c>
      <c r="I31" s="23">
        <v>251</v>
      </c>
      <c r="J31" s="23">
        <v>243.74</v>
      </c>
      <c r="K31" s="61"/>
      <c r="L31" s="325"/>
      <c r="P31" s="333"/>
      <c r="Q31" s="333"/>
      <c r="R31" s="333"/>
    </row>
    <row r="32" spans="1:18" ht="15">
      <c r="A32" s="61"/>
      <c r="B32" s="88" t="s">
        <v>91</v>
      </c>
      <c r="C32" s="27">
        <v>361.48</v>
      </c>
      <c r="D32" s="23">
        <v>597.63</v>
      </c>
      <c r="E32" s="23">
        <v>601.63</v>
      </c>
      <c r="F32" s="23">
        <v>473.78</v>
      </c>
      <c r="G32" s="27">
        <v>433.16</v>
      </c>
      <c r="H32" s="23">
        <v>469.21</v>
      </c>
      <c r="I32" s="23">
        <v>488.52</v>
      </c>
      <c r="J32" s="23">
        <v>466.84</v>
      </c>
      <c r="K32" s="61"/>
      <c r="L32" s="325"/>
      <c r="P32" s="333"/>
      <c r="Q32" s="333"/>
      <c r="R32" s="333"/>
    </row>
    <row r="33" spans="1:18" ht="15">
      <c r="A33" s="61"/>
      <c r="B33" s="88" t="s">
        <v>76</v>
      </c>
      <c r="C33" s="27">
        <v>1444.92</v>
      </c>
      <c r="D33" s="23">
        <v>1281.72</v>
      </c>
      <c r="E33" s="23">
        <v>1263.13</v>
      </c>
      <c r="F33" s="23">
        <v>983.93</v>
      </c>
      <c r="G33" s="27">
        <v>1832.4</v>
      </c>
      <c r="H33" s="23">
        <v>1738</v>
      </c>
      <c r="I33" s="23">
        <v>1711</v>
      </c>
      <c r="J33" s="23">
        <v>1602</v>
      </c>
      <c r="K33" s="61"/>
      <c r="L33" s="325"/>
      <c r="N33" s="159"/>
      <c r="O33" s="159"/>
      <c r="P33" s="333"/>
      <c r="Q33" s="333"/>
      <c r="R33" s="333"/>
    </row>
    <row r="34" spans="1:18" ht="15">
      <c r="A34" s="61"/>
      <c r="B34" s="190" t="s">
        <v>94</v>
      </c>
      <c r="C34" s="28">
        <v>1547.79</v>
      </c>
      <c r="D34" s="24">
        <v>1614.05</v>
      </c>
      <c r="E34" s="24">
        <v>1696.49</v>
      </c>
      <c r="F34" s="24">
        <v>1872.32</v>
      </c>
      <c r="G34" s="28">
        <v>976.07</v>
      </c>
      <c r="H34" s="24">
        <v>1068.3</v>
      </c>
      <c r="I34" s="24">
        <v>1013.72</v>
      </c>
      <c r="J34" s="24">
        <v>921.68</v>
      </c>
      <c r="K34" s="61"/>
      <c r="L34" s="325"/>
      <c r="N34" s="159"/>
      <c r="O34" s="159"/>
      <c r="P34" s="333"/>
      <c r="Q34" s="333"/>
      <c r="R34" s="333"/>
    </row>
    <row r="35" spans="1:18" ht="15">
      <c r="A35" s="61"/>
      <c r="B35" s="89" t="s">
        <v>95</v>
      </c>
      <c r="C35" s="29">
        <v>7811.1</v>
      </c>
      <c r="D35" s="25">
        <v>10817.64</v>
      </c>
      <c r="E35" s="25">
        <v>11952.62</v>
      </c>
      <c r="F35" s="25">
        <v>10362.72</v>
      </c>
      <c r="G35" s="29">
        <v>4046.87</v>
      </c>
      <c r="H35" s="25">
        <v>3930.8</v>
      </c>
      <c r="I35" s="25">
        <v>3662.74</v>
      </c>
      <c r="J35" s="25">
        <v>3515.4</v>
      </c>
      <c r="K35" s="61"/>
      <c r="L35" s="325"/>
      <c r="N35" s="159"/>
      <c r="O35" s="159"/>
      <c r="P35" s="333"/>
      <c r="Q35" s="333"/>
      <c r="R35" s="333"/>
    </row>
    <row r="36" spans="1:12" ht="15">
      <c r="A36" s="61"/>
      <c r="B36" s="204" t="s">
        <v>98</v>
      </c>
      <c r="C36" s="30">
        <v>85.65</v>
      </c>
      <c r="D36" s="26">
        <v>89.65</v>
      </c>
      <c r="E36" s="26">
        <v>122</v>
      </c>
      <c r="F36" s="26">
        <v>143.15</v>
      </c>
      <c r="G36" s="30">
        <v>3.62</v>
      </c>
      <c r="H36" s="26">
        <v>1.12</v>
      </c>
      <c r="I36" s="26">
        <v>1.04</v>
      </c>
      <c r="J36" s="26">
        <v>1.3</v>
      </c>
      <c r="K36" s="61"/>
      <c r="L36" s="325"/>
    </row>
    <row r="37" spans="1:12" ht="15">
      <c r="A37" s="61"/>
      <c r="B37" s="209" t="s">
        <v>96</v>
      </c>
      <c r="C37" s="28">
        <v>1999.27</v>
      </c>
      <c r="D37" s="24">
        <v>2092.55</v>
      </c>
      <c r="E37" s="24">
        <v>2077.37</v>
      </c>
      <c r="F37" s="24">
        <v>2313.46</v>
      </c>
      <c r="G37" s="28">
        <v>604.16</v>
      </c>
      <c r="H37" s="24">
        <v>740.15</v>
      </c>
      <c r="I37" s="24">
        <v>710.08</v>
      </c>
      <c r="J37" s="24">
        <v>717.66</v>
      </c>
      <c r="K37" s="61"/>
      <c r="L37" s="325"/>
    </row>
    <row r="38" spans="1:12" ht="15">
      <c r="A38" s="61"/>
      <c r="B38" s="211" t="s">
        <v>97</v>
      </c>
      <c r="C38" s="29">
        <v>2775.78</v>
      </c>
      <c r="D38" s="25">
        <v>3250.79</v>
      </c>
      <c r="E38" s="25">
        <v>3485.12</v>
      </c>
      <c r="F38" s="25">
        <v>3172.9</v>
      </c>
      <c r="G38" s="29">
        <v>2083.93</v>
      </c>
      <c r="H38" s="25">
        <v>2374.59</v>
      </c>
      <c r="I38" s="25">
        <v>2423.51</v>
      </c>
      <c r="J38" s="25">
        <v>2419.68</v>
      </c>
      <c r="K38" s="61"/>
      <c r="L38" s="325"/>
    </row>
    <row r="39" spans="2:12" ht="15">
      <c r="B39" s="210" t="s">
        <v>199</v>
      </c>
      <c r="C39" s="212">
        <v>671.34</v>
      </c>
      <c r="D39" s="213" t="s">
        <v>6</v>
      </c>
      <c r="E39" s="213" t="s">
        <v>6</v>
      </c>
      <c r="F39" s="213" t="s">
        <v>6</v>
      </c>
      <c r="G39" s="212">
        <v>2.24</v>
      </c>
      <c r="H39" s="213" t="s">
        <v>6</v>
      </c>
      <c r="I39" s="213" t="s">
        <v>6</v>
      </c>
      <c r="J39" s="213" t="s">
        <v>6</v>
      </c>
      <c r="K39" s="61"/>
      <c r="L39" s="61"/>
    </row>
    <row r="40" spans="1:17" ht="15">
      <c r="A40" s="61"/>
      <c r="C40" s="21"/>
      <c r="D40" s="21"/>
      <c r="E40" s="21"/>
      <c r="F40" s="61"/>
      <c r="G40" s="61"/>
      <c r="H40" s="61"/>
      <c r="I40" s="61"/>
      <c r="J40" s="61"/>
      <c r="K40" s="61"/>
      <c r="L40" s="61"/>
      <c r="N40" s="159"/>
      <c r="O40" s="159"/>
      <c r="P40" s="159"/>
      <c r="Q40" s="159"/>
    </row>
    <row r="41" spans="1:17" ht="15">
      <c r="A41" s="61"/>
      <c r="B41" s="314" t="s">
        <v>328</v>
      </c>
      <c r="C41" s="21"/>
      <c r="D41" s="21"/>
      <c r="E41" s="21"/>
      <c r="F41" s="61"/>
      <c r="G41" s="61"/>
      <c r="H41" s="61"/>
      <c r="I41" s="61"/>
      <c r="J41" s="61"/>
      <c r="K41" s="61"/>
      <c r="L41" s="61"/>
      <c r="P41" s="333"/>
      <c r="Q41" s="333"/>
    </row>
    <row r="42" spans="1:12" ht="15">
      <c r="A42" s="1"/>
      <c r="B42" s="214" t="s">
        <v>50</v>
      </c>
      <c r="C42" s="8"/>
      <c r="D42" s="8"/>
      <c r="E42" s="8"/>
      <c r="F42" s="5"/>
      <c r="G42" s="5"/>
      <c r="H42" s="5"/>
      <c r="I42" s="5"/>
      <c r="J42" s="5"/>
      <c r="K42" s="61"/>
      <c r="L42" s="61"/>
    </row>
    <row r="43" spans="1:12" ht="15">
      <c r="A43" s="1"/>
      <c r="B43" s="8"/>
      <c r="C43" s="8"/>
      <c r="D43" s="8"/>
      <c r="E43" s="8"/>
      <c r="F43" s="5"/>
      <c r="G43" s="5"/>
      <c r="H43" s="5"/>
      <c r="I43" s="5"/>
      <c r="J43" s="5"/>
      <c r="K43" s="61"/>
      <c r="L43" s="61"/>
    </row>
    <row r="44" spans="1:12" ht="15">
      <c r="A44" s="1"/>
      <c r="B44" s="8"/>
      <c r="C44" s="8"/>
      <c r="D44" s="8"/>
      <c r="E44" s="8"/>
      <c r="F44" s="5"/>
      <c r="G44" s="5"/>
      <c r="H44" s="5"/>
      <c r="I44" s="5"/>
      <c r="J44" s="5"/>
      <c r="K44" s="61"/>
      <c r="L44" s="61"/>
    </row>
    <row r="45" spans="1:12" ht="15">
      <c r="A45" s="1"/>
      <c r="B45" s="8"/>
      <c r="C45" s="8"/>
      <c r="D45" s="8"/>
      <c r="E45" s="8"/>
      <c r="F45" s="5"/>
      <c r="G45" s="5"/>
      <c r="H45" s="5"/>
      <c r="I45" s="5"/>
      <c r="J45" s="5"/>
      <c r="K45" s="61"/>
      <c r="L45" s="61"/>
    </row>
    <row r="46" spans="1:12" ht="15">
      <c r="A46" s="1"/>
      <c r="B46" s="8"/>
      <c r="C46" s="8"/>
      <c r="D46" s="8"/>
      <c r="E46" s="8"/>
      <c r="F46" s="5"/>
      <c r="G46" s="5"/>
      <c r="H46" s="5"/>
      <c r="I46" s="5"/>
      <c r="J46" s="5"/>
      <c r="K46" s="61"/>
      <c r="L46" s="61"/>
    </row>
    <row r="47" spans="1:12" ht="15">
      <c r="A47" s="1"/>
      <c r="B47" s="8"/>
      <c r="C47" s="8"/>
      <c r="D47" s="8"/>
      <c r="E47" s="8"/>
      <c r="F47" s="5"/>
      <c r="G47" s="5"/>
      <c r="H47" s="5"/>
      <c r="I47" s="5"/>
      <c r="J47" s="5"/>
      <c r="K47" s="61"/>
      <c r="L47" s="61"/>
    </row>
    <row r="48" spans="1:12" ht="15">
      <c r="A48" s="1"/>
      <c r="B48" s="8"/>
      <c r="C48" s="8"/>
      <c r="D48" s="8"/>
      <c r="E48" s="8"/>
      <c r="F48" s="5"/>
      <c r="G48" s="5"/>
      <c r="H48" s="5"/>
      <c r="I48" s="5"/>
      <c r="J48" s="5"/>
      <c r="K48" s="61"/>
      <c r="L48" s="61"/>
    </row>
    <row r="49" spans="1:12" ht="15">
      <c r="A49" s="10"/>
      <c r="B49" s="22"/>
      <c r="C49" s="22"/>
      <c r="D49" s="22"/>
      <c r="E49" s="22"/>
      <c r="F49" s="61"/>
      <c r="G49" s="61"/>
      <c r="H49" s="61"/>
      <c r="I49" s="61"/>
      <c r="J49" s="61"/>
      <c r="K49" s="61"/>
      <c r="L49" s="61"/>
    </row>
    <row r="50" spans="1:12" ht="15">
      <c r="A50" s="1"/>
      <c r="B50" s="22"/>
      <c r="C50" s="22"/>
      <c r="D50" s="22"/>
      <c r="E50" s="22"/>
      <c r="F50" s="61"/>
      <c r="G50" s="61"/>
      <c r="H50" s="61"/>
      <c r="I50" s="61"/>
      <c r="J50" s="61"/>
      <c r="K50" s="61"/>
      <c r="L50" s="61"/>
    </row>
    <row r="55" ht="15">
      <c r="A55" s="91" t="s">
        <v>177</v>
      </c>
    </row>
    <row r="56" ht="15">
      <c r="A56" s="1" t="s">
        <v>271</v>
      </c>
    </row>
    <row r="59" spans="1:12" ht="14.25">
      <c r="A59" s="199" t="s">
        <v>110</v>
      </c>
      <c r="B59" s="198"/>
      <c r="C59" s="198"/>
      <c r="D59" s="198"/>
      <c r="E59" s="198"/>
      <c r="F59" s="198"/>
      <c r="G59" s="198"/>
      <c r="H59" s="198"/>
      <c r="I59" s="198"/>
      <c r="J59" s="84"/>
      <c r="K59" s="84"/>
      <c r="L59" s="84"/>
    </row>
    <row r="61" spans="1:12" ht="14.25">
      <c r="A61" s="199" t="s">
        <v>99</v>
      </c>
      <c r="B61" s="200">
        <v>42693.41027777777</v>
      </c>
      <c r="C61" s="198"/>
      <c r="D61" s="198"/>
      <c r="E61" s="198"/>
      <c r="F61" s="198"/>
      <c r="G61" s="198"/>
      <c r="H61" s="198"/>
      <c r="I61" s="198"/>
      <c r="J61" s="84"/>
      <c r="K61" s="84"/>
      <c r="L61" s="84"/>
    </row>
    <row r="62" spans="1:12" ht="14.25">
      <c r="A62" s="199" t="s">
        <v>57</v>
      </c>
      <c r="B62" s="200">
        <v>42702.44707069444</v>
      </c>
      <c r="C62" s="198"/>
      <c r="D62" s="198"/>
      <c r="E62" s="198"/>
      <c r="F62" s="198"/>
      <c r="G62" s="198"/>
      <c r="H62" s="198"/>
      <c r="I62" s="198"/>
      <c r="J62" s="84"/>
      <c r="K62" s="84"/>
      <c r="L62" s="84"/>
    </row>
    <row r="63" spans="1:12" ht="14.25">
      <c r="A63" s="199" t="s">
        <v>58</v>
      </c>
      <c r="B63" s="199" t="s">
        <v>59</v>
      </c>
      <c r="C63" s="198"/>
      <c r="D63" s="198"/>
      <c r="E63" s="198"/>
      <c r="F63" s="198"/>
      <c r="G63" s="198"/>
      <c r="H63" s="198"/>
      <c r="I63" s="198"/>
      <c r="J63" s="84"/>
      <c r="K63" s="84"/>
      <c r="L63" s="84"/>
    </row>
    <row r="65" spans="1:12" ht="14.25">
      <c r="A65" s="199" t="s">
        <v>111</v>
      </c>
      <c r="B65" s="199" t="s">
        <v>105</v>
      </c>
      <c r="C65" s="198"/>
      <c r="D65" s="198"/>
      <c r="E65" s="198"/>
      <c r="F65" s="198"/>
      <c r="G65" s="198"/>
      <c r="H65" s="198"/>
      <c r="I65" s="198"/>
      <c r="J65" s="84"/>
      <c r="K65" s="84"/>
      <c r="L65" s="84"/>
    </row>
    <row r="66" spans="1:12" ht="14.25">
      <c r="A66" s="199" t="s">
        <v>101</v>
      </c>
      <c r="B66" s="199" t="s">
        <v>102</v>
      </c>
      <c r="C66" s="198"/>
      <c r="D66" s="198"/>
      <c r="E66" s="198"/>
      <c r="F66" s="198"/>
      <c r="G66" s="198"/>
      <c r="H66" s="198"/>
      <c r="I66" s="198"/>
      <c r="J66" s="84"/>
      <c r="K66" s="84"/>
      <c r="L66" s="84"/>
    </row>
    <row r="68" spans="1:9" ht="12.75">
      <c r="A68" s="201" t="s">
        <v>103</v>
      </c>
      <c r="B68" s="201" t="s">
        <v>106</v>
      </c>
      <c r="C68" s="201" t="s">
        <v>106</v>
      </c>
      <c r="D68" s="201" t="s">
        <v>106</v>
      </c>
      <c r="E68" s="201" t="s">
        <v>106</v>
      </c>
      <c r="F68" s="201" t="s">
        <v>107</v>
      </c>
      <c r="G68" s="201" t="s">
        <v>107</v>
      </c>
      <c r="H68" s="201" t="s">
        <v>107</v>
      </c>
      <c r="I68" s="201" t="s">
        <v>107</v>
      </c>
    </row>
    <row r="69" spans="1:9" ht="12.75">
      <c r="A69" s="201" t="s">
        <v>5</v>
      </c>
      <c r="B69" s="201" t="s">
        <v>14</v>
      </c>
      <c r="C69" s="201" t="s">
        <v>2</v>
      </c>
      <c r="D69" s="201" t="s">
        <v>104</v>
      </c>
      <c r="E69" s="201" t="s">
        <v>195</v>
      </c>
      <c r="F69" s="201" t="s">
        <v>14</v>
      </c>
      <c r="G69" s="201" t="s">
        <v>2</v>
      </c>
      <c r="H69" s="201" t="s">
        <v>104</v>
      </c>
      <c r="I69" s="201" t="s">
        <v>195</v>
      </c>
    </row>
    <row r="70" spans="1:9" ht="12.75">
      <c r="A70" s="201" t="s">
        <v>7</v>
      </c>
      <c r="B70" s="202">
        <v>151116.87</v>
      </c>
      <c r="C70" s="202">
        <v>171572.88</v>
      </c>
      <c r="D70" s="202">
        <v>166564.81</v>
      </c>
      <c r="E70" s="202">
        <v>164649.74</v>
      </c>
      <c r="F70" s="202">
        <v>50711.94</v>
      </c>
      <c r="G70" s="202">
        <v>52529.82</v>
      </c>
      <c r="H70" s="202">
        <v>53978.28</v>
      </c>
      <c r="I70" s="202">
        <v>50073.35</v>
      </c>
    </row>
    <row r="71" spans="1:9" ht="12.75">
      <c r="A71" s="201" t="s">
        <v>69</v>
      </c>
      <c r="B71" s="202">
        <v>2491.33</v>
      </c>
      <c r="C71" s="202">
        <v>2311.98</v>
      </c>
      <c r="D71" s="202">
        <v>2142.44</v>
      </c>
      <c r="E71" s="202">
        <v>2304.29</v>
      </c>
      <c r="F71" s="202">
        <v>690.9</v>
      </c>
      <c r="G71" s="202">
        <v>597.62</v>
      </c>
      <c r="H71" s="202">
        <v>643</v>
      </c>
      <c r="I71" s="202">
        <v>644.66</v>
      </c>
    </row>
    <row r="72" spans="1:12" ht="12.75">
      <c r="A72" s="201" t="s">
        <v>70</v>
      </c>
      <c r="B72" s="202">
        <v>1355.65</v>
      </c>
      <c r="C72" s="202">
        <v>1694.36</v>
      </c>
      <c r="D72" s="202">
        <v>1731.65</v>
      </c>
      <c r="E72" s="202">
        <v>1620.73</v>
      </c>
      <c r="F72" s="202">
        <v>466</v>
      </c>
      <c r="G72" s="202">
        <v>852.37</v>
      </c>
      <c r="H72" s="202">
        <v>820.59</v>
      </c>
      <c r="I72" s="202">
        <v>677.4</v>
      </c>
      <c r="L72" s="168"/>
    </row>
    <row r="73" spans="1:12" ht="12.75">
      <c r="A73" s="201" t="s">
        <v>73</v>
      </c>
      <c r="B73" s="202">
        <v>966.45</v>
      </c>
      <c r="C73" s="202">
        <v>1426.55</v>
      </c>
      <c r="D73" s="202">
        <v>1485.67</v>
      </c>
      <c r="E73" s="202">
        <v>1346.42</v>
      </c>
      <c r="F73" s="202">
        <v>1061.72</v>
      </c>
      <c r="G73" s="202">
        <v>1058.67</v>
      </c>
      <c r="H73" s="202">
        <v>1197.88</v>
      </c>
      <c r="I73" s="202">
        <v>1071.94</v>
      </c>
      <c r="L73" s="168"/>
    </row>
    <row r="74" spans="1:12" ht="12.75">
      <c r="A74" s="201" t="s">
        <v>74</v>
      </c>
      <c r="B74" s="202">
        <v>2664.99</v>
      </c>
      <c r="C74" s="202">
        <v>2800.36</v>
      </c>
      <c r="D74" s="202">
        <v>3208.75</v>
      </c>
      <c r="E74" s="202">
        <v>2348.55</v>
      </c>
      <c r="F74" s="202">
        <v>981.94</v>
      </c>
      <c r="G74" s="202">
        <v>998.81</v>
      </c>
      <c r="H74" s="202">
        <v>964.07</v>
      </c>
      <c r="I74" s="202">
        <v>939.99</v>
      </c>
      <c r="L74" s="168"/>
    </row>
    <row r="75" spans="1:12" ht="12.75">
      <c r="A75" s="201" t="s">
        <v>112</v>
      </c>
      <c r="B75" s="202">
        <v>14261</v>
      </c>
      <c r="C75" s="202">
        <v>20967.63</v>
      </c>
      <c r="D75" s="202">
        <v>15558.15</v>
      </c>
      <c r="E75" s="202">
        <v>13265.99</v>
      </c>
      <c r="F75" s="202">
        <v>7136</v>
      </c>
      <c r="G75" s="202">
        <v>7285</v>
      </c>
      <c r="H75" s="202">
        <v>7630</v>
      </c>
      <c r="I75" s="202">
        <v>6990.54</v>
      </c>
      <c r="L75" s="168"/>
    </row>
    <row r="76" spans="1:12" ht="12.75">
      <c r="A76" s="201" t="s">
        <v>75</v>
      </c>
      <c r="B76" s="202">
        <v>234.5</v>
      </c>
      <c r="C76" s="202">
        <v>332.79</v>
      </c>
      <c r="D76" s="202">
        <v>344.37</v>
      </c>
      <c r="E76" s="202">
        <v>277.1</v>
      </c>
      <c r="F76" s="202">
        <v>165.03</v>
      </c>
      <c r="G76" s="202">
        <v>192.3</v>
      </c>
      <c r="H76" s="202">
        <v>168.15</v>
      </c>
      <c r="I76" s="202">
        <v>149.74</v>
      </c>
      <c r="L76" s="168"/>
    </row>
    <row r="77" spans="1:12" ht="12.75">
      <c r="A77" s="201" t="s">
        <v>81</v>
      </c>
      <c r="B77" s="202">
        <v>1388.61</v>
      </c>
      <c r="C77" s="202">
        <v>2001.42</v>
      </c>
      <c r="D77" s="202">
        <v>2173.97</v>
      </c>
      <c r="E77" s="202">
        <v>2370.69</v>
      </c>
      <c r="F77" s="202">
        <v>1694.56</v>
      </c>
      <c r="G77" s="202">
        <v>1639.69</v>
      </c>
      <c r="H77" s="202">
        <v>1603.27</v>
      </c>
      <c r="I77" s="202">
        <v>1471.76</v>
      </c>
      <c r="L77" s="168"/>
    </row>
    <row r="78" spans="1:12" ht="12.75">
      <c r="A78" s="201" t="s">
        <v>79</v>
      </c>
      <c r="B78" s="202">
        <v>5616.81</v>
      </c>
      <c r="C78" s="202">
        <v>4964.15</v>
      </c>
      <c r="D78" s="202">
        <v>4972.55</v>
      </c>
      <c r="E78" s="202">
        <v>5543.01</v>
      </c>
      <c r="F78" s="202">
        <v>2792.96</v>
      </c>
      <c r="G78" s="202">
        <v>2558.16</v>
      </c>
      <c r="H78" s="202">
        <v>2547.26</v>
      </c>
      <c r="I78" s="202">
        <v>2387.69</v>
      </c>
      <c r="L78" s="168"/>
    </row>
    <row r="79" spans="1:12" ht="12.75">
      <c r="A79" s="201" t="s">
        <v>93</v>
      </c>
      <c r="B79" s="202">
        <v>22366.06</v>
      </c>
      <c r="C79" s="202">
        <v>22619.35</v>
      </c>
      <c r="D79" s="202">
        <v>22995.92</v>
      </c>
      <c r="E79" s="202">
        <v>23995.26</v>
      </c>
      <c r="F79" s="202">
        <v>6081.11</v>
      </c>
      <c r="G79" s="202">
        <v>5877.83</v>
      </c>
      <c r="H79" s="202">
        <v>5943.73</v>
      </c>
      <c r="I79" s="202">
        <v>5673.19</v>
      </c>
      <c r="L79" s="168"/>
    </row>
    <row r="80" spans="1:12" ht="12.75">
      <c r="A80" s="201" t="s">
        <v>77</v>
      </c>
      <c r="B80" s="202">
        <v>27862.3</v>
      </c>
      <c r="C80" s="202">
        <v>26381.1</v>
      </c>
      <c r="D80" s="202">
        <v>28939.6</v>
      </c>
      <c r="E80" s="202">
        <v>29474.3</v>
      </c>
      <c r="F80" s="202">
        <v>8545.2</v>
      </c>
      <c r="G80" s="202">
        <v>8273.71</v>
      </c>
      <c r="H80" s="202">
        <v>8052.64</v>
      </c>
      <c r="I80" s="202">
        <v>8552.05</v>
      </c>
      <c r="L80" s="168"/>
    </row>
    <row r="81" spans="1:12" ht="12.75">
      <c r="A81" s="201" t="s">
        <v>71</v>
      </c>
      <c r="B81" s="202">
        <v>1369.77</v>
      </c>
      <c r="C81" s="202">
        <v>1126.2</v>
      </c>
      <c r="D81" s="202">
        <v>1025.21</v>
      </c>
      <c r="E81" s="202">
        <v>1075</v>
      </c>
      <c r="F81" s="202">
        <v>45.8</v>
      </c>
      <c r="G81" s="202">
        <v>32.38</v>
      </c>
      <c r="H81" s="202">
        <v>28.36</v>
      </c>
      <c r="I81" s="202">
        <v>112.05</v>
      </c>
      <c r="L81" s="168"/>
    </row>
    <row r="82" spans="1:12" ht="12.75">
      <c r="A82" s="201" t="s">
        <v>82</v>
      </c>
      <c r="B82" s="202">
        <v>26447.86</v>
      </c>
      <c r="C82" s="202">
        <v>33024.44</v>
      </c>
      <c r="D82" s="202">
        <v>30359.45</v>
      </c>
      <c r="E82" s="202">
        <v>32238.88</v>
      </c>
      <c r="F82" s="202">
        <v>4406.2</v>
      </c>
      <c r="G82" s="202">
        <v>4796.5</v>
      </c>
      <c r="H82" s="202">
        <v>5914.3</v>
      </c>
      <c r="I82" s="202">
        <v>4090.7</v>
      </c>
      <c r="L82" s="168"/>
    </row>
    <row r="83" spans="1:12" ht="12.75">
      <c r="A83" s="201" t="s">
        <v>72</v>
      </c>
      <c r="B83" s="202">
        <v>314.86</v>
      </c>
      <c r="C83" s="202">
        <v>320.67</v>
      </c>
      <c r="D83" s="202">
        <v>267.73</v>
      </c>
      <c r="E83" s="202">
        <v>274.74</v>
      </c>
      <c r="F83" s="202">
        <v>40.06</v>
      </c>
      <c r="G83" s="202">
        <v>51.43</v>
      </c>
      <c r="H83" s="202">
        <v>66.27</v>
      </c>
      <c r="I83" s="202">
        <v>69.32</v>
      </c>
      <c r="L83" s="168"/>
    </row>
    <row r="84" spans="1:12" ht="12.75">
      <c r="A84" s="201" t="s">
        <v>83</v>
      </c>
      <c r="B84" s="202">
        <v>236.23</v>
      </c>
      <c r="C84" s="202">
        <v>254.77</v>
      </c>
      <c r="D84" s="202">
        <v>271.28</v>
      </c>
      <c r="E84" s="202">
        <v>366.18</v>
      </c>
      <c r="F84" s="202">
        <v>249.23</v>
      </c>
      <c r="G84" s="202">
        <v>303.94</v>
      </c>
      <c r="H84" s="202">
        <v>298.36</v>
      </c>
      <c r="I84" s="202">
        <v>308.87</v>
      </c>
      <c r="L84" s="168"/>
    </row>
    <row r="85" spans="1:12" ht="12.75">
      <c r="A85" s="201" t="s">
        <v>84</v>
      </c>
      <c r="B85" s="202">
        <v>650.8</v>
      </c>
      <c r="C85" s="202">
        <v>1057.8</v>
      </c>
      <c r="D85" s="202">
        <v>1022.44</v>
      </c>
      <c r="E85" s="202">
        <v>1120.7</v>
      </c>
      <c r="F85" s="202">
        <v>198.7</v>
      </c>
      <c r="G85" s="202">
        <v>195.8</v>
      </c>
      <c r="H85" s="202">
        <v>201.5</v>
      </c>
      <c r="I85" s="202">
        <v>194.4</v>
      </c>
      <c r="L85" s="168"/>
    </row>
    <row r="86" spans="1:12" ht="12.75">
      <c r="A86" s="201" t="s">
        <v>85</v>
      </c>
      <c r="B86" s="202">
        <v>84.82</v>
      </c>
      <c r="C86" s="202">
        <v>106.92</v>
      </c>
      <c r="D86" s="202">
        <v>114.14</v>
      </c>
      <c r="E86" s="202">
        <v>95.39</v>
      </c>
      <c r="F86" s="202">
        <v>65.18</v>
      </c>
      <c r="G86" s="202">
        <v>65.39</v>
      </c>
      <c r="H86" s="202">
        <v>65.69</v>
      </c>
      <c r="I86" s="202">
        <v>70.98</v>
      </c>
      <c r="L86" s="168"/>
    </row>
    <row r="87" spans="1:12" ht="12.75">
      <c r="A87" s="201" t="s">
        <v>80</v>
      </c>
      <c r="B87" s="202">
        <v>1979.58</v>
      </c>
      <c r="C87" s="202">
        <v>2902.82</v>
      </c>
      <c r="D87" s="202">
        <v>3230.5</v>
      </c>
      <c r="E87" s="202">
        <v>3213.41</v>
      </c>
      <c r="F87" s="202">
        <v>1288.29</v>
      </c>
      <c r="G87" s="202">
        <v>1573.78</v>
      </c>
      <c r="H87" s="202">
        <v>1616.61</v>
      </c>
      <c r="I87" s="202">
        <v>1301.75</v>
      </c>
      <c r="L87" s="168"/>
    </row>
    <row r="88" spans="1:12" ht="12.75">
      <c r="A88" s="201" t="s">
        <v>86</v>
      </c>
      <c r="B88" s="202">
        <v>58.45</v>
      </c>
      <c r="C88" s="202">
        <v>56.04</v>
      </c>
      <c r="D88" s="202">
        <v>54.52</v>
      </c>
      <c r="E88" s="202">
        <v>61.42</v>
      </c>
      <c r="F88" s="202">
        <v>24.81</v>
      </c>
      <c r="G88" s="202">
        <v>17.85</v>
      </c>
      <c r="H88" s="202">
        <v>19.58</v>
      </c>
      <c r="I88" s="202">
        <v>18.71</v>
      </c>
      <c r="L88" s="168"/>
    </row>
    <row r="89" spans="1:12" ht="12.75">
      <c r="A89" s="201" t="s">
        <v>87</v>
      </c>
      <c r="B89" s="202">
        <v>9673.17</v>
      </c>
      <c r="C89" s="202">
        <v>10194.12</v>
      </c>
      <c r="D89" s="202">
        <v>9965.26</v>
      </c>
      <c r="E89" s="202">
        <v>9879.06</v>
      </c>
      <c r="F89" s="202">
        <v>922.19</v>
      </c>
      <c r="G89" s="202">
        <v>1143.67</v>
      </c>
      <c r="H89" s="202">
        <v>1030.59</v>
      </c>
      <c r="I89" s="202">
        <v>1056.05</v>
      </c>
      <c r="L89" s="168"/>
    </row>
    <row r="90" spans="1:12" ht="12.75">
      <c r="A90" s="201" t="s">
        <v>68</v>
      </c>
      <c r="B90" s="202">
        <v>2566.52</v>
      </c>
      <c r="C90" s="202">
        <v>2730.23</v>
      </c>
      <c r="D90" s="202">
        <v>2673.72</v>
      </c>
      <c r="E90" s="202">
        <v>2611.99</v>
      </c>
      <c r="F90" s="202">
        <v>1544.72</v>
      </c>
      <c r="G90" s="202">
        <v>1512.05</v>
      </c>
      <c r="H90" s="202">
        <v>1435.46</v>
      </c>
      <c r="I90" s="202">
        <v>1358.5</v>
      </c>
      <c r="L90" s="168"/>
    </row>
    <row r="91" spans="1:12" ht="12.75">
      <c r="A91" s="201" t="s">
        <v>88</v>
      </c>
      <c r="B91" s="202">
        <v>7758.52</v>
      </c>
      <c r="C91" s="202">
        <v>9419.22</v>
      </c>
      <c r="D91" s="202">
        <v>8441</v>
      </c>
      <c r="E91" s="202">
        <v>7797.17</v>
      </c>
      <c r="F91" s="202">
        <v>3045.11</v>
      </c>
      <c r="G91" s="202">
        <v>3855.08</v>
      </c>
      <c r="H91" s="202">
        <v>4076.78</v>
      </c>
      <c r="I91" s="202">
        <v>4065.71</v>
      </c>
      <c r="L91" s="168"/>
    </row>
    <row r="92" spans="1:12" ht="12.75">
      <c r="A92" s="201" t="s">
        <v>89</v>
      </c>
      <c r="B92" s="202">
        <v>2607.74</v>
      </c>
      <c r="C92" s="202">
        <v>2538.88</v>
      </c>
      <c r="D92" s="202">
        <v>2485.94</v>
      </c>
      <c r="E92" s="202">
        <v>2633.51</v>
      </c>
      <c r="F92" s="202">
        <v>723.64</v>
      </c>
      <c r="G92" s="202">
        <v>722.67</v>
      </c>
      <c r="H92" s="202">
        <v>687.9</v>
      </c>
      <c r="I92" s="202">
        <v>604.05</v>
      </c>
      <c r="L92" s="168"/>
    </row>
    <row r="93" spans="1:12" ht="12.75">
      <c r="A93" s="201" t="s">
        <v>90</v>
      </c>
      <c r="B93" s="202">
        <v>6591.49</v>
      </c>
      <c r="C93" s="202">
        <v>7621.29</v>
      </c>
      <c r="D93" s="202">
        <v>7110.08</v>
      </c>
      <c r="E93" s="202">
        <v>6517.81</v>
      </c>
      <c r="F93" s="202">
        <v>1012.34</v>
      </c>
      <c r="G93" s="202">
        <v>1459.95</v>
      </c>
      <c r="H93" s="202">
        <v>1839.31</v>
      </c>
      <c r="I93" s="202">
        <v>1513.63</v>
      </c>
      <c r="L93" s="168"/>
    </row>
    <row r="94" spans="1:12" ht="12.75">
      <c r="A94" s="201" t="s">
        <v>92</v>
      </c>
      <c r="B94" s="202">
        <v>404.05</v>
      </c>
      <c r="C94" s="202">
        <v>408.75</v>
      </c>
      <c r="D94" s="202">
        <v>476.57</v>
      </c>
      <c r="E94" s="202">
        <v>525.4</v>
      </c>
      <c r="F94" s="202">
        <v>241.75</v>
      </c>
      <c r="G94" s="202">
        <v>258.88</v>
      </c>
      <c r="H94" s="202">
        <v>251</v>
      </c>
      <c r="I94" s="202">
        <v>243.74</v>
      </c>
      <c r="L94" s="168"/>
    </row>
    <row r="95" spans="1:12" ht="12.75">
      <c r="A95" s="201" t="s">
        <v>91</v>
      </c>
      <c r="B95" s="202">
        <v>361.48</v>
      </c>
      <c r="C95" s="202">
        <v>597.63</v>
      </c>
      <c r="D95" s="202">
        <v>601.63</v>
      </c>
      <c r="E95" s="202">
        <v>473.78</v>
      </c>
      <c r="F95" s="202">
        <v>433.16</v>
      </c>
      <c r="G95" s="202">
        <v>469.21</v>
      </c>
      <c r="H95" s="202">
        <v>488.52</v>
      </c>
      <c r="I95" s="202">
        <v>466.84</v>
      </c>
      <c r="L95" s="168"/>
    </row>
    <row r="96" spans="1:12" ht="12.75">
      <c r="A96" s="201" t="s">
        <v>76</v>
      </c>
      <c r="B96" s="202">
        <v>1444.92</v>
      </c>
      <c r="C96" s="202">
        <v>1281.72</v>
      </c>
      <c r="D96" s="202">
        <v>1263.13</v>
      </c>
      <c r="E96" s="202">
        <v>983.93</v>
      </c>
      <c r="F96" s="202">
        <v>1832.4</v>
      </c>
      <c r="G96" s="202">
        <v>1738</v>
      </c>
      <c r="H96" s="202">
        <v>1711</v>
      </c>
      <c r="I96" s="202">
        <v>1602</v>
      </c>
      <c r="L96" s="168"/>
    </row>
    <row r="97" spans="1:12" ht="12.75">
      <c r="A97" s="201" t="s">
        <v>94</v>
      </c>
      <c r="B97" s="202">
        <v>1547.79</v>
      </c>
      <c r="C97" s="202">
        <v>1614.05</v>
      </c>
      <c r="D97" s="202">
        <v>1696.49</v>
      </c>
      <c r="E97" s="202">
        <v>1872.32</v>
      </c>
      <c r="F97" s="202">
        <v>976.07</v>
      </c>
      <c r="G97" s="202">
        <v>1068.3</v>
      </c>
      <c r="H97" s="202">
        <v>1013.72</v>
      </c>
      <c r="I97" s="202">
        <v>921.68</v>
      </c>
      <c r="L97" s="168"/>
    </row>
    <row r="98" spans="1:12" ht="12.75">
      <c r="A98" s="201" t="s">
        <v>95</v>
      </c>
      <c r="B98" s="202">
        <v>7811.1</v>
      </c>
      <c r="C98" s="202">
        <v>10817.64</v>
      </c>
      <c r="D98" s="202">
        <v>11952.62</v>
      </c>
      <c r="E98" s="202">
        <v>10362.72</v>
      </c>
      <c r="F98" s="202">
        <v>4046.87</v>
      </c>
      <c r="G98" s="202">
        <v>3930.8</v>
      </c>
      <c r="H98" s="202">
        <v>3662.74</v>
      </c>
      <c r="I98" s="202">
        <v>3515.4</v>
      </c>
      <c r="L98" s="168"/>
    </row>
    <row r="99" spans="1:12" ht="12.75">
      <c r="A99" s="201" t="s">
        <v>98</v>
      </c>
      <c r="B99" s="202">
        <v>85.65</v>
      </c>
      <c r="C99" s="202">
        <v>89.65</v>
      </c>
      <c r="D99" s="202">
        <v>122</v>
      </c>
      <c r="E99" s="202">
        <v>143.15</v>
      </c>
      <c r="F99" s="202">
        <v>3.62</v>
      </c>
      <c r="G99" s="202">
        <v>1.12</v>
      </c>
      <c r="H99" s="202">
        <v>1.04</v>
      </c>
      <c r="I99" s="202">
        <v>1.3</v>
      </c>
      <c r="L99" s="168"/>
    </row>
    <row r="100" spans="1:12" ht="12.75">
      <c r="A100" s="201" t="s">
        <v>96</v>
      </c>
      <c r="B100" s="202">
        <v>1999.27</v>
      </c>
      <c r="C100" s="202">
        <v>2092.55</v>
      </c>
      <c r="D100" s="202">
        <v>2077.37</v>
      </c>
      <c r="E100" s="202">
        <v>2313.46</v>
      </c>
      <c r="F100" s="202">
        <v>604.16</v>
      </c>
      <c r="G100" s="202">
        <v>740.15</v>
      </c>
      <c r="H100" s="202">
        <v>710.08</v>
      </c>
      <c r="I100" s="202">
        <v>717.66</v>
      </c>
      <c r="L100" s="168"/>
    </row>
    <row r="101" spans="1:9" ht="12.75">
      <c r="A101" s="201" t="s">
        <v>97</v>
      </c>
      <c r="B101" s="202">
        <v>2775.78</v>
      </c>
      <c r="C101" s="202">
        <v>3250.79</v>
      </c>
      <c r="D101" s="202">
        <v>3485.12</v>
      </c>
      <c r="E101" s="202">
        <v>3172.9</v>
      </c>
      <c r="F101" s="202">
        <v>2083.93</v>
      </c>
      <c r="G101" s="202">
        <v>2374.59</v>
      </c>
      <c r="H101" s="202">
        <v>2423.51</v>
      </c>
      <c r="I101" s="202">
        <v>2419.68</v>
      </c>
    </row>
    <row r="102" spans="1:12" ht="12.75">
      <c r="A102" s="201" t="s">
        <v>197</v>
      </c>
      <c r="B102" s="202">
        <v>671.34</v>
      </c>
      <c r="C102" s="203" t="s">
        <v>6</v>
      </c>
      <c r="D102" s="203" t="s">
        <v>6</v>
      </c>
      <c r="E102" s="203" t="s">
        <v>6</v>
      </c>
      <c r="F102" s="202">
        <v>2.24</v>
      </c>
      <c r="G102" s="203" t="s">
        <v>6</v>
      </c>
      <c r="H102" s="203" t="s">
        <v>6</v>
      </c>
      <c r="I102" s="203" t="s">
        <v>6</v>
      </c>
      <c r="L102" s="84"/>
    </row>
    <row r="103" spans="1:12" ht="15">
      <c r="A103" s="39" t="s">
        <v>6</v>
      </c>
      <c r="B103" s="39" t="s">
        <v>61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7" ht="15">
      <c r="A107" s="91" t="s">
        <v>177</v>
      </c>
    </row>
    <row r="108" ht="15">
      <c r="A108" s="60" t="s">
        <v>178</v>
      </c>
    </row>
    <row r="110" spans="1:6" ht="15">
      <c r="A110" s="39" t="s">
        <v>110</v>
      </c>
      <c r="B110" s="84"/>
      <c r="C110" s="84"/>
      <c r="D110" s="84"/>
      <c r="E110" s="84"/>
      <c r="F110" s="84"/>
    </row>
    <row r="112" spans="1:6" ht="15">
      <c r="A112" s="39" t="s">
        <v>99</v>
      </c>
      <c r="B112" s="112">
        <v>42353.62548611111</v>
      </c>
      <c r="C112" s="84"/>
      <c r="D112" s="84"/>
      <c r="E112" s="84"/>
      <c r="F112" s="84"/>
    </row>
    <row r="113" spans="1:6" ht="15">
      <c r="A113" s="39" t="s">
        <v>57</v>
      </c>
      <c r="B113" s="112">
        <v>42374.58550814815</v>
      </c>
      <c r="C113" s="84"/>
      <c r="D113" s="84"/>
      <c r="E113" s="84"/>
      <c r="F113" s="84"/>
    </row>
    <row r="114" spans="1:6" ht="15">
      <c r="A114" s="39" t="s">
        <v>58</v>
      </c>
      <c r="B114" s="39" t="s">
        <v>59</v>
      </c>
      <c r="C114" s="84"/>
      <c r="D114" s="84"/>
      <c r="E114" s="84"/>
      <c r="F114" s="84"/>
    </row>
    <row r="116" spans="1:6" ht="15">
      <c r="A116" s="39" t="s">
        <v>100</v>
      </c>
      <c r="B116" s="39" t="s">
        <v>7</v>
      </c>
      <c r="C116" s="84"/>
      <c r="D116" s="84"/>
      <c r="E116" s="84"/>
      <c r="F116" s="84"/>
    </row>
    <row r="117" spans="1:6" ht="15">
      <c r="A117" s="39" t="s">
        <v>101</v>
      </c>
      <c r="B117" s="39" t="s">
        <v>102</v>
      </c>
      <c r="C117" s="84"/>
      <c r="D117" s="84"/>
      <c r="E117" s="84"/>
      <c r="F117" s="84"/>
    </row>
    <row r="119" spans="1:6" ht="15">
      <c r="A119" s="108" t="s">
        <v>113</v>
      </c>
      <c r="B119" s="108">
        <v>2010</v>
      </c>
      <c r="C119" s="108" t="s">
        <v>0</v>
      </c>
      <c r="D119" s="108" t="s">
        <v>1</v>
      </c>
      <c r="E119" s="108" t="s">
        <v>2</v>
      </c>
      <c r="F119" s="108" t="s">
        <v>104</v>
      </c>
    </row>
    <row r="120" spans="1:6" ht="15">
      <c r="A120" s="108" t="s">
        <v>115</v>
      </c>
      <c r="B120" s="108" t="s">
        <v>173</v>
      </c>
      <c r="C120" s="108" t="s">
        <v>173</v>
      </c>
      <c r="D120" s="108" t="s">
        <v>173</v>
      </c>
      <c r="E120" s="108" t="s">
        <v>173</v>
      </c>
      <c r="F120" s="108" t="s">
        <v>173</v>
      </c>
    </row>
    <row r="121" spans="1:6" ht="15">
      <c r="A121" s="108" t="s">
        <v>174</v>
      </c>
      <c r="B121" s="111">
        <v>5672.73</v>
      </c>
      <c r="C121" s="111">
        <v>5179.29</v>
      </c>
      <c r="D121" s="111">
        <v>4387.28</v>
      </c>
      <c r="E121" s="111">
        <v>3981.54</v>
      </c>
      <c r="F121" s="111">
        <v>3834.93</v>
      </c>
    </row>
    <row r="122" spans="1:6" ht="15">
      <c r="A122" s="108" t="s">
        <v>117</v>
      </c>
      <c r="B122" s="111">
        <v>31.49</v>
      </c>
      <c r="C122" s="111">
        <v>31.49</v>
      </c>
      <c r="D122" s="111">
        <v>31.24</v>
      </c>
      <c r="E122" s="111">
        <v>31.69</v>
      </c>
      <c r="F122" s="111">
        <v>30.99</v>
      </c>
    </row>
    <row r="123" spans="1:6" ht="15">
      <c r="A123" s="108" t="s">
        <v>172</v>
      </c>
      <c r="B123" s="111">
        <v>5704.21</v>
      </c>
      <c r="C123" s="111">
        <v>5210.78</v>
      </c>
      <c r="D123" s="111">
        <v>4418.51</v>
      </c>
      <c r="E123" s="111">
        <v>4013.23</v>
      </c>
      <c r="F123" s="111">
        <v>3865.92</v>
      </c>
    </row>
    <row r="124" spans="1:7" ht="15">
      <c r="A124" s="108" t="s">
        <v>29</v>
      </c>
      <c r="B124" s="111">
        <v>5704.21</v>
      </c>
      <c r="C124" s="111">
        <v>5210.78</v>
      </c>
      <c r="D124" s="111">
        <v>4418.51</v>
      </c>
      <c r="E124" s="111">
        <v>4013.23</v>
      </c>
      <c r="F124" s="111">
        <v>3865.92</v>
      </c>
      <c r="G124" s="331" t="s">
        <v>363</v>
      </c>
    </row>
    <row r="125" spans="1:6" ht="15">
      <c r="A125" s="108" t="s">
        <v>106</v>
      </c>
      <c r="B125" s="110" t="s">
        <v>6</v>
      </c>
      <c r="C125" s="110" t="s">
        <v>6</v>
      </c>
      <c r="D125" s="110" t="s">
        <v>6</v>
      </c>
      <c r="E125" s="110" t="s">
        <v>6</v>
      </c>
      <c r="F125" s="110" t="s">
        <v>6</v>
      </c>
    </row>
    <row r="126" spans="1:6" ht="15">
      <c r="A126" s="108" t="s">
        <v>107</v>
      </c>
      <c r="B126" s="110" t="s">
        <v>6</v>
      </c>
      <c r="C126" s="110" t="s">
        <v>6</v>
      </c>
      <c r="D126" s="110" t="s">
        <v>6</v>
      </c>
      <c r="E126" s="110" t="s">
        <v>6</v>
      </c>
      <c r="F126" s="110" t="s">
        <v>6</v>
      </c>
    </row>
    <row r="128" spans="1:6" ht="15">
      <c r="A128" s="39" t="s">
        <v>60</v>
      </c>
      <c r="B128" s="84"/>
      <c r="C128" s="84"/>
      <c r="D128" s="84"/>
      <c r="E128" s="84"/>
      <c r="F128" s="84"/>
    </row>
    <row r="129" spans="1:6" ht="15">
      <c r="A129" s="39" t="s">
        <v>6</v>
      </c>
      <c r="B129" s="39" t="s">
        <v>61</v>
      </c>
      <c r="C129" s="84"/>
      <c r="D129" s="84"/>
      <c r="E129" s="84"/>
      <c r="F129" s="84"/>
    </row>
    <row r="130" spans="1:6" ht="15">
      <c r="A130" s="91" t="s">
        <v>177</v>
      </c>
      <c r="B130" s="39"/>
      <c r="C130" s="84"/>
      <c r="D130" s="84"/>
      <c r="E130" s="84"/>
      <c r="F130" s="84"/>
    </row>
    <row r="131" ht="15">
      <c r="A131" s="338" t="s">
        <v>362</v>
      </c>
    </row>
    <row r="132" spans="1:7" ht="15">
      <c r="A132" s="241" t="s">
        <v>110</v>
      </c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 s="241" t="s">
        <v>99</v>
      </c>
      <c r="B134" s="242">
        <v>42693.41027777777</v>
      </c>
      <c r="C134"/>
      <c r="D134"/>
      <c r="E134"/>
      <c r="F134"/>
      <c r="G134"/>
    </row>
    <row r="135" spans="1:7" ht="15">
      <c r="A135" s="241" t="s">
        <v>57</v>
      </c>
      <c r="B135" s="242">
        <v>42706.725501099536</v>
      </c>
      <c r="C135"/>
      <c r="D135"/>
      <c r="E135"/>
      <c r="F135"/>
      <c r="G135"/>
    </row>
    <row r="136" spans="1:7" ht="15">
      <c r="A136" s="241" t="s">
        <v>58</v>
      </c>
      <c r="B136" s="241" t="s">
        <v>59</v>
      </c>
      <c r="C136"/>
      <c r="D136"/>
      <c r="E136"/>
      <c r="F136"/>
      <c r="G136"/>
    </row>
    <row r="137" spans="1:7" ht="15">
      <c r="A137"/>
      <c r="B137"/>
      <c r="C137"/>
      <c r="D137"/>
      <c r="E137"/>
      <c r="F137"/>
      <c r="G137"/>
    </row>
    <row r="138" spans="1:7" ht="15">
      <c r="A138" s="241" t="s">
        <v>103</v>
      </c>
      <c r="B138" s="241" t="s">
        <v>29</v>
      </c>
      <c r="C138"/>
      <c r="D138"/>
      <c r="E138"/>
      <c r="F138"/>
      <c r="G138"/>
    </row>
    <row r="139" spans="1:7" ht="15">
      <c r="A139" s="241" t="s">
        <v>111</v>
      </c>
      <c r="B139" s="241" t="s">
        <v>173</v>
      </c>
      <c r="C139"/>
      <c r="D139"/>
      <c r="E139"/>
      <c r="F139"/>
      <c r="G139"/>
    </row>
    <row r="140" spans="1:7" ht="15">
      <c r="A140" s="241" t="s">
        <v>101</v>
      </c>
      <c r="B140" s="241" t="s">
        <v>102</v>
      </c>
      <c r="C140"/>
      <c r="D140"/>
      <c r="E140"/>
      <c r="F140"/>
      <c r="G140"/>
    </row>
    <row r="141" spans="1:7" ht="15">
      <c r="A141"/>
      <c r="B141"/>
      <c r="C141"/>
      <c r="D141"/>
      <c r="E141"/>
      <c r="F141"/>
      <c r="G141"/>
    </row>
    <row r="142" spans="1:9" ht="12.75">
      <c r="A142" s="243" t="s">
        <v>5</v>
      </c>
      <c r="B142" s="243" t="s">
        <v>14</v>
      </c>
      <c r="C142" s="243" t="s">
        <v>0</v>
      </c>
      <c r="D142" s="243" t="s">
        <v>1</v>
      </c>
      <c r="E142" s="243" t="s">
        <v>2</v>
      </c>
      <c r="F142" s="243" t="s">
        <v>104</v>
      </c>
      <c r="G142" s="243" t="s">
        <v>195</v>
      </c>
      <c r="H142" s="143" t="s">
        <v>364</v>
      </c>
      <c r="I142" s="143" t="s">
        <v>359</v>
      </c>
    </row>
    <row r="143" spans="1:9" ht="12.75">
      <c r="A143" s="243" t="s">
        <v>7</v>
      </c>
      <c r="B143" s="330">
        <v>5704.21</v>
      </c>
      <c r="C143" s="330">
        <v>5220.01</v>
      </c>
      <c r="D143" s="330">
        <v>4414.32</v>
      </c>
      <c r="E143" s="330">
        <v>3995.78</v>
      </c>
      <c r="F143" s="330">
        <v>3835.8</v>
      </c>
      <c r="G143" s="330">
        <v>5088.65</v>
      </c>
      <c r="H143" s="60">
        <f>G143/B143*100-100</f>
        <v>-10.791327808758794</v>
      </c>
      <c r="I143" s="60">
        <f>G143/F143*100-100</f>
        <v>32.66202617446163</v>
      </c>
    </row>
  </sheetData>
  <mergeCells count="2">
    <mergeCell ref="C5:F5"/>
    <mergeCell ref="G5:J5"/>
  </mergeCells>
  <conditionalFormatting sqref="R8:R35">
    <cfRule type="cellIs" priority="1" dxfId="0" operator="greaterThan">
      <formula>1.5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T99"/>
  <sheetViews>
    <sheetView showGridLines="0" workbookViewId="0" topLeftCell="A1">
      <selection activeCell="B2" sqref="B2"/>
    </sheetView>
  </sheetViews>
  <sheetFormatPr defaultColWidth="9.140625" defaultRowHeight="15"/>
  <cols>
    <col min="1" max="2" width="9.140625" style="60" customWidth="1"/>
    <col min="3" max="3" width="14.8515625" style="60" customWidth="1"/>
    <col min="4" max="5" width="9.140625" style="60" customWidth="1"/>
    <col min="6" max="7" width="11.00390625" style="60" bestFit="1" customWidth="1"/>
    <col min="8" max="8" width="12.28125" style="60" customWidth="1"/>
    <col min="9" max="11" width="11.00390625" style="60" bestFit="1" customWidth="1"/>
    <col min="12" max="13" width="9.140625" style="60" customWidth="1"/>
    <col min="14" max="14" width="13.140625" style="62" bestFit="1" customWidth="1"/>
    <col min="15" max="15" width="12.8515625" style="62" bestFit="1" customWidth="1"/>
    <col min="16" max="19" width="11.8515625" style="60" bestFit="1" customWidth="1"/>
    <col min="20" max="16384" width="9.140625" style="60" customWidth="1"/>
  </cols>
  <sheetData>
    <row r="2" spans="2:4" ht="15">
      <c r="B2" s="268" t="s">
        <v>273</v>
      </c>
      <c r="D2" s="1"/>
    </row>
    <row r="3" spans="1:19" ht="15">
      <c r="A3" s="148"/>
      <c r="B3" s="35" t="s">
        <v>51</v>
      </c>
      <c r="D3" s="1"/>
      <c r="S3" s="2"/>
    </row>
    <row r="4" spans="4:19" ht="15">
      <c r="D4" s="1"/>
      <c r="S4" s="2"/>
    </row>
    <row r="5" spans="14:20" ht="15">
      <c r="N5" s="22"/>
      <c r="O5" s="22"/>
      <c r="P5" s="10"/>
      <c r="Q5" s="10"/>
      <c r="R5" s="10"/>
      <c r="S5" s="10"/>
      <c r="T5" s="10"/>
    </row>
    <row r="9" ht="12" customHeight="1"/>
    <row r="13" spans="3:7" ht="15" customHeight="1">
      <c r="C13" s="381"/>
      <c r="D13" s="381"/>
      <c r="E13" s="381"/>
      <c r="F13" s="381"/>
      <c r="G13" s="381"/>
    </row>
    <row r="14" spans="3:7" ht="15">
      <c r="C14" s="381"/>
      <c r="D14" s="381"/>
      <c r="E14" s="381"/>
      <c r="F14" s="381"/>
      <c r="G14" s="381"/>
    </row>
    <row r="29" ht="15">
      <c r="B29" s="60" t="s">
        <v>274</v>
      </c>
    </row>
    <row r="30" ht="15">
      <c r="B30" s="76" t="s">
        <v>52</v>
      </c>
    </row>
    <row r="37" spans="14:15" ht="15">
      <c r="N37" s="60"/>
      <c r="O37" s="60"/>
    </row>
    <row r="38" spans="14:15" ht="15">
      <c r="N38" s="60"/>
      <c r="O38" s="60"/>
    </row>
    <row r="39" spans="14:15" ht="15">
      <c r="N39" s="60"/>
      <c r="O39" s="60"/>
    </row>
    <row r="40" spans="14:15" ht="15">
      <c r="N40" s="60"/>
      <c r="O40" s="60"/>
    </row>
    <row r="41" spans="14:15" ht="15">
      <c r="N41" s="60"/>
      <c r="O41" s="60"/>
    </row>
    <row r="42" spans="14:15" ht="15">
      <c r="N42" s="60"/>
      <c r="O42" s="60"/>
    </row>
    <row r="43" spans="14:15" ht="15">
      <c r="N43" s="60"/>
      <c r="O43" s="60"/>
    </row>
    <row r="44" spans="14:15" ht="15">
      <c r="N44" s="60"/>
      <c r="O44" s="60"/>
    </row>
    <row r="49" ht="15">
      <c r="A49" s="91" t="s">
        <v>177</v>
      </c>
    </row>
    <row r="50" ht="15">
      <c r="A50" s="60" t="s">
        <v>272</v>
      </c>
    </row>
    <row r="55" spans="3:14" ht="14.25">
      <c r="C55" s="216" t="s">
        <v>108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</row>
    <row r="57" spans="3:14" ht="14.25">
      <c r="C57" s="216" t="s">
        <v>99</v>
      </c>
      <c r="D57" s="217">
        <v>42693.40984953704</v>
      </c>
      <c r="E57" s="215"/>
      <c r="F57" s="215"/>
      <c r="G57" s="215"/>
      <c r="H57" s="215"/>
      <c r="I57" s="215"/>
      <c r="J57" s="215"/>
      <c r="K57" s="215"/>
      <c r="L57" s="215"/>
      <c r="M57" s="215"/>
      <c r="N57" s="215"/>
    </row>
    <row r="58" spans="3:14" ht="14.25">
      <c r="C58" s="216" t="s">
        <v>57</v>
      </c>
      <c r="D58" s="217">
        <v>42702.46471862269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15"/>
    </row>
    <row r="59" spans="3:14" ht="14.25">
      <c r="C59" s="216" t="s">
        <v>58</v>
      </c>
      <c r="D59" s="216" t="s">
        <v>59</v>
      </c>
      <c r="E59" s="215"/>
      <c r="F59" s="215"/>
      <c r="G59" s="215"/>
      <c r="H59" s="215"/>
      <c r="I59" s="215"/>
      <c r="J59" s="215"/>
      <c r="K59" s="215"/>
      <c r="L59" s="215"/>
      <c r="M59" s="215"/>
      <c r="N59" s="215"/>
    </row>
    <row r="61" spans="3:14" ht="14.25">
      <c r="C61" s="216" t="s">
        <v>100</v>
      </c>
      <c r="D61" s="216" t="s">
        <v>7</v>
      </c>
      <c r="E61" s="215"/>
      <c r="F61" s="215"/>
      <c r="G61" s="215"/>
      <c r="H61" s="215"/>
      <c r="I61" s="215"/>
      <c r="J61" s="215"/>
      <c r="K61" s="215"/>
      <c r="L61" s="215"/>
      <c r="M61" s="215"/>
      <c r="N61" s="215"/>
    </row>
    <row r="62" ht="15">
      <c r="O62" s="113"/>
    </row>
    <row r="63" spans="3:15" ht="12.75">
      <c r="C63" s="218" t="s">
        <v>109</v>
      </c>
      <c r="D63" s="218" t="s">
        <v>8</v>
      </c>
      <c r="E63" s="218" t="s">
        <v>10</v>
      </c>
      <c r="F63" s="218" t="s">
        <v>11</v>
      </c>
      <c r="G63" s="218" t="s">
        <v>12</v>
      </c>
      <c r="H63" s="218" t="s">
        <v>13</v>
      </c>
      <c r="I63" s="218" t="s">
        <v>14</v>
      </c>
      <c r="J63" s="218" t="s">
        <v>0</v>
      </c>
      <c r="K63" s="218" t="s">
        <v>1</v>
      </c>
      <c r="L63" s="218" t="s">
        <v>2</v>
      </c>
      <c r="M63" s="218" t="s">
        <v>104</v>
      </c>
      <c r="N63" s="218" t="s">
        <v>195</v>
      </c>
      <c r="O63" s="113"/>
    </row>
    <row r="64" spans="3:18" ht="12.75">
      <c r="C64" s="218" t="s">
        <v>15</v>
      </c>
      <c r="D64" s="219">
        <v>12776.53</v>
      </c>
      <c r="E64" s="219">
        <v>12502.63</v>
      </c>
      <c r="F64" s="219">
        <v>11877.12</v>
      </c>
      <c r="G64" s="219">
        <v>11591.27</v>
      </c>
      <c r="H64" s="219">
        <v>11222.66</v>
      </c>
      <c r="I64" s="219">
        <v>10344.81</v>
      </c>
      <c r="J64" s="219">
        <v>10072.7</v>
      </c>
      <c r="K64" s="219">
        <v>10027.22</v>
      </c>
      <c r="L64" s="219">
        <v>9918.22</v>
      </c>
      <c r="M64" s="219">
        <v>9739.29</v>
      </c>
      <c r="N64" s="219">
        <v>9530.42</v>
      </c>
      <c r="O64" s="133"/>
      <c r="P64" s="134"/>
      <c r="Q64" s="105"/>
      <c r="R64" s="105"/>
    </row>
    <row r="65" spans="3:18" ht="12.75">
      <c r="C65" s="218" t="s">
        <v>16</v>
      </c>
      <c r="D65" s="219">
        <v>10261.12</v>
      </c>
      <c r="E65" s="219">
        <v>9990.73</v>
      </c>
      <c r="F65" s="219">
        <v>9427.94</v>
      </c>
      <c r="G65" s="219">
        <v>9164.76</v>
      </c>
      <c r="H65" s="219">
        <v>8862.73</v>
      </c>
      <c r="I65" s="219">
        <v>7997.86</v>
      </c>
      <c r="J65" s="219">
        <v>7739.28</v>
      </c>
      <c r="K65" s="219">
        <v>7688.52</v>
      </c>
      <c r="L65" s="219">
        <v>7608.21</v>
      </c>
      <c r="M65" s="219">
        <v>7361.83</v>
      </c>
      <c r="N65" s="219">
        <v>7106.33</v>
      </c>
      <c r="O65" s="133"/>
      <c r="P65" s="105"/>
      <c r="Q65" s="105"/>
      <c r="R65" s="105"/>
    </row>
    <row r="66" spans="3:18" ht="12.75">
      <c r="C66" s="218" t="s">
        <v>17</v>
      </c>
      <c r="D66" s="219">
        <v>2515.39</v>
      </c>
      <c r="E66" s="219">
        <v>2511.85</v>
      </c>
      <c r="F66" s="219">
        <v>2449.27</v>
      </c>
      <c r="G66" s="219">
        <v>2426.51</v>
      </c>
      <c r="H66" s="219">
        <v>2359.94</v>
      </c>
      <c r="I66" s="219">
        <v>2346.94</v>
      </c>
      <c r="J66" s="219">
        <v>2333.41</v>
      </c>
      <c r="K66" s="219">
        <v>2338.6</v>
      </c>
      <c r="L66" s="219">
        <v>2310.01</v>
      </c>
      <c r="M66" s="219">
        <v>2377.46</v>
      </c>
      <c r="N66" s="219">
        <v>2424.09</v>
      </c>
      <c r="O66" s="133"/>
      <c r="P66" s="105"/>
      <c r="Q66" s="105"/>
      <c r="R66" s="105"/>
    </row>
    <row r="67" spans="5:18" ht="15">
      <c r="E67" s="105"/>
      <c r="F67" s="105"/>
      <c r="G67" s="105"/>
      <c r="H67" s="105"/>
      <c r="I67" s="105"/>
      <c r="J67" s="105"/>
      <c r="K67" s="105"/>
      <c r="L67" s="105"/>
      <c r="M67" s="105"/>
      <c r="N67" s="134"/>
      <c r="O67" s="134"/>
      <c r="P67" s="105"/>
      <c r="Q67" s="105"/>
      <c r="R67" s="105"/>
    </row>
    <row r="68" spans="5:18" ht="15">
      <c r="E68" s="135"/>
      <c r="F68" s="135"/>
      <c r="G68" s="135"/>
      <c r="H68" s="135"/>
      <c r="I68" s="135"/>
      <c r="J68" s="135"/>
      <c r="K68" s="135"/>
      <c r="L68" s="135"/>
      <c r="M68" s="135"/>
      <c r="N68" s="124"/>
      <c r="O68" s="134"/>
      <c r="P68" s="105"/>
      <c r="Q68" s="105"/>
      <c r="R68" s="105"/>
    </row>
    <row r="69" spans="5:18" ht="15">
      <c r="E69" s="135"/>
      <c r="F69" s="135"/>
      <c r="G69" s="135"/>
      <c r="H69" s="135"/>
      <c r="I69" s="135"/>
      <c r="J69" s="135"/>
      <c r="K69" s="135"/>
      <c r="L69" s="135"/>
      <c r="M69" s="135"/>
      <c r="N69" s="124"/>
      <c r="O69" s="134"/>
      <c r="P69" s="136"/>
      <c r="Q69" s="105"/>
      <c r="R69" s="105"/>
    </row>
    <row r="70" spans="5:18" ht="15">
      <c r="E70" s="135"/>
      <c r="F70" s="135"/>
      <c r="G70" s="135"/>
      <c r="H70" s="135"/>
      <c r="I70" s="135"/>
      <c r="J70" s="135"/>
      <c r="K70" s="135"/>
      <c r="L70" s="135"/>
      <c r="M70" s="135"/>
      <c r="N70" s="124"/>
      <c r="O70" s="134"/>
      <c r="P70" s="105"/>
      <c r="Q70" s="105"/>
      <c r="R70" s="105"/>
    </row>
    <row r="71" spans="4:18" ht="15"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134"/>
      <c r="P71" s="105"/>
      <c r="Q71" s="105"/>
      <c r="R71" s="105"/>
    </row>
    <row r="72" spans="4:18" ht="15"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134"/>
      <c r="P72" s="105"/>
      <c r="Q72" s="105"/>
      <c r="R72" s="105"/>
    </row>
    <row r="73" spans="4:18" ht="15"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134"/>
      <c r="P73" s="105"/>
      <c r="Q73" s="105"/>
      <c r="R73" s="105"/>
    </row>
    <row r="74" spans="3:18" ht="14.25">
      <c r="C74" s="221" t="s">
        <v>108</v>
      </c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134"/>
      <c r="P74" s="105"/>
      <c r="Q74" s="105"/>
      <c r="R74" s="105"/>
    </row>
    <row r="75" spans="5:18" ht="15">
      <c r="E75" s="105"/>
      <c r="F75" s="105"/>
      <c r="G75" s="105"/>
      <c r="H75" s="105"/>
      <c r="I75" s="105"/>
      <c r="J75" s="105"/>
      <c r="K75" s="105"/>
      <c r="L75" s="105"/>
      <c r="M75" s="105"/>
      <c r="N75" s="134"/>
      <c r="O75" s="134"/>
      <c r="P75" s="105"/>
      <c r="Q75" s="105"/>
      <c r="R75" s="105"/>
    </row>
    <row r="76" spans="3:18" ht="14.25">
      <c r="C76" s="221" t="s">
        <v>99</v>
      </c>
      <c r="D76" s="222">
        <v>42693.40984953704</v>
      </c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134"/>
      <c r="P76" s="105"/>
      <c r="Q76" s="105"/>
      <c r="R76" s="105"/>
    </row>
    <row r="77" spans="3:18" ht="14.25">
      <c r="C77" s="221" t="s">
        <v>57</v>
      </c>
      <c r="D77" s="222">
        <v>42702.46471862269</v>
      </c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134"/>
      <c r="P77" s="105"/>
      <c r="Q77" s="105"/>
      <c r="R77" s="105"/>
    </row>
    <row r="78" spans="3:18" ht="14.25">
      <c r="C78" s="221" t="s">
        <v>58</v>
      </c>
      <c r="D78" s="221" t="s">
        <v>59</v>
      </c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134"/>
      <c r="P78" s="105"/>
      <c r="Q78" s="105"/>
      <c r="R78" s="105"/>
    </row>
    <row r="79" spans="5:18" ht="15">
      <c r="E79" s="105"/>
      <c r="F79" s="105"/>
      <c r="G79" s="105"/>
      <c r="H79" s="105"/>
      <c r="I79" s="105"/>
      <c r="J79" s="105"/>
      <c r="K79" s="105"/>
      <c r="L79" s="105"/>
      <c r="M79" s="105"/>
      <c r="N79" s="134"/>
      <c r="O79" s="134"/>
      <c r="P79" s="105"/>
      <c r="Q79" s="105"/>
      <c r="R79" s="105"/>
    </row>
    <row r="80" spans="3:18" ht="14.25">
      <c r="C80" s="221" t="s">
        <v>100</v>
      </c>
      <c r="D80" s="221" t="s">
        <v>7</v>
      </c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134"/>
      <c r="P80" s="105"/>
      <c r="Q80" s="105"/>
      <c r="R80" s="105"/>
    </row>
    <row r="82" spans="3:14" ht="12.75">
      <c r="C82" s="223" t="s">
        <v>109</v>
      </c>
      <c r="D82" s="223" t="s">
        <v>8</v>
      </c>
      <c r="E82" s="223" t="s">
        <v>10</v>
      </c>
      <c r="F82" s="223" t="s">
        <v>11</v>
      </c>
      <c r="G82" s="223" t="s">
        <v>12</v>
      </c>
      <c r="H82" s="223" t="s">
        <v>13</v>
      </c>
      <c r="I82" s="223" t="s">
        <v>14</v>
      </c>
      <c r="J82" s="223" t="s">
        <v>0</v>
      </c>
      <c r="K82" s="223" t="s">
        <v>1</v>
      </c>
      <c r="L82" s="223" t="s">
        <v>2</v>
      </c>
      <c r="M82" s="223" t="s">
        <v>104</v>
      </c>
      <c r="N82" s="223" t="s">
        <v>195</v>
      </c>
    </row>
    <row r="83" spans="3:14" ht="12.75">
      <c r="C83" s="223" t="s">
        <v>15</v>
      </c>
      <c r="D83" s="224" t="s">
        <v>130</v>
      </c>
      <c r="E83" s="224" t="s">
        <v>130</v>
      </c>
      <c r="F83" s="224" t="s">
        <v>130</v>
      </c>
      <c r="G83" s="224" t="s">
        <v>198</v>
      </c>
      <c r="H83" s="224" t="s">
        <v>131</v>
      </c>
      <c r="I83" s="224" t="s">
        <v>131</v>
      </c>
      <c r="J83" s="224" t="s">
        <v>198</v>
      </c>
      <c r="K83" s="224" t="s">
        <v>198</v>
      </c>
      <c r="L83" s="224" t="s">
        <v>198</v>
      </c>
      <c r="M83" s="224" t="s">
        <v>198</v>
      </c>
      <c r="N83" s="224" t="s">
        <v>131</v>
      </c>
    </row>
    <row r="84" spans="3:14" ht="12.75">
      <c r="C84" s="223" t="s">
        <v>16</v>
      </c>
      <c r="D84" s="224" t="s">
        <v>130</v>
      </c>
      <c r="E84" s="224" t="s">
        <v>130</v>
      </c>
      <c r="F84" s="224" t="s">
        <v>130</v>
      </c>
      <c r="G84" s="224" t="s">
        <v>198</v>
      </c>
      <c r="H84" s="224" t="s">
        <v>198</v>
      </c>
      <c r="I84" s="224" t="s">
        <v>131</v>
      </c>
      <c r="J84" s="224" t="s">
        <v>198</v>
      </c>
      <c r="K84" s="224" t="s">
        <v>198</v>
      </c>
      <c r="L84" s="224" t="s">
        <v>198</v>
      </c>
      <c r="M84" s="224" t="s">
        <v>198</v>
      </c>
      <c r="N84" s="224" t="s">
        <v>131</v>
      </c>
    </row>
    <row r="85" spans="3:14" ht="12.75">
      <c r="C85" s="223" t="s">
        <v>17</v>
      </c>
      <c r="D85" s="224" t="s">
        <v>130</v>
      </c>
      <c r="E85" s="224" t="s">
        <v>130</v>
      </c>
      <c r="F85" s="224" t="s">
        <v>130</v>
      </c>
      <c r="G85" s="224" t="s">
        <v>198</v>
      </c>
      <c r="H85" s="224" t="s">
        <v>198</v>
      </c>
      <c r="I85" s="224" t="s">
        <v>131</v>
      </c>
      <c r="J85" s="224" t="s">
        <v>198</v>
      </c>
      <c r="K85" s="224" t="s">
        <v>198</v>
      </c>
      <c r="L85" s="224" t="s">
        <v>198</v>
      </c>
      <c r="M85" s="224" t="s">
        <v>198</v>
      </c>
      <c r="N85" s="224" t="s">
        <v>131</v>
      </c>
    </row>
    <row r="87" spans="3:14" ht="14.25">
      <c r="C87" s="221" t="s">
        <v>133</v>
      </c>
      <c r="D87" s="220"/>
      <c r="E87" s="220"/>
      <c r="F87" s="220"/>
      <c r="G87" s="221" t="s">
        <v>60</v>
      </c>
      <c r="H87" s="220"/>
      <c r="I87" s="220"/>
      <c r="J87" s="220"/>
      <c r="K87" s="220"/>
      <c r="L87" s="220"/>
      <c r="M87" s="220"/>
      <c r="N87" s="220"/>
    </row>
    <row r="88" spans="3:14" ht="14.25">
      <c r="C88" s="221" t="s">
        <v>134</v>
      </c>
      <c r="D88" s="221" t="s">
        <v>135</v>
      </c>
      <c r="E88" s="220"/>
      <c r="F88" s="220"/>
      <c r="G88" s="221" t="s">
        <v>6</v>
      </c>
      <c r="H88" s="221" t="s">
        <v>61</v>
      </c>
      <c r="I88" s="220"/>
      <c r="J88" s="220"/>
      <c r="K88" s="220"/>
      <c r="L88" s="220"/>
      <c r="M88" s="220"/>
      <c r="N88" s="220"/>
    </row>
    <row r="89" spans="3:14" ht="14.25">
      <c r="C89" s="221" t="s">
        <v>136</v>
      </c>
      <c r="D89" s="221" t="s">
        <v>137</v>
      </c>
      <c r="E89" s="220"/>
      <c r="F89" s="220"/>
      <c r="G89" s="220"/>
      <c r="H89" s="220"/>
      <c r="I89" s="220"/>
      <c r="J89" s="220"/>
      <c r="K89" s="220"/>
      <c r="L89" s="220"/>
      <c r="M89" s="220"/>
      <c r="N89" s="220"/>
    </row>
    <row r="90" spans="3:4" ht="12.75">
      <c r="C90" s="221" t="s">
        <v>138</v>
      </c>
      <c r="D90" s="221" t="s">
        <v>139</v>
      </c>
    </row>
    <row r="91" spans="3:4" ht="12.75">
      <c r="C91" s="221" t="s">
        <v>132</v>
      </c>
      <c r="D91" s="221" t="s">
        <v>140</v>
      </c>
    </row>
    <row r="92" spans="3:4" ht="12.75">
      <c r="C92" s="221" t="s">
        <v>141</v>
      </c>
      <c r="D92" s="221" t="s">
        <v>142</v>
      </c>
    </row>
    <row r="93" spans="3:4" ht="12.75">
      <c r="C93" s="221" t="s">
        <v>143</v>
      </c>
      <c r="D93" s="221" t="s">
        <v>144</v>
      </c>
    </row>
    <row r="94" spans="3:4" ht="12.75">
      <c r="C94" s="221" t="s">
        <v>145</v>
      </c>
      <c r="D94" s="221" t="s">
        <v>146</v>
      </c>
    </row>
    <row r="95" spans="3:4" ht="12.75">
      <c r="C95" s="221" t="s">
        <v>131</v>
      </c>
      <c r="D95" s="221" t="s">
        <v>147</v>
      </c>
    </row>
    <row r="96" spans="3:4" ht="12.75">
      <c r="C96" s="221" t="s">
        <v>130</v>
      </c>
      <c r="D96" s="221" t="s">
        <v>148</v>
      </c>
    </row>
    <row r="97" spans="3:4" ht="12.75">
      <c r="C97" s="221" t="s">
        <v>149</v>
      </c>
      <c r="D97" s="221" t="s">
        <v>150</v>
      </c>
    </row>
    <row r="98" spans="3:4" ht="12.75">
      <c r="C98" s="221" t="s">
        <v>151</v>
      </c>
      <c r="D98" s="221" t="s">
        <v>152</v>
      </c>
    </row>
    <row r="99" spans="3:4" ht="12.75">
      <c r="C99" s="221" t="s">
        <v>153</v>
      </c>
      <c r="D99" s="221" t="s">
        <v>154</v>
      </c>
    </row>
  </sheetData>
  <mergeCells count="1">
    <mergeCell ref="C13:G14"/>
  </mergeCells>
  <printOptions/>
  <pageMargins left="0.7" right="0.7" top="0.75" bottom="0.75" header="0.3" footer="0.3"/>
  <pageSetup fitToHeight="1" fitToWidth="1"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7"/>
  <sheetViews>
    <sheetView showGridLines="0" workbookViewId="0" topLeftCell="A7">
      <selection activeCell="I30" sqref="I30"/>
    </sheetView>
  </sheetViews>
  <sheetFormatPr defaultColWidth="9.140625" defaultRowHeight="15"/>
  <cols>
    <col min="1" max="1" width="9.421875" style="60" customWidth="1"/>
    <col min="2" max="2" width="17.57421875" style="60" customWidth="1"/>
    <col min="3" max="8" width="10.28125" style="60" customWidth="1"/>
    <col min="9" max="9" width="9.140625" style="61" customWidth="1"/>
    <col min="10" max="10" width="41.421875" style="60" bestFit="1" customWidth="1"/>
    <col min="11" max="11" width="16.28125" style="60" customWidth="1"/>
    <col min="12" max="17" width="9.140625" style="60" customWidth="1"/>
    <col min="18" max="21" width="12.8515625" style="62" bestFit="1" customWidth="1"/>
    <col min="22" max="25" width="11.8515625" style="60" bestFit="1" customWidth="1"/>
    <col min="26" max="16384" width="9.140625" style="60" customWidth="1"/>
  </cols>
  <sheetData>
    <row r="1" spans="9:17" ht="15">
      <c r="I1" s="62"/>
      <c r="J1" s="62"/>
      <c r="K1" s="62"/>
      <c r="L1" s="62"/>
      <c r="M1" s="62"/>
      <c r="N1" s="62"/>
      <c r="O1" s="62"/>
      <c r="P1" s="62"/>
      <c r="Q1" s="62"/>
    </row>
    <row r="2" spans="2:17" ht="15">
      <c r="B2" s="268" t="s">
        <v>285</v>
      </c>
      <c r="I2" s="62"/>
      <c r="J2" s="62"/>
      <c r="K2" s="62"/>
      <c r="L2" s="62"/>
      <c r="M2" s="62"/>
      <c r="N2" s="62"/>
      <c r="O2" s="62"/>
      <c r="P2" s="62"/>
      <c r="Q2" s="62"/>
    </row>
    <row r="3" spans="1:25" ht="15">
      <c r="A3" s="148"/>
      <c r="B3" s="35"/>
      <c r="C3" s="151"/>
      <c r="D3" s="151"/>
      <c r="E3" s="151"/>
      <c r="F3" s="151"/>
      <c r="G3" s="151"/>
      <c r="H3" s="151"/>
      <c r="I3" s="62"/>
      <c r="J3" s="62"/>
      <c r="K3" s="62"/>
      <c r="L3" s="62"/>
      <c r="M3" s="62"/>
      <c r="N3" s="62"/>
      <c r="O3" s="62"/>
      <c r="P3" s="62"/>
      <c r="Q3" s="62"/>
      <c r="Y3" s="2"/>
    </row>
    <row r="4" spans="2:25" ht="15" customHeight="1">
      <c r="B4" s="174"/>
      <c r="C4" s="382" t="s">
        <v>53</v>
      </c>
      <c r="D4" s="383"/>
      <c r="E4" s="383"/>
      <c r="F4" s="383"/>
      <c r="G4" s="386" t="s">
        <v>192</v>
      </c>
      <c r="I4" s="62"/>
      <c r="J4" s="62"/>
      <c r="K4" s="62"/>
      <c r="L4" s="62"/>
      <c r="M4" s="62"/>
      <c r="N4" s="62"/>
      <c r="O4" s="62"/>
      <c r="P4" s="62"/>
      <c r="Q4" s="62"/>
      <c r="Y4" s="2"/>
    </row>
    <row r="5" spans="2:26" ht="15" customHeight="1">
      <c r="B5" s="236"/>
      <c r="C5" s="384"/>
      <c r="D5" s="385"/>
      <c r="E5" s="385"/>
      <c r="F5" s="385"/>
      <c r="G5" s="387"/>
      <c r="I5" s="62"/>
      <c r="J5" s="62"/>
      <c r="K5" s="62"/>
      <c r="L5" s="62"/>
      <c r="M5" s="62"/>
      <c r="N5" s="62"/>
      <c r="O5" s="62"/>
      <c r="P5" s="62"/>
      <c r="Q5" s="62"/>
      <c r="R5" s="22"/>
      <c r="S5" s="22"/>
      <c r="T5" s="22"/>
      <c r="U5" s="22"/>
      <c r="V5" s="10"/>
      <c r="W5" s="10"/>
      <c r="X5" s="10"/>
      <c r="Y5" s="10"/>
      <c r="Z5" s="10"/>
    </row>
    <row r="6" spans="2:26" ht="15">
      <c r="B6" s="236"/>
      <c r="C6" s="237">
        <v>2010</v>
      </c>
      <c r="D6" s="237">
        <v>2013</v>
      </c>
      <c r="E6" s="238">
        <v>2014</v>
      </c>
      <c r="F6" s="239">
        <v>2015</v>
      </c>
      <c r="G6" s="370"/>
      <c r="I6" s="62"/>
      <c r="J6" s="62"/>
      <c r="K6" s="62"/>
      <c r="L6" s="62"/>
      <c r="M6" s="62"/>
      <c r="N6" s="62"/>
      <c r="O6" s="62"/>
      <c r="P6" s="62"/>
      <c r="Q6" s="62"/>
      <c r="R6" s="22"/>
      <c r="S6" s="22"/>
      <c r="T6" s="22"/>
      <c r="U6" s="22"/>
      <c r="V6" s="10"/>
      <c r="W6" s="10"/>
      <c r="X6" s="10"/>
      <c r="Y6" s="10"/>
      <c r="Z6" s="10"/>
    </row>
    <row r="7" spans="1:26" ht="15">
      <c r="A7" s="61"/>
      <c r="B7" s="240" t="s">
        <v>277</v>
      </c>
      <c r="C7" s="357">
        <v>10344.81</v>
      </c>
      <c r="D7" s="358">
        <v>9918.22</v>
      </c>
      <c r="E7" s="358">
        <v>9739.29</v>
      </c>
      <c r="F7" s="358">
        <v>9530.42</v>
      </c>
      <c r="G7" s="358">
        <f>+(F7-C7)/C7*100</f>
        <v>-7.872450049831746</v>
      </c>
      <c r="I7" s="62"/>
      <c r="J7" s="62"/>
      <c r="K7" s="62"/>
      <c r="L7" s="62"/>
      <c r="M7" s="62"/>
      <c r="N7" s="62"/>
      <c r="O7" s="62"/>
      <c r="P7" s="62"/>
      <c r="Q7" s="62"/>
      <c r="S7" s="22"/>
      <c r="T7" s="22"/>
      <c r="U7" s="22"/>
      <c r="V7" s="10"/>
      <c r="W7" s="10"/>
      <c r="X7" s="10"/>
      <c r="Y7" s="10"/>
      <c r="Z7" s="10"/>
    </row>
    <row r="8" spans="1:26" ht="15">
      <c r="A8" s="61"/>
      <c r="B8" s="87" t="s">
        <v>69</v>
      </c>
      <c r="C8" s="17">
        <v>61.9</v>
      </c>
      <c r="D8" s="359">
        <v>57.9</v>
      </c>
      <c r="E8" s="359">
        <v>57.29</v>
      </c>
      <c r="F8" s="359">
        <v>56.77</v>
      </c>
      <c r="G8" s="359">
        <f aca="true" t="shared" si="0" ref="G8:G38">+(F8-C8)/C8*100</f>
        <v>-8.287560581583191</v>
      </c>
      <c r="I8" s="62"/>
      <c r="J8" s="62"/>
      <c r="K8" s="62"/>
      <c r="L8" s="62"/>
      <c r="M8" s="62"/>
      <c r="N8" s="62"/>
      <c r="O8" s="62"/>
      <c r="P8" s="62"/>
      <c r="Q8" s="62"/>
      <c r="S8" s="34"/>
      <c r="T8" s="34"/>
      <c r="U8" s="34"/>
      <c r="V8" s="10"/>
      <c r="W8" s="10"/>
      <c r="X8" s="10"/>
      <c r="Y8" s="10"/>
      <c r="Z8" s="10"/>
    </row>
    <row r="9" spans="1:26" ht="15">
      <c r="A9" s="61"/>
      <c r="B9" s="88" t="s">
        <v>70</v>
      </c>
      <c r="C9" s="73">
        <v>406.5</v>
      </c>
      <c r="D9" s="360">
        <v>321.2</v>
      </c>
      <c r="E9" s="360">
        <v>297.5</v>
      </c>
      <c r="F9" s="360">
        <v>276.4</v>
      </c>
      <c r="G9" s="360">
        <f t="shared" si="0"/>
        <v>-32.0049200492005</v>
      </c>
      <c r="I9" s="62"/>
      <c r="J9" s="62"/>
      <c r="K9" s="62"/>
      <c r="L9" s="62"/>
      <c r="M9" s="62"/>
      <c r="N9" s="62"/>
      <c r="O9" s="62"/>
      <c r="P9" s="62"/>
      <c r="Q9" s="62"/>
      <c r="S9" s="150"/>
      <c r="T9" s="150"/>
      <c r="U9" s="150"/>
      <c r="V9" s="388"/>
      <c r="W9" s="388"/>
      <c r="X9" s="388"/>
      <c r="Y9" s="388"/>
      <c r="Z9" s="10"/>
    </row>
    <row r="10" spans="1:26" ht="15">
      <c r="A10" s="61"/>
      <c r="B10" s="88" t="s">
        <v>73</v>
      </c>
      <c r="C10" s="73">
        <v>108.8</v>
      </c>
      <c r="D10" s="360">
        <v>105.1</v>
      </c>
      <c r="E10" s="360">
        <v>104.9</v>
      </c>
      <c r="F10" s="360">
        <v>104.8</v>
      </c>
      <c r="G10" s="360">
        <f t="shared" si="0"/>
        <v>-3.6764705882352944</v>
      </c>
      <c r="I10" s="62"/>
      <c r="J10" s="62"/>
      <c r="K10" s="62"/>
      <c r="L10" s="62"/>
      <c r="M10" s="62"/>
      <c r="N10" s="62"/>
      <c r="O10" s="62"/>
      <c r="P10" s="62"/>
      <c r="Q10" s="62"/>
      <c r="S10" s="1"/>
      <c r="T10" s="1"/>
      <c r="U10" s="1"/>
      <c r="V10" s="1"/>
      <c r="W10" s="1"/>
      <c r="X10" s="1"/>
      <c r="Y10" s="1"/>
      <c r="Z10" s="10"/>
    </row>
    <row r="11" spans="1:26" ht="15">
      <c r="A11" s="61"/>
      <c r="B11" s="88" t="s">
        <v>74</v>
      </c>
      <c r="C11" s="73">
        <v>54.2</v>
      </c>
      <c r="D11" s="360">
        <v>52.71</v>
      </c>
      <c r="E11" s="360">
        <v>54.09</v>
      </c>
      <c r="F11" s="360">
        <v>55.06</v>
      </c>
      <c r="G11" s="360">
        <f t="shared" si="0"/>
        <v>1.5867158671586705</v>
      </c>
      <c r="I11" s="62"/>
      <c r="J11" s="59"/>
      <c r="K11" s="62"/>
      <c r="L11" s="62"/>
      <c r="M11" s="62"/>
      <c r="N11" s="62"/>
      <c r="O11" s="62"/>
      <c r="P11" s="62"/>
      <c r="Q11" s="62"/>
      <c r="S11" s="5"/>
      <c r="T11" s="5"/>
      <c r="U11" s="5"/>
      <c r="V11" s="5"/>
      <c r="W11" s="5"/>
      <c r="X11" s="5"/>
      <c r="Y11" s="5"/>
      <c r="Z11" s="10"/>
    </row>
    <row r="12" spans="1:26" ht="15">
      <c r="A12" s="61"/>
      <c r="B12" s="88" t="s">
        <v>78</v>
      </c>
      <c r="C12" s="73">
        <v>522</v>
      </c>
      <c r="D12" s="360">
        <v>503</v>
      </c>
      <c r="E12" s="360">
        <v>504</v>
      </c>
      <c r="F12" s="360">
        <v>496</v>
      </c>
      <c r="G12" s="360">
        <f t="shared" si="0"/>
        <v>-4.980842911877394</v>
      </c>
      <c r="I12" s="62"/>
      <c r="J12" s="59"/>
      <c r="K12" s="62"/>
      <c r="L12" s="62"/>
      <c r="M12" s="62"/>
      <c r="N12" s="62"/>
      <c r="O12" s="62"/>
      <c r="P12" s="62"/>
      <c r="Q12" s="62"/>
      <c r="S12" s="5"/>
      <c r="T12" s="5"/>
      <c r="U12" s="5"/>
      <c r="V12" s="5"/>
      <c r="W12" s="5"/>
      <c r="X12" s="5"/>
      <c r="Y12" s="5"/>
      <c r="Z12" s="10"/>
    </row>
    <row r="13" spans="1:26" ht="15">
      <c r="A13" s="61"/>
      <c r="B13" s="88" t="s">
        <v>75</v>
      </c>
      <c r="C13" s="73">
        <v>25.36</v>
      </c>
      <c r="D13" s="360">
        <v>22.27</v>
      </c>
      <c r="E13" s="360">
        <v>21.97</v>
      </c>
      <c r="F13" s="360">
        <v>20.28</v>
      </c>
      <c r="G13" s="360">
        <f t="shared" si="0"/>
        <v>-20.031545741324916</v>
      </c>
      <c r="I13" s="62"/>
      <c r="J13" s="59"/>
      <c r="K13" s="62"/>
      <c r="L13" s="62"/>
      <c r="M13" s="62"/>
      <c r="N13" s="62"/>
      <c r="O13" s="62"/>
      <c r="P13" s="62"/>
      <c r="Q13" s="62"/>
      <c r="S13" s="5"/>
      <c r="T13" s="5"/>
      <c r="U13" s="5"/>
      <c r="V13" s="5"/>
      <c r="W13" s="5"/>
      <c r="X13" s="5"/>
      <c r="Y13" s="5"/>
      <c r="Z13" s="10"/>
    </row>
    <row r="14" spans="1:26" ht="15">
      <c r="A14" s="61"/>
      <c r="B14" s="88" t="s">
        <v>81</v>
      </c>
      <c r="C14" s="73">
        <v>165.6</v>
      </c>
      <c r="D14" s="360">
        <v>163.64</v>
      </c>
      <c r="E14" s="360">
        <v>163.64</v>
      </c>
      <c r="F14" s="360">
        <v>163.64</v>
      </c>
      <c r="G14" s="360">
        <f t="shared" si="0"/>
        <v>-1.183574879227058</v>
      </c>
      <c r="I14" s="62"/>
      <c r="J14" s="59"/>
      <c r="K14" s="62"/>
      <c r="L14" s="62"/>
      <c r="M14" s="62"/>
      <c r="N14" s="62"/>
      <c r="O14" s="62"/>
      <c r="P14" s="62"/>
      <c r="Q14" s="62"/>
      <c r="S14" s="5"/>
      <c r="T14" s="5"/>
      <c r="U14" s="5"/>
      <c r="V14" s="5"/>
      <c r="W14" s="5"/>
      <c r="X14" s="5"/>
      <c r="Y14" s="5"/>
      <c r="Z14" s="10"/>
    </row>
    <row r="15" spans="1:26" ht="15">
      <c r="A15" s="61"/>
      <c r="B15" s="88" t="s">
        <v>279</v>
      </c>
      <c r="C15" s="73">
        <v>441.45</v>
      </c>
      <c r="D15" s="360">
        <v>467</v>
      </c>
      <c r="E15" s="360">
        <v>454.5</v>
      </c>
      <c r="F15" s="360">
        <v>442.4</v>
      </c>
      <c r="G15" s="360">
        <f t="shared" si="0"/>
        <v>0.21519990938950925</v>
      </c>
      <c r="I15" s="62"/>
      <c r="J15" s="59"/>
      <c r="K15" s="62"/>
      <c r="L15" s="62"/>
      <c r="M15" s="62"/>
      <c r="N15" s="62"/>
      <c r="O15" s="62"/>
      <c r="P15" s="62"/>
      <c r="Q15" s="62"/>
      <c r="S15" s="5"/>
      <c r="T15" s="5"/>
      <c r="U15" s="5"/>
      <c r="V15" s="5"/>
      <c r="W15" s="5"/>
      <c r="X15" s="5"/>
      <c r="Y15" s="5"/>
      <c r="Z15" s="10"/>
    </row>
    <row r="16" spans="1:26" ht="15">
      <c r="A16" s="61"/>
      <c r="B16" s="88" t="s">
        <v>93</v>
      </c>
      <c r="C16" s="73">
        <v>963.77</v>
      </c>
      <c r="D16" s="360">
        <v>841.68</v>
      </c>
      <c r="E16" s="360">
        <v>824.28</v>
      </c>
      <c r="F16" s="360">
        <v>818.74</v>
      </c>
      <c r="G16" s="360">
        <f t="shared" si="0"/>
        <v>-15.048196146383471</v>
      </c>
      <c r="I16" s="62"/>
      <c r="J16" s="59"/>
      <c r="K16" s="62"/>
      <c r="L16" s="62"/>
      <c r="M16" s="62"/>
      <c r="N16" s="62"/>
      <c r="O16" s="62"/>
      <c r="P16" s="62"/>
      <c r="Q16" s="62"/>
      <c r="S16" s="5"/>
      <c r="T16" s="5"/>
      <c r="U16" s="5"/>
      <c r="V16" s="5"/>
      <c r="W16" s="5"/>
      <c r="X16" s="5"/>
      <c r="Y16" s="5"/>
      <c r="Z16" s="10"/>
    </row>
    <row r="17" spans="1:26" ht="15">
      <c r="A17" s="61"/>
      <c r="B17" s="88" t="s">
        <v>77</v>
      </c>
      <c r="C17" s="73">
        <v>809.1</v>
      </c>
      <c r="D17" s="360">
        <v>781</v>
      </c>
      <c r="E17" s="360">
        <v>774.5</v>
      </c>
      <c r="F17" s="360">
        <v>768.1</v>
      </c>
      <c r="G17" s="360">
        <f t="shared" si="0"/>
        <v>-5.067358793721419</v>
      </c>
      <c r="I17" s="62"/>
      <c r="J17" s="59"/>
      <c r="K17" s="62"/>
      <c r="L17" s="62"/>
      <c r="M17" s="62"/>
      <c r="N17" s="62"/>
      <c r="O17" s="62"/>
      <c r="P17" s="62"/>
      <c r="Q17" s="62"/>
      <c r="S17" s="5"/>
      <c r="T17" s="5"/>
      <c r="U17" s="5"/>
      <c r="V17" s="5"/>
      <c r="W17" s="5"/>
      <c r="X17" s="5"/>
      <c r="Y17" s="5"/>
      <c r="Z17" s="10"/>
    </row>
    <row r="18" spans="1:26" ht="15">
      <c r="A18" s="61"/>
      <c r="B18" s="88" t="s">
        <v>71</v>
      </c>
      <c r="C18" s="73">
        <v>202</v>
      </c>
      <c r="D18" s="360">
        <v>196</v>
      </c>
      <c r="E18" s="360">
        <v>190</v>
      </c>
      <c r="F18" s="360">
        <v>192</v>
      </c>
      <c r="G18" s="360">
        <f t="shared" si="0"/>
        <v>-4.9504950495049505</v>
      </c>
      <c r="I18" s="62"/>
      <c r="J18" s="62"/>
      <c r="K18" s="62"/>
      <c r="L18" s="62"/>
      <c r="M18" s="62"/>
      <c r="N18" s="62"/>
      <c r="O18" s="62"/>
      <c r="P18" s="62"/>
      <c r="Q18" s="62"/>
      <c r="S18" s="5"/>
      <c r="T18" s="5"/>
      <c r="U18" s="5"/>
      <c r="V18" s="5"/>
      <c r="W18" s="5"/>
      <c r="X18" s="5"/>
      <c r="Y18" s="5"/>
      <c r="Z18" s="10"/>
    </row>
    <row r="19" spans="1:26" ht="15">
      <c r="A19" s="61"/>
      <c r="B19" s="88" t="s">
        <v>82</v>
      </c>
      <c r="C19" s="73">
        <v>1164</v>
      </c>
      <c r="D19" s="360">
        <v>1077.5</v>
      </c>
      <c r="E19" s="360">
        <v>1094.9</v>
      </c>
      <c r="F19" s="360">
        <v>1119.8</v>
      </c>
      <c r="G19" s="360">
        <f t="shared" si="0"/>
        <v>-3.797250859106533</v>
      </c>
      <c r="I19" s="62"/>
      <c r="J19" s="62"/>
      <c r="K19" s="62"/>
      <c r="L19" s="62"/>
      <c r="M19" s="62"/>
      <c r="N19" s="62"/>
      <c r="O19" s="62"/>
      <c r="P19" s="62"/>
      <c r="Q19" s="62"/>
      <c r="S19" s="5"/>
      <c r="T19" s="5"/>
      <c r="U19" s="5"/>
      <c r="V19" s="5"/>
      <c r="W19" s="5"/>
      <c r="X19" s="5"/>
      <c r="Y19" s="5"/>
      <c r="Z19" s="10"/>
    </row>
    <row r="20" spans="1:26" ht="15">
      <c r="A20" s="61"/>
      <c r="B20" s="88" t="s">
        <v>72</v>
      </c>
      <c r="C20" s="73">
        <v>25.4</v>
      </c>
      <c r="D20" s="360">
        <v>25.6</v>
      </c>
      <c r="E20" s="360">
        <v>25.03</v>
      </c>
      <c r="F20" s="360">
        <v>23.7</v>
      </c>
      <c r="G20" s="360">
        <f t="shared" si="0"/>
        <v>-6.6929133858267695</v>
      </c>
      <c r="K20" s="62"/>
      <c r="L20" s="62"/>
      <c r="M20" s="62"/>
      <c r="N20" s="62"/>
      <c r="O20" s="62"/>
      <c r="P20" s="62"/>
      <c r="Q20" s="62"/>
      <c r="S20" s="5"/>
      <c r="T20" s="5"/>
      <c r="U20" s="5"/>
      <c r="V20" s="5"/>
      <c r="W20" s="5"/>
      <c r="X20" s="5"/>
      <c r="Y20" s="5"/>
      <c r="Z20" s="10"/>
    </row>
    <row r="21" spans="1:26" ht="15">
      <c r="A21" s="61"/>
      <c r="B21" s="88" t="s">
        <v>83</v>
      </c>
      <c r="C21" s="73">
        <v>85.88</v>
      </c>
      <c r="D21" s="360">
        <v>82.87</v>
      </c>
      <c r="E21" s="360">
        <v>77.21</v>
      </c>
      <c r="F21" s="360">
        <v>76.6</v>
      </c>
      <c r="G21" s="360">
        <f t="shared" si="0"/>
        <v>-10.805775500698651</v>
      </c>
      <c r="I21" s="62"/>
      <c r="J21" s="62"/>
      <c r="K21" s="62"/>
      <c r="L21" s="62"/>
      <c r="M21" s="62"/>
      <c r="N21" s="62"/>
      <c r="O21" s="62"/>
      <c r="P21" s="62"/>
      <c r="Q21" s="62"/>
      <c r="S21" s="5"/>
      <c r="T21" s="5"/>
      <c r="U21" s="5"/>
      <c r="V21" s="5"/>
      <c r="W21" s="5"/>
      <c r="X21" s="5"/>
      <c r="Y21" s="5"/>
      <c r="Z21" s="10"/>
    </row>
    <row r="22" spans="1:26" ht="15">
      <c r="A22" s="61"/>
      <c r="B22" s="88" t="s">
        <v>84</v>
      </c>
      <c r="C22" s="73">
        <v>143.4</v>
      </c>
      <c r="D22" s="360">
        <v>144.8</v>
      </c>
      <c r="E22" s="360">
        <v>149.9</v>
      </c>
      <c r="F22" s="360">
        <v>150.8</v>
      </c>
      <c r="G22" s="360">
        <f t="shared" si="0"/>
        <v>5.1603905160390555</v>
      </c>
      <c r="I22" s="62"/>
      <c r="J22" s="62"/>
      <c r="K22" s="62"/>
      <c r="L22" s="62"/>
      <c r="M22" s="62"/>
      <c r="N22" s="62"/>
      <c r="O22" s="62"/>
      <c r="P22" s="62"/>
      <c r="Q22" s="62"/>
      <c r="S22" s="5"/>
      <c r="T22" s="5"/>
      <c r="U22" s="5"/>
      <c r="V22" s="5"/>
      <c r="W22" s="5"/>
      <c r="X22" s="5"/>
      <c r="Y22" s="5"/>
      <c r="Z22" s="10"/>
    </row>
    <row r="23" spans="1:26" ht="15">
      <c r="A23" s="61"/>
      <c r="B23" s="88" t="s">
        <v>85</v>
      </c>
      <c r="C23" s="73">
        <v>3.73</v>
      </c>
      <c r="D23" s="360">
        <v>3.56</v>
      </c>
      <c r="E23" s="360">
        <v>3.53</v>
      </c>
      <c r="F23" s="360">
        <v>3.53</v>
      </c>
      <c r="G23" s="360">
        <f t="shared" si="0"/>
        <v>-5.361930294906172</v>
      </c>
      <c r="I23" s="62"/>
      <c r="J23" s="62"/>
      <c r="K23" s="62"/>
      <c r="L23" s="62"/>
      <c r="M23" s="62"/>
      <c r="N23" s="62"/>
      <c r="O23" s="62"/>
      <c r="P23" s="62"/>
      <c r="Q23" s="62"/>
      <c r="S23" s="5"/>
      <c r="T23" s="5"/>
      <c r="U23" s="5"/>
      <c r="V23" s="5"/>
      <c r="W23" s="5"/>
      <c r="X23" s="5"/>
      <c r="Y23" s="5"/>
      <c r="Z23" s="10"/>
    </row>
    <row r="24" spans="1:26" ht="15">
      <c r="A24" s="61"/>
      <c r="B24" s="88" t="s">
        <v>80</v>
      </c>
      <c r="C24" s="73">
        <v>444.16</v>
      </c>
      <c r="D24" s="360">
        <v>444.42</v>
      </c>
      <c r="E24" s="360">
        <v>462.93</v>
      </c>
      <c r="F24" s="360">
        <v>441.9</v>
      </c>
      <c r="G24" s="360">
        <f t="shared" si="0"/>
        <v>-0.5088256484149963</v>
      </c>
      <c r="K24" s="62"/>
      <c r="L24" s="62"/>
      <c r="M24" s="62"/>
      <c r="N24" s="62"/>
      <c r="O24" s="62"/>
      <c r="P24" s="62"/>
      <c r="Q24" s="62"/>
      <c r="S24" s="5"/>
      <c r="T24" s="5"/>
      <c r="U24" s="5"/>
      <c r="V24" s="5"/>
      <c r="W24" s="5"/>
      <c r="X24" s="5"/>
      <c r="Y24" s="5"/>
      <c r="Z24" s="10"/>
    </row>
    <row r="25" spans="1:26" ht="15">
      <c r="A25" s="61"/>
      <c r="B25" s="88" t="s">
        <v>86</v>
      </c>
      <c r="C25" s="73">
        <v>4.9</v>
      </c>
      <c r="D25" s="360">
        <v>5</v>
      </c>
      <c r="E25" s="360">
        <v>5</v>
      </c>
      <c r="F25" s="360">
        <v>5</v>
      </c>
      <c r="G25" s="360">
        <f t="shared" si="0"/>
        <v>2.0408163265306047</v>
      </c>
      <c r="K25" s="62"/>
      <c r="L25" s="62"/>
      <c r="M25" s="62"/>
      <c r="N25" s="62"/>
      <c r="O25" s="62"/>
      <c r="P25" s="62"/>
      <c r="Q25" s="62"/>
      <c r="S25" s="5"/>
      <c r="T25" s="5"/>
      <c r="U25" s="5"/>
      <c r="V25" s="5"/>
      <c r="W25" s="5"/>
      <c r="X25" s="5"/>
      <c r="Y25" s="5"/>
      <c r="Z25" s="10"/>
    </row>
    <row r="26" spans="1:26" ht="15">
      <c r="A26" s="61"/>
      <c r="B26" s="88" t="s">
        <v>87</v>
      </c>
      <c r="C26" s="73">
        <v>150.4</v>
      </c>
      <c r="D26" s="360">
        <v>148.2</v>
      </c>
      <c r="E26" s="360">
        <v>145.7</v>
      </c>
      <c r="F26" s="360">
        <v>145.9</v>
      </c>
      <c r="G26" s="360">
        <f t="shared" si="0"/>
        <v>-2.9920212765957444</v>
      </c>
      <c r="K26" s="62"/>
      <c r="L26" s="62"/>
      <c r="M26" s="62"/>
      <c r="N26" s="62"/>
      <c r="O26" s="62"/>
      <c r="P26" s="62"/>
      <c r="Q26" s="62"/>
      <c r="S26" s="5"/>
      <c r="T26" s="5"/>
      <c r="U26" s="5"/>
      <c r="V26" s="5"/>
      <c r="W26" s="5"/>
      <c r="X26" s="5"/>
      <c r="Y26" s="5"/>
      <c r="Z26" s="10"/>
    </row>
    <row r="27" spans="1:26" ht="15">
      <c r="A27" s="61"/>
      <c r="B27" s="88" t="s">
        <v>68</v>
      </c>
      <c r="C27" s="73">
        <v>127.45</v>
      </c>
      <c r="D27" s="360">
        <v>123.96</v>
      </c>
      <c r="E27" s="360">
        <v>121.54</v>
      </c>
      <c r="F27" s="360">
        <v>119.92</v>
      </c>
      <c r="G27" s="360">
        <f t="shared" si="0"/>
        <v>-5.908199293840723</v>
      </c>
      <c r="K27" s="62"/>
      <c r="L27" s="62"/>
      <c r="M27" s="62"/>
      <c r="N27" s="62"/>
      <c r="O27" s="62"/>
      <c r="P27" s="62"/>
      <c r="Q27" s="62"/>
      <c r="S27" s="5"/>
      <c r="T27" s="5"/>
      <c r="U27" s="5"/>
      <c r="V27" s="5"/>
      <c r="W27" s="5"/>
      <c r="X27" s="5"/>
      <c r="Y27" s="5"/>
      <c r="Z27" s="10"/>
    </row>
    <row r="28" spans="1:26" ht="15">
      <c r="A28" s="61"/>
      <c r="B28" s="88" t="s">
        <v>88</v>
      </c>
      <c r="C28" s="73">
        <v>1914.8</v>
      </c>
      <c r="D28" s="360">
        <v>1937.1</v>
      </c>
      <c r="E28" s="360">
        <v>1937.1</v>
      </c>
      <c r="F28" s="360">
        <v>1937.1</v>
      </c>
      <c r="G28" s="360">
        <f t="shared" si="0"/>
        <v>1.1646124921662813</v>
      </c>
      <c r="K28" s="62"/>
      <c r="L28" s="62"/>
      <c r="M28" s="62"/>
      <c r="N28" s="62"/>
      <c r="O28" s="62"/>
      <c r="P28" s="62"/>
      <c r="Q28" s="62"/>
      <c r="S28" s="5"/>
      <c r="T28" s="5"/>
      <c r="U28" s="5"/>
      <c r="V28" s="5"/>
      <c r="W28" s="5"/>
      <c r="X28" s="5"/>
      <c r="Y28" s="5"/>
      <c r="Z28" s="10"/>
    </row>
    <row r="29" spans="1:26" ht="15">
      <c r="A29" s="61"/>
      <c r="B29" s="88" t="s">
        <v>89</v>
      </c>
      <c r="C29" s="73">
        <v>309.41</v>
      </c>
      <c r="D29" s="360">
        <v>281.33</v>
      </c>
      <c r="E29" s="360">
        <v>265.15</v>
      </c>
      <c r="F29" s="360">
        <v>255.83</v>
      </c>
      <c r="G29" s="360">
        <f t="shared" si="0"/>
        <v>-17.316828803206104</v>
      </c>
      <c r="K29" s="62"/>
      <c r="L29" s="62"/>
      <c r="M29" s="62"/>
      <c r="N29" s="62"/>
      <c r="O29" s="62"/>
      <c r="P29" s="62"/>
      <c r="Q29" s="62"/>
      <c r="S29" s="5"/>
      <c r="T29" s="5"/>
      <c r="U29" s="5"/>
      <c r="V29" s="5"/>
      <c r="W29" s="5"/>
      <c r="X29" s="5"/>
      <c r="Y29" s="5"/>
      <c r="Z29" s="10"/>
    </row>
    <row r="30" spans="1:26" ht="15">
      <c r="A30" s="61"/>
      <c r="B30" s="88" t="s">
        <v>90</v>
      </c>
      <c r="C30" s="73">
        <v>1639</v>
      </c>
      <c r="D30" s="360">
        <v>1564</v>
      </c>
      <c r="E30" s="360">
        <v>1433</v>
      </c>
      <c r="F30" s="360">
        <v>1293</v>
      </c>
      <c r="G30" s="360">
        <f t="shared" si="0"/>
        <v>-21.110433190970106</v>
      </c>
      <c r="K30" s="62"/>
      <c r="L30" s="62"/>
      <c r="M30" s="62"/>
      <c r="N30" s="62"/>
      <c r="O30" s="62"/>
      <c r="P30" s="62"/>
      <c r="Q30" s="62"/>
      <c r="S30" s="5"/>
      <c r="T30" s="5"/>
      <c r="U30" s="5"/>
      <c r="V30" s="5"/>
      <c r="W30" s="5"/>
      <c r="X30" s="5"/>
      <c r="Y30" s="5"/>
      <c r="Z30" s="10"/>
    </row>
    <row r="31" spans="1:26" ht="15">
      <c r="A31" s="61"/>
      <c r="B31" s="88" t="s">
        <v>92</v>
      </c>
      <c r="C31" s="73">
        <v>77.01</v>
      </c>
      <c r="D31" s="360">
        <v>82.75</v>
      </c>
      <c r="E31" s="360">
        <v>81.8</v>
      </c>
      <c r="F31" s="360">
        <v>81.37</v>
      </c>
      <c r="G31" s="360">
        <f t="shared" si="0"/>
        <v>5.661602389300089</v>
      </c>
      <c r="K31" s="62"/>
      <c r="L31" s="62"/>
      <c r="M31" s="62"/>
      <c r="N31" s="62"/>
      <c r="O31" s="62"/>
      <c r="P31" s="62"/>
      <c r="Q31" s="62"/>
      <c r="S31" s="5"/>
      <c r="T31" s="5"/>
      <c r="U31" s="5"/>
      <c r="V31" s="5"/>
      <c r="W31" s="5"/>
      <c r="X31" s="5"/>
      <c r="Y31" s="5"/>
      <c r="Z31" s="10"/>
    </row>
    <row r="32" spans="1:26" ht="15">
      <c r="A32" s="61"/>
      <c r="B32" s="88" t="s">
        <v>91</v>
      </c>
      <c r="C32" s="73">
        <v>56.1</v>
      </c>
      <c r="D32" s="360">
        <v>54.2</v>
      </c>
      <c r="E32" s="360">
        <v>53.9</v>
      </c>
      <c r="F32" s="360">
        <v>48.9</v>
      </c>
      <c r="G32" s="360">
        <f t="shared" si="0"/>
        <v>-12.834224598930485</v>
      </c>
      <c r="K32" s="62"/>
      <c r="L32" s="62"/>
      <c r="M32" s="62"/>
      <c r="N32" s="62"/>
      <c r="O32" s="62"/>
      <c r="P32" s="62"/>
      <c r="Q32" s="62"/>
      <c r="S32" s="5"/>
      <c r="T32" s="5"/>
      <c r="U32" s="5"/>
      <c r="V32" s="5"/>
      <c r="W32" s="5"/>
      <c r="X32" s="5"/>
      <c r="Y32" s="5"/>
      <c r="Z32" s="10"/>
    </row>
    <row r="33" spans="1:26" ht="15">
      <c r="A33" s="61"/>
      <c r="B33" s="88" t="s">
        <v>76</v>
      </c>
      <c r="C33" s="73">
        <v>82.1</v>
      </c>
      <c r="D33" s="360">
        <v>75.9</v>
      </c>
      <c r="E33" s="360">
        <v>81.2</v>
      </c>
      <c r="F33" s="360">
        <v>79.4</v>
      </c>
      <c r="G33" s="360">
        <f t="shared" si="0"/>
        <v>-3.288672350791704</v>
      </c>
      <c r="K33" s="62"/>
      <c r="L33" s="62"/>
      <c r="M33" s="62"/>
      <c r="N33" s="62"/>
      <c r="O33" s="62"/>
      <c r="P33" s="62"/>
      <c r="Q33" s="62"/>
      <c r="S33" s="5"/>
      <c r="T33" s="5"/>
      <c r="U33" s="5"/>
      <c r="V33" s="5"/>
      <c r="W33" s="5"/>
      <c r="X33" s="5"/>
      <c r="Y33" s="5"/>
      <c r="Z33" s="10"/>
    </row>
    <row r="34" spans="1:26" ht="15">
      <c r="A34" s="61"/>
      <c r="B34" s="190" t="s">
        <v>94</v>
      </c>
      <c r="C34" s="74">
        <v>65.3</v>
      </c>
      <c r="D34" s="361">
        <v>62.08</v>
      </c>
      <c r="E34" s="361">
        <v>61.04</v>
      </c>
      <c r="F34" s="361">
        <v>60.02</v>
      </c>
      <c r="G34" s="361">
        <f t="shared" si="0"/>
        <v>-8.085758039816223</v>
      </c>
      <c r="K34" s="62"/>
      <c r="L34" s="62"/>
      <c r="M34" s="62"/>
      <c r="N34" s="62"/>
      <c r="O34" s="62"/>
      <c r="P34" s="62"/>
      <c r="Q34" s="62"/>
      <c r="S34" s="5"/>
      <c r="T34" s="5"/>
      <c r="U34" s="5"/>
      <c r="V34" s="5"/>
      <c r="W34" s="5"/>
      <c r="X34" s="5"/>
      <c r="Y34" s="5"/>
      <c r="Z34" s="10"/>
    </row>
    <row r="35" spans="1:26" ht="15">
      <c r="A35" s="61"/>
      <c r="B35" s="190" t="s">
        <v>281</v>
      </c>
      <c r="C35" s="74">
        <v>291.09</v>
      </c>
      <c r="D35" s="361">
        <v>293.46</v>
      </c>
      <c r="E35" s="361">
        <v>293.69</v>
      </c>
      <c r="F35" s="361">
        <v>293.46</v>
      </c>
      <c r="G35" s="361">
        <f t="shared" si="0"/>
        <v>0.8141811810780186</v>
      </c>
      <c r="K35" s="62"/>
      <c r="L35" s="62"/>
      <c r="M35" s="62"/>
      <c r="N35" s="62"/>
      <c r="O35" s="62"/>
      <c r="P35" s="62"/>
      <c r="Q35" s="62"/>
      <c r="S35" s="5"/>
      <c r="T35" s="5"/>
      <c r="U35" s="5"/>
      <c r="V35" s="5"/>
      <c r="W35" s="5"/>
      <c r="X35" s="5"/>
      <c r="Y35" s="5"/>
      <c r="Z35" s="10"/>
    </row>
    <row r="36" spans="1:26" ht="15">
      <c r="A36" s="61"/>
      <c r="B36" s="339" t="s">
        <v>283</v>
      </c>
      <c r="C36" s="72">
        <v>4.21</v>
      </c>
      <c r="D36" s="362">
        <v>3.98</v>
      </c>
      <c r="E36" s="362">
        <v>3.5</v>
      </c>
      <c r="F36" s="362">
        <v>3.8</v>
      </c>
      <c r="G36" s="362">
        <f t="shared" si="0"/>
        <v>-9.738717339667462</v>
      </c>
      <c r="I36" s="62"/>
      <c r="J36" s="62"/>
      <c r="K36" s="62"/>
      <c r="L36" s="62"/>
      <c r="M36" s="62"/>
      <c r="N36" s="62"/>
      <c r="O36" s="62"/>
      <c r="P36" s="62"/>
      <c r="Q36" s="62"/>
      <c r="S36" s="5"/>
      <c r="T36" s="5"/>
      <c r="U36" s="5"/>
      <c r="V36" s="5"/>
      <c r="W36" s="5"/>
      <c r="X36" s="5"/>
      <c r="Y36" s="5"/>
      <c r="Z36" s="10"/>
    </row>
    <row r="37" spans="2:26" ht="15">
      <c r="B37" s="206" t="s">
        <v>96</v>
      </c>
      <c r="C37" s="74">
        <v>51.4</v>
      </c>
      <c r="D37" s="361">
        <v>48.1</v>
      </c>
      <c r="E37" s="361">
        <v>47</v>
      </c>
      <c r="F37" s="361">
        <v>45.9</v>
      </c>
      <c r="G37" s="361">
        <f t="shared" si="0"/>
        <v>-10.700389105058367</v>
      </c>
      <c r="I37" s="62"/>
      <c r="J37" s="62"/>
      <c r="K37" s="62"/>
      <c r="L37" s="62"/>
      <c r="M37" s="62"/>
      <c r="N37" s="62"/>
      <c r="O37" s="62"/>
      <c r="P37" s="62"/>
      <c r="Q37" s="62"/>
      <c r="S37" s="5"/>
      <c r="T37" s="5"/>
      <c r="U37" s="5"/>
      <c r="V37" s="5"/>
      <c r="W37" s="5"/>
      <c r="X37" s="5"/>
      <c r="Y37" s="5"/>
      <c r="Z37" s="10"/>
    </row>
    <row r="38" spans="2:26" ht="15">
      <c r="B38" s="205" t="s">
        <v>97</v>
      </c>
      <c r="C38" s="75">
        <v>80.74</v>
      </c>
      <c r="D38" s="363">
        <v>77.7</v>
      </c>
      <c r="E38" s="363">
        <v>77.36</v>
      </c>
      <c r="F38" s="363">
        <v>76.1</v>
      </c>
      <c r="G38" s="363">
        <f t="shared" si="0"/>
        <v>-5.746841714144168</v>
      </c>
      <c r="I38" s="62"/>
      <c r="J38" s="62"/>
      <c r="K38" s="62"/>
      <c r="L38" s="62"/>
      <c r="M38" s="62"/>
      <c r="N38" s="62"/>
      <c r="O38" s="62"/>
      <c r="P38" s="62"/>
      <c r="Q38" s="62"/>
      <c r="S38" s="5"/>
      <c r="T38" s="5"/>
      <c r="U38" s="5"/>
      <c r="V38" s="5"/>
      <c r="W38" s="5"/>
      <c r="X38" s="5"/>
      <c r="Y38" s="5"/>
      <c r="Z38" s="10"/>
    </row>
    <row r="39" spans="2:26" ht="15">
      <c r="B39" s="61"/>
      <c r="C39" s="61"/>
      <c r="D39" s="61"/>
      <c r="E39" s="61"/>
      <c r="F39" s="61"/>
      <c r="G39" s="61"/>
      <c r="I39" s="6"/>
      <c r="J39" s="6"/>
      <c r="S39" s="5"/>
      <c r="T39" s="5"/>
      <c r="U39" s="5"/>
      <c r="V39" s="5"/>
      <c r="W39" s="5"/>
      <c r="X39" s="5"/>
      <c r="Y39" s="5"/>
      <c r="Z39" s="10"/>
    </row>
    <row r="40" spans="2:26" ht="15">
      <c r="B40" s="60" t="s">
        <v>278</v>
      </c>
      <c r="I40" s="10"/>
      <c r="J40" s="10"/>
      <c r="S40" s="8"/>
      <c r="T40" s="8"/>
      <c r="U40" s="8"/>
      <c r="V40" s="5"/>
      <c r="W40" s="5"/>
      <c r="X40" s="5"/>
      <c r="Y40" s="5"/>
      <c r="Z40" s="10"/>
    </row>
    <row r="41" spans="2:26" ht="15">
      <c r="B41" s="62" t="s">
        <v>347</v>
      </c>
      <c r="D41" s="2"/>
      <c r="E41" s="9"/>
      <c r="I41" s="10"/>
      <c r="J41" s="10"/>
      <c r="K41" s="10"/>
      <c r="L41" s="10"/>
      <c r="M41" s="10"/>
      <c r="N41" s="10"/>
      <c r="O41" s="10"/>
      <c r="P41" s="10"/>
      <c r="Q41" s="10"/>
      <c r="R41" s="22"/>
      <c r="S41" s="22"/>
      <c r="T41" s="22"/>
      <c r="U41" s="22"/>
      <c r="V41" s="10"/>
      <c r="W41" s="10"/>
      <c r="X41" s="10"/>
      <c r="Y41" s="10"/>
      <c r="Z41" s="10"/>
    </row>
    <row r="42" ht="15">
      <c r="B42" s="62" t="s">
        <v>282</v>
      </c>
    </row>
    <row r="43" ht="15">
      <c r="B43" s="62" t="s">
        <v>284</v>
      </c>
    </row>
    <row r="44" ht="15">
      <c r="B44" s="76" t="s">
        <v>52</v>
      </c>
    </row>
    <row r="47" ht="15">
      <c r="A47" s="91" t="s">
        <v>177</v>
      </c>
    </row>
    <row r="48" spans="1:26" ht="15">
      <c r="A48" s="60" t="s">
        <v>275</v>
      </c>
      <c r="B48" s="1"/>
      <c r="I48" s="10"/>
      <c r="J48" s="10"/>
      <c r="K48" s="10"/>
      <c r="L48" s="10"/>
      <c r="M48" s="10"/>
      <c r="N48" s="10"/>
      <c r="O48" s="10"/>
      <c r="P48" s="10"/>
      <c r="Q48" s="1"/>
      <c r="R48" s="22"/>
      <c r="S48" s="22"/>
      <c r="T48" s="22"/>
      <c r="U48" s="22"/>
      <c r="V48" s="10"/>
      <c r="W48" s="10"/>
      <c r="X48" s="10"/>
      <c r="Y48" s="10"/>
      <c r="Z48" s="10"/>
    </row>
    <row r="49" spans="9:26" ht="15">
      <c r="I49" s="10"/>
      <c r="J49" s="10"/>
      <c r="K49" s="10"/>
      <c r="L49" s="10"/>
      <c r="M49" s="10"/>
      <c r="N49" s="10"/>
      <c r="O49" s="10"/>
      <c r="P49" s="10"/>
      <c r="Q49" s="1" t="s">
        <v>6</v>
      </c>
      <c r="R49" s="22"/>
      <c r="S49" s="22"/>
      <c r="T49" s="22"/>
      <c r="U49" s="22"/>
      <c r="V49" s="10"/>
      <c r="W49" s="10"/>
      <c r="X49" s="10"/>
      <c r="Y49" s="10"/>
      <c r="Z49" s="10"/>
    </row>
    <row r="50" spans="6:21" ht="15">
      <c r="F50" s="2"/>
      <c r="G50" s="61"/>
      <c r="I50" s="21"/>
      <c r="J50" s="62"/>
      <c r="K50" s="62"/>
      <c r="R50" s="60"/>
      <c r="S50" s="60"/>
      <c r="T50" s="60"/>
      <c r="U50" s="60"/>
    </row>
    <row r="51" spans="1:16" ht="14.25">
      <c r="A51" s="226" t="s">
        <v>108</v>
      </c>
      <c r="B51" s="225"/>
      <c r="C51" s="225"/>
      <c r="D51" s="225"/>
      <c r="E51" s="225"/>
      <c r="F51" s="225"/>
      <c r="G51" s="225"/>
      <c r="J51" s="232" t="s">
        <v>108</v>
      </c>
      <c r="K51" s="231"/>
      <c r="L51" s="231"/>
      <c r="M51" s="231"/>
      <c r="N51" s="231"/>
      <c r="O51" s="231"/>
      <c r="P51" s="231"/>
    </row>
    <row r="53" spans="1:16" ht="14.25">
      <c r="A53" s="226" t="s">
        <v>99</v>
      </c>
      <c r="B53" s="227">
        <v>42693.40984953704</v>
      </c>
      <c r="C53" s="225"/>
      <c r="D53" s="225"/>
      <c r="E53" s="225"/>
      <c r="F53" s="225"/>
      <c r="G53" s="225"/>
      <c r="J53" s="232" t="s">
        <v>99</v>
      </c>
      <c r="K53" s="233">
        <v>42693.40984953704</v>
      </c>
      <c r="L53" s="231"/>
      <c r="M53" s="231"/>
      <c r="N53" s="231"/>
      <c r="O53" s="231"/>
      <c r="P53" s="231"/>
    </row>
    <row r="54" spans="1:16" ht="14.25">
      <c r="A54" s="226" t="s">
        <v>57</v>
      </c>
      <c r="B54" s="227">
        <v>42702.47098164352</v>
      </c>
      <c r="C54" s="225"/>
      <c r="D54" s="225"/>
      <c r="E54" s="225"/>
      <c r="F54" s="225"/>
      <c r="G54" s="225"/>
      <c r="J54" s="232" t="s">
        <v>57</v>
      </c>
      <c r="K54" s="233">
        <v>42702.47098164352</v>
      </c>
      <c r="L54" s="231"/>
      <c r="M54" s="231"/>
      <c r="N54" s="231"/>
      <c r="O54" s="231"/>
      <c r="P54" s="231"/>
    </row>
    <row r="55" spans="1:16" ht="14.25">
      <c r="A55" s="226" t="s">
        <v>58</v>
      </c>
      <c r="B55" s="226" t="s">
        <v>59</v>
      </c>
      <c r="C55" s="225"/>
      <c r="D55" s="225"/>
      <c r="E55" s="225"/>
      <c r="F55" s="225"/>
      <c r="G55" s="225"/>
      <c r="J55" s="232" t="s">
        <v>58</v>
      </c>
      <c r="K55" s="232" t="s">
        <v>59</v>
      </c>
      <c r="L55" s="231"/>
      <c r="M55" s="231"/>
      <c r="N55" s="231"/>
      <c r="O55" s="231"/>
      <c r="P55" s="231"/>
    </row>
    <row r="57" spans="1:16" ht="14.25">
      <c r="A57" s="226" t="s">
        <v>103</v>
      </c>
      <c r="B57" s="226" t="s">
        <v>15</v>
      </c>
      <c r="C57" s="225"/>
      <c r="D57" s="225"/>
      <c r="E57" s="225"/>
      <c r="F57" s="225"/>
      <c r="G57" s="225"/>
      <c r="J57" s="232" t="s">
        <v>103</v>
      </c>
      <c r="K57" s="232" t="s">
        <v>15</v>
      </c>
      <c r="L57" s="231"/>
      <c r="M57" s="231"/>
      <c r="N57" s="231"/>
      <c r="O57" s="231"/>
      <c r="P57" s="231"/>
    </row>
    <row r="58" spans="3:7" ht="15">
      <c r="C58" s="60">
        <f>+(C60-B60)/B60*100</f>
        <v>-2.6304011383485904</v>
      </c>
      <c r="D58" s="60">
        <f aca="true" t="shared" si="1" ref="D58:G58">+(D60-C60)/C60*100</f>
        <v>-0.4515174680075985</v>
      </c>
      <c r="E58" s="60">
        <f t="shared" si="1"/>
        <v>-1.0870410741960383</v>
      </c>
      <c r="F58" s="60">
        <f t="shared" si="1"/>
        <v>-1.8040535499313233</v>
      </c>
      <c r="G58" s="60">
        <f t="shared" si="1"/>
        <v>-2.144612184255739</v>
      </c>
    </row>
    <row r="59" spans="1:16" ht="12.75">
      <c r="A59" s="228" t="s">
        <v>5</v>
      </c>
      <c r="B59" s="228" t="s">
        <v>14</v>
      </c>
      <c r="C59" s="228" t="s">
        <v>0</v>
      </c>
      <c r="D59" s="228" t="s">
        <v>1</v>
      </c>
      <c r="E59" s="228" t="s">
        <v>2</v>
      </c>
      <c r="F59" s="228" t="s">
        <v>104</v>
      </c>
      <c r="G59" s="228" t="s">
        <v>195</v>
      </c>
      <c r="J59" s="234" t="s">
        <v>5</v>
      </c>
      <c r="K59" s="234" t="s">
        <v>14</v>
      </c>
      <c r="L59" s="234" t="s">
        <v>0</v>
      </c>
      <c r="M59" s="234" t="s">
        <v>1</v>
      </c>
      <c r="N59" s="234" t="s">
        <v>2</v>
      </c>
      <c r="O59" s="234" t="s">
        <v>104</v>
      </c>
      <c r="P59" s="234" t="s">
        <v>195</v>
      </c>
    </row>
    <row r="60" spans="1:18" ht="12.75">
      <c r="A60" s="228" t="s">
        <v>7</v>
      </c>
      <c r="B60" s="229">
        <v>10344.81</v>
      </c>
      <c r="C60" s="229">
        <v>10072.7</v>
      </c>
      <c r="D60" s="229">
        <v>10027.22</v>
      </c>
      <c r="E60" s="229">
        <v>9918.22</v>
      </c>
      <c r="F60" s="229">
        <v>9739.29</v>
      </c>
      <c r="G60" s="229">
        <v>9530.42</v>
      </c>
      <c r="H60" s="95">
        <f>+G60-B60</f>
        <v>-814.3899999999994</v>
      </c>
      <c r="I60" s="61">
        <v>1</v>
      </c>
      <c r="J60" s="234" t="s">
        <v>7</v>
      </c>
      <c r="K60" s="235" t="s">
        <v>131</v>
      </c>
      <c r="L60" s="235" t="s">
        <v>198</v>
      </c>
      <c r="M60" s="235" t="s">
        <v>198</v>
      </c>
      <c r="N60" s="235" t="s">
        <v>198</v>
      </c>
      <c r="O60" s="235" t="s">
        <v>198</v>
      </c>
      <c r="P60" s="235" t="s">
        <v>131</v>
      </c>
      <c r="R60" s="60" t="s">
        <v>278</v>
      </c>
    </row>
    <row r="61" spans="1:18" ht="12.75">
      <c r="A61" s="228" t="s">
        <v>69</v>
      </c>
      <c r="B61" s="229">
        <v>61.9</v>
      </c>
      <c r="C61" s="229">
        <v>57.61</v>
      </c>
      <c r="D61" s="229">
        <v>58.12</v>
      </c>
      <c r="E61" s="229">
        <v>57.9</v>
      </c>
      <c r="F61" s="229">
        <v>57.29</v>
      </c>
      <c r="G61" s="229">
        <v>56.77</v>
      </c>
      <c r="J61" s="234" t="s">
        <v>69</v>
      </c>
      <c r="K61" s="235" t="s">
        <v>198</v>
      </c>
      <c r="L61" s="235" t="s">
        <v>198</v>
      </c>
      <c r="M61" s="235" t="s">
        <v>198</v>
      </c>
      <c r="N61" s="235" t="s">
        <v>198</v>
      </c>
      <c r="O61" s="235" t="s">
        <v>198</v>
      </c>
      <c r="P61" s="235" t="s">
        <v>198</v>
      </c>
      <c r="R61" s="62" t="s">
        <v>280</v>
      </c>
    </row>
    <row r="62" spans="1:18" ht="12.75">
      <c r="A62" s="228" t="s">
        <v>70</v>
      </c>
      <c r="B62" s="229">
        <v>406.5</v>
      </c>
      <c r="C62" s="229">
        <v>375.8</v>
      </c>
      <c r="D62" s="229">
        <v>347.4</v>
      </c>
      <c r="E62" s="229">
        <v>321.2</v>
      </c>
      <c r="F62" s="229">
        <v>297.5</v>
      </c>
      <c r="G62" s="229">
        <v>276.4</v>
      </c>
      <c r="J62" s="234" t="s">
        <v>70</v>
      </c>
      <c r="K62" s="235" t="s">
        <v>198</v>
      </c>
      <c r="L62" s="235" t="s">
        <v>198</v>
      </c>
      <c r="M62" s="235" t="s">
        <v>198</v>
      </c>
      <c r="N62" s="235" t="s">
        <v>198</v>
      </c>
      <c r="O62" s="235" t="s">
        <v>198</v>
      </c>
      <c r="P62" s="235" t="s">
        <v>198</v>
      </c>
      <c r="R62" s="62" t="s">
        <v>282</v>
      </c>
    </row>
    <row r="63" spans="1:18" ht="12.75">
      <c r="A63" s="228" t="s">
        <v>73</v>
      </c>
      <c r="B63" s="229">
        <v>108.8</v>
      </c>
      <c r="C63" s="229">
        <v>106.2</v>
      </c>
      <c r="D63" s="229">
        <v>105.8</v>
      </c>
      <c r="E63" s="229">
        <v>105.1</v>
      </c>
      <c r="F63" s="229">
        <v>104.9</v>
      </c>
      <c r="G63" s="229">
        <v>104.8</v>
      </c>
      <c r="J63" s="234" t="s">
        <v>73</v>
      </c>
      <c r="K63" s="235" t="s">
        <v>198</v>
      </c>
      <c r="L63" s="235" t="s">
        <v>198</v>
      </c>
      <c r="M63" s="235" t="s">
        <v>198</v>
      </c>
      <c r="N63" s="235" t="s">
        <v>198</v>
      </c>
      <c r="O63" s="235" t="s">
        <v>198</v>
      </c>
      <c r="P63" s="235" t="s">
        <v>198</v>
      </c>
      <c r="R63" s="62" t="s">
        <v>284</v>
      </c>
    </row>
    <row r="64" spans="1:16" ht="12.75">
      <c r="A64" s="228" t="s">
        <v>74</v>
      </c>
      <c r="B64" s="229">
        <v>54.2</v>
      </c>
      <c r="C64" s="229">
        <v>52.06</v>
      </c>
      <c r="D64" s="229">
        <v>52.46</v>
      </c>
      <c r="E64" s="229">
        <v>52.71</v>
      </c>
      <c r="F64" s="229">
        <v>54.09</v>
      </c>
      <c r="G64" s="229">
        <v>55.06</v>
      </c>
      <c r="J64" s="234" t="s">
        <v>74</v>
      </c>
      <c r="K64" s="235" t="s">
        <v>198</v>
      </c>
      <c r="L64" s="235" t="s">
        <v>198</v>
      </c>
      <c r="M64" s="235" t="s">
        <v>198</v>
      </c>
      <c r="N64" s="235" t="s">
        <v>198</v>
      </c>
      <c r="O64" s="235" t="s">
        <v>198</v>
      </c>
      <c r="P64" s="235" t="s">
        <v>198</v>
      </c>
    </row>
    <row r="65" spans="1:16" ht="12.75">
      <c r="A65" s="228" t="s">
        <v>112</v>
      </c>
      <c r="B65" s="229">
        <v>522</v>
      </c>
      <c r="C65" s="229">
        <v>517.5</v>
      </c>
      <c r="D65" s="229">
        <v>513.6</v>
      </c>
      <c r="E65" s="229">
        <v>503</v>
      </c>
      <c r="F65" s="229">
        <v>504</v>
      </c>
      <c r="G65" s="229">
        <v>496</v>
      </c>
      <c r="J65" s="234" t="s">
        <v>112</v>
      </c>
      <c r="K65" s="235" t="s">
        <v>198</v>
      </c>
      <c r="L65" s="235" t="s">
        <v>198</v>
      </c>
      <c r="M65" s="235" t="s">
        <v>198</v>
      </c>
      <c r="N65" s="235" t="s">
        <v>198</v>
      </c>
      <c r="O65" s="235" t="s">
        <v>198</v>
      </c>
      <c r="P65" s="235" t="s">
        <v>198</v>
      </c>
    </row>
    <row r="66" spans="1:16" ht="12.75">
      <c r="A66" s="228" t="s">
        <v>75</v>
      </c>
      <c r="B66" s="229">
        <v>25.36</v>
      </c>
      <c r="C66" s="229">
        <v>24.37</v>
      </c>
      <c r="D66" s="229">
        <v>23.15</v>
      </c>
      <c r="E66" s="229">
        <v>22.27</v>
      </c>
      <c r="F66" s="229">
        <v>21.97</v>
      </c>
      <c r="G66" s="229">
        <v>20.28</v>
      </c>
      <c r="J66" s="234" t="s">
        <v>75</v>
      </c>
      <c r="K66" s="235" t="s">
        <v>198</v>
      </c>
      <c r="L66" s="235" t="s">
        <v>198</v>
      </c>
      <c r="M66" s="235" t="s">
        <v>198</v>
      </c>
      <c r="N66" s="235" t="s">
        <v>198</v>
      </c>
      <c r="O66" s="235" t="s">
        <v>198</v>
      </c>
      <c r="P66" s="235" t="s">
        <v>198</v>
      </c>
    </row>
    <row r="67" spans="1:16" ht="12.75">
      <c r="A67" s="228" t="s">
        <v>81</v>
      </c>
      <c r="B67" s="229">
        <v>165.6</v>
      </c>
      <c r="C67" s="229">
        <v>165.6</v>
      </c>
      <c r="D67" s="229">
        <v>165.46</v>
      </c>
      <c r="E67" s="229">
        <v>163.64</v>
      </c>
      <c r="F67" s="229">
        <v>163.64</v>
      </c>
      <c r="G67" s="229">
        <v>163.64</v>
      </c>
      <c r="J67" s="234" t="s">
        <v>81</v>
      </c>
      <c r="K67" s="235" t="s">
        <v>198</v>
      </c>
      <c r="L67" s="235" t="s">
        <v>198</v>
      </c>
      <c r="M67" s="235" t="s">
        <v>198</v>
      </c>
      <c r="N67" s="235" t="s">
        <v>198</v>
      </c>
      <c r="O67" s="235" t="s">
        <v>198</v>
      </c>
      <c r="P67" s="235" t="s">
        <v>198</v>
      </c>
    </row>
    <row r="68" spans="1:16" ht="12.75">
      <c r="A68" s="228" t="s">
        <v>79</v>
      </c>
      <c r="B68" s="229">
        <v>441.45</v>
      </c>
      <c r="C68" s="229">
        <v>449.44</v>
      </c>
      <c r="D68" s="229">
        <v>458</v>
      </c>
      <c r="E68" s="229">
        <v>467</v>
      </c>
      <c r="F68" s="229">
        <v>454.5</v>
      </c>
      <c r="G68" s="229">
        <v>442.4</v>
      </c>
      <c r="I68" s="61">
        <v>2</v>
      </c>
      <c r="J68" s="234" t="s">
        <v>79</v>
      </c>
      <c r="K68" s="235" t="s">
        <v>131</v>
      </c>
      <c r="L68" s="235" t="s">
        <v>198</v>
      </c>
      <c r="M68" s="235" t="s">
        <v>198</v>
      </c>
      <c r="N68" s="235" t="s">
        <v>198</v>
      </c>
      <c r="O68" s="235" t="s">
        <v>198</v>
      </c>
      <c r="P68" s="235" t="s">
        <v>132</v>
      </c>
    </row>
    <row r="69" spans="1:16" ht="12.75">
      <c r="A69" s="228" t="s">
        <v>93</v>
      </c>
      <c r="B69" s="229">
        <v>963.77</v>
      </c>
      <c r="C69" s="229">
        <v>903.31</v>
      </c>
      <c r="D69" s="229">
        <v>889.65</v>
      </c>
      <c r="E69" s="229">
        <v>841.68</v>
      </c>
      <c r="F69" s="229">
        <v>824.28</v>
      </c>
      <c r="G69" s="229">
        <v>818.74</v>
      </c>
      <c r="J69" s="234" t="s">
        <v>93</v>
      </c>
      <c r="K69" s="235" t="s">
        <v>198</v>
      </c>
      <c r="L69" s="235" t="s">
        <v>198</v>
      </c>
      <c r="M69" s="235" t="s">
        <v>198</v>
      </c>
      <c r="N69" s="235" t="s">
        <v>198</v>
      </c>
      <c r="O69" s="235" t="s">
        <v>198</v>
      </c>
      <c r="P69" s="235" t="s">
        <v>198</v>
      </c>
    </row>
    <row r="70" spans="1:16" ht="12.75">
      <c r="A70" s="228" t="s">
        <v>77</v>
      </c>
      <c r="B70" s="229">
        <v>809.1</v>
      </c>
      <c r="C70" s="229">
        <v>799.5</v>
      </c>
      <c r="D70" s="229">
        <v>788.2</v>
      </c>
      <c r="E70" s="229">
        <v>781</v>
      </c>
      <c r="F70" s="229">
        <v>774.5</v>
      </c>
      <c r="G70" s="229">
        <v>768.1</v>
      </c>
      <c r="J70" s="234" t="s">
        <v>77</v>
      </c>
      <c r="K70" s="235" t="s">
        <v>198</v>
      </c>
      <c r="L70" s="235" t="s">
        <v>198</v>
      </c>
      <c r="M70" s="235" t="s">
        <v>198</v>
      </c>
      <c r="N70" s="235" t="s">
        <v>198</v>
      </c>
      <c r="O70" s="235" t="s">
        <v>198</v>
      </c>
      <c r="P70" s="235" t="s">
        <v>198</v>
      </c>
    </row>
    <row r="71" spans="1:16" ht="12.75">
      <c r="A71" s="228" t="s">
        <v>71</v>
      </c>
      <c r="B71" s="229">
        <v>202</v>
      </c>
      <c r="C71" s="229">
        <v>199</v>
      </c>
      <c r="D71" s="229">
        <v>202</v>
      </c>
      <c r="E71" s="229">
        <v>196</v>
      </c>
      <c r="F71" s="229">
        <v>190</v>
      </c>
      <c r="G71" s="229">
        <v>192</v>
      </c>
      <c r="J71" s="234" t="s">
        <v>71</v>
      </c>
      <c r="K71" s="235" t="s">
        <v>198</v>
      </c>
      <c r="L71" s="235" t="s">
        <v>198</v>
      </c>
      <c r="M71" s="235" t="s">
        <v>198</v>
      </c>
      <c r="N71" s="235" t="s">
        <v>198</v>
      </c>
      <c r="O71" s="235" t="s">
        <v>198</v>
      </c>
      <c r="P71" s="235" t="s">
        <v>198</v>
      </c>
    </row>
    <row r="72" spans="1:16" ht="12.75">
      <c r="A72" s="228" t="s">
        <v>82</v>
      </c>
      <c r="B72" s="229">
        <v>1164</v>
      </c>
      <c r="C72" s="229">
        <v>1122.7</v>
      </c>
      <c r="D72" s="229">
        <v>1093.7</v>
      </c>
      <c r="E72" s="229">
        <v>1077.5</v>
      </c>
      <c r="F72" s="229">
        <v>1094.9</v>
      </c>
      <c r="G72" s="229">
        <v>1119.8</v>
      </c>
      <c r="J72" s="234" t="s">
        <v>82</v>
      </c>
      <c r="K72" s="235" t="s">
        <v>198</v>
      </c>
      <c r="L72" s="235" t="s">
        <v>198</v>
      </c>
      <c r="M72" s="235" t="s">
        <v>198</v>
      </c>
      <c r="N72" s="235" t="s">
        <v>198</v>
      </c>
      <c r="O72" s="235" t="s">
        <v>198</v>
      </c>
      <c r="P72" s="235" t="s">
        <v>198</v>
      </c>
    </row>
    <row r="73" spans="1:16" ht="12.75">
      <c r="A73" s="228" t="s">
        <v>72</v>
      </c>
      <c r="B73" s="229">
        <v>25.4</v>
      </c>
      <c r="C73" s="229">
        <v>25.4</v>
      </c>
      <c r="D73" s="229">
        <v>25.3</v>
      </c>
      <c r="E73" s="229">
        <v>25.6</v>
      </c>
      <c r="F73" s="229">
        <v>25.03</v>
      </c>
      <c r="G73" s="229">
        <v>23.7</v>
      </c>
      <c r="J73" s="234" t="s">
        <v>72</v>
      </c>
      <c r="K73" s="235" t="s">
        <v>198</v>
      </c>
      <c r="L73" s="235" t="s">
        <v>198</v>
      </c>
      <c r="M73" s="235" t="s">
        <v>198</v>
      </c>
      <c r="N73" s="235" t="s">
        <v>198</v>
      </c>
      <c r="O73" s="235" t="s">
        <v>198</v>
      </c>
      <c r="P73" s="235" t="s">
        <v>198</v>
      </c>
    </row>
    <row r="74" spans="1:16" ht="12.75">
      <c r="A74" s="228" t="s">
        <v>83</v>
      </c>
      <c r="B74" s="229">
        <v>85.88</v>
      </c>
      <c r="C74" s="229">
        <v>88.29</v>
      </c>
      <c r="D74" s="229">
        <v>84.48</v>
      </c>
      <c r="E74" s="229">
        <v>82.87</v>
      </c>
      <c r="F74" s="229">
        <v>77.21</v>
      </c>
      <c r="G74" s="229">
        <v>76.6</v>
      </c>
      <c r="J74" s="234" t="s">
        <v>83</v>
      </c>
      <c r="K74" s="235" t="s">
        <v>198</v>
      </c>
      <c r="L74" s="235" t="s">
        <v>198</v>
      </c>
      <c r="M74" s="235" t="s">
        <v>198</v>
      </c>
      <c r="N74" s="235" t="s">
        <v>198</v>
      </c>
      <c r="O74" s="235" t="s">
        <v>198</v>
      </c>
      <c r="P74" s="235" t="s">
        <v>198</v>
      </c>
    </row>
    <row r="75" spans="1:16" ht="12.75">
      <c r="A75" s="228" t="s">
        <v>84</v>
      </c>
      <c r="B75" s="229">
        <v>143.4</v>
      </c>
      <c r="C75" s="229">
        <v>142.8</v>
      </c>
      <c r="D75" s="229">
        <v>145.4</v>
      </c>
      <c r="E75" s="229">
        <v>144.8</v>
      </c>
      <c r="F75" s="229">
        <v>149.9</v>
      </c>
      <c r="G75" s="229">
        <v>150.8</v>
      </c>
      <c r="J75" s="234" t="s">
        <v>84</v>
      </c>
      <c r="K75" s="235" t="s">
        <v>198</v>
      </c>
      <c r="L75" s="235" t="s">
        <v>198</v>
      </c>
      <c r="M75" s="235" t="s">
        <v>198</v>
      </c>
      <c r="N75" s="235" t="s">
        <v>198</v>
      </c>
      <c r="O75" s="235" t="s">
        <v>198</v>
      </c>
      <c r="P75" s="235" t="s">
        <v>198</v>
      </c>
    </row>
    <row r="76" spans="1:16" ht="12.75">
      <c r="A76" s="228" t="s">
        <v>85</v>
      </c>
      <c r="B76" s="229">
        <v>3.73</v>
      </c>
      <c r="C76" s="229">
        <v>3.67</v>
      </c>
      <c r="D76" s="229">
        <v>3.78</v>
      </c>
      <c r="E76" s="229">
        <v>3.56</v>
      </c>
      <c r="F76" s="229">
        <v>3.53</v>
      </c>
      <c r="G76" s="229">
        <v>3.53</v>
      </c>
      <c r="J76" s="234" t="s">
        <v>85</v>
      </c>
      <c r="K76" s="235" t="s">
        <v>198</v>
      </c>
      <c r="L76" s="235" t="s">
        <v>198</v>
      </c>
      <c r="M76" s="235" t="s">
        <v>198</v>
      </c>
      <c r="N76" s="235" t="s">
        <v>198</v>
      </c>
      <c r="O76" s="235" t="s">
        <v>198</v>
      </c>
      <c r="P76" s="235" t="s">
        <v>198</v>
      </c>
    </row>
    <row r="77" spans="1:16" ht="12.75">
      <c r="A77" s="228" t="s">
        <v>80</v>
      </c>
      <c r="B77" s="229">
        <v>444.16</v>
      </c>
      <c r="C77" s="229">
        <v>436.95</v>
      </c>
      <c r="D77" s="229">
        <v>433.28</v>
      </c>
      <c r="E77" s="229">
        <v>444.42</v>
      </c>
      <c r="F77" s="229">
        <v>462.93</v>
      </c>
      <c r="G77" s="229">
        <v>441.9</v>
      </c>
      <c r="J77" s="234" t="s">
        <v>80</v>
      </c>
      <c r="K77" s="235" t="s">
        <v>130</v>
      </c>
      <c r="L77" s="235" t="s">
        <v>198</v>
      </c>
      <c r="M77" s="235" t="s">
        <v>198</v>
      </c>
      <c r="N77" s="235" t="s">
        <v>198</v>
      </c>
      <c r="O77" s="235" t="s">
        <v>198</v>
      </c>
      <c r="P77" s="235" t="s">
        <v>198</v>
      </c>
    </row>
    <row r="78" spans="1:16" ht="12.75">
      <c r="A78" s="228" t="s">
        <v>86</v>
      </c>
      <c r="B78" s="229">
        <v>4.9</v>
      </c>
      <c r="C78" s="229">
        <v>4.9</v>
      </c>
      <c r="D78" s="229">
        <v>4.9</v>
      </c>
      <c r="E78" s="229">
        <v>5</v>
      </c>
      <c r="F78" s="229">
        <v>5</v>
      </c>
      <c r="G78" s="229">
        <v>5</v>
      </c>
      <c r="J78" s="234" t="s">
        <v>86</v>
      </c>
      <c r="K78" s="235" t="s">
        <v>198</v>
      </c>
      <c r="L78" s="235" t="s">
        <v>198</v>
      </c>
      <c r="M78" s="235" t="s">
        <v>198</v>
      </c>
      <c r="N78" s="235" t="s">
        <v>198</v>
      </c>
      <c r="O78" s="235" t="s">
        <v>198</v>
      </c>
      <c r="P78" s="235" t="s">
        <v>198</v>
      </c>
    </row>
    <row r="79" spans="1:16" ht="12.75">
      <c r="A79" s="228" t="s">
        <v>87</v>
      </c>
      <c r="B79" s="229">
        <v>150.4</v>
      </c>
      <c r="C79" s="229">
        <v>149.1</v>
      </c>
      <c r="D79" s="229">
        <v>146.5</v>
      </c>
      <c r="E79" s="229">
        <v>148.2</v>
      </c>
      <c r="F79" s="229">
        <v>145.7</v>
      </c>
      <c r="G79" s="229">
        <v>145.9</v>
      </c>
      <c r="J79" s="234" t="s">
        <v>87</v>
      </c>
      <c r="K79" s="235" t="s">
        <v>198</v>
      </c>
      <c r="L79" s="235" t="s">
        <v>198</v>
      </c>
      <c r="M79" s="235" t="s">
        <v>198</v>
      </c>
      <c r="N79" s="235" t="s">
        <v>198</v>
      </c>
      <c r="O79" s="235" t="s">
        <v>198</v>
      </c>
      <c r="P79" s="235" t="s">
        <v>198</v>
      </c>
    </row>
    <row r="80" spans="1:16" ht="12.75">
      <c r="A80" s="228" t="s">
        <v>68</v>
      </c>
      <c r="B80" s="229">
        <v>127.45</v>
      </c>
      <c r="C80" s="229">
        <v>125.76</v>
      </c>
      <c r="D80" s="229">
        <v>125.25</v>
      </c>
      <c r="E80" s="229">
        <v>123.96</v>
      </c>
      <c r="F80" s="229">
        <v>121.54</v>
      </c>
      <c r="G80" s="229">
        <v>119.92</v>
      </c>
      <c r="J80" s="234" t="s">
        <v>68</v>
      </c>
      <c r="K80" s="235" t="s">
        <v>198</v>
      </c>
      <c r="L80" s="235" t="s">
        <v>198</v>
      </c>
      <c r="M80" s="235" t="s">
        <v>198</v>
      </c>
      <c r="N80" s="235" t="s">
        <v>198</v>
      </c>
      <c r="O80" s="235" t="s">
        <v>198</v>
      </c>
      <c r="P80" s="235" t="s">
        <v>198</v>
      </c>
    </row>
    <row r="81" spans="1:16" ht="12.75">
      <c r="A81" s="228" t="s">
        <v>88</v>
      </c>
      <c r="B81" s="229">
        <v>1914.8</v>
      </c>
      <c r="C81" s="229">
        <v>1914.8</v>
      </c>
      <c r="D81" s="229">
        <v>1914.8</v>
      </c>
      <c r="E81" s="229">
        <v>1937.1</v>
      </c>
      <c r="F81" s="229">
        <v>1937.1</v>
      </c>
      <c r="G81" s="229">
        <v>1937.1</v>
      </c>
      <c r="J81" s="234" t="s">
        <v>88</v>
      </c>
      <c r="K81" s="235" t="s">
        <v>198</v>
      </c>
      <c r="L81" s="235" t="s">
        <v>198</v>
      </c>
      <c r="M81" s="235" t="s">
        <v>198</v>
      </c>
      <c r="N81" s="235" t="s">
        <v>198</v>
      </c>
      <c r="O81" s="235" t="s">
        <v>198</v>
      </c>
      <c r="P81" s="235" t="s">
        <v>198</v>
      </c>
    </row>
    <row r="82" spans="1:16" ht="12.75">
      <c r="A82" s="228" t="s">
        <v>89</v>
      </c>
      <c r="B82" s="229">
        <v>309.41</v>
      </c>
      <c r="C82" s="229">
        <v>299.04</v>
      </c>
      <c r="D82" s="229">
        <v>296.12</v>
      </c>
      <c r="E82" s="229">
        <v>281.33</v>
      </c>
      <c r="F82" s="229">
        <v>265.15</v>
      </c>
      <c r="G82" s="229">
        <v>255.83</v>
      </c>
      <c r="J82" s="234" t="s">
        <v>89</v>
      </c>
      <c r="K82" s="235" t="s">
        <v>198</v>
      </c>
      <c r="L82" s="235" t="s">
        <v>198</v>
      </c>
      <c r="M82" s="235" t="s">
        <v>198</v>
      </c>
      <c r="N82" s="235" t="s">
        <v>198</v>
      </c>
      <c r="O82" s="235" t="s">
        <v>198</v>
      </c>
      <c r="P82" s="235" t="s">
        <v>198</v>
      </c>
    </row>
    <row r="83" spans="1:16" ht="12.75">
      <c r="A83" s="228" t="s">
        <v>90</v>
      </c>
      <c r="B83" s="229">
        <v>1639</v>
      </c>
      <c r="C83" s="229">
        <v>1532</v>
      </c>
      <c r="D83" s="229">
        <v>1573</v>
      </c>
      <c r="E83" s="229">
        <v>1564</v>
      </c>
      <c r="F83" s="229">
        <v>1433</v>
      </c>
      <c r="G83" s="229">
        <v>1293</v>
      </c>
      <c r="J83" s="234" t="s">
        <v>90</v>
      </c>
      <c r="K83" s="235" t="s">
        <v>198</v>
      </c>
      <c r="L83" s="235" t="s">
        <v>198</v>
      </c>
      <c r="M83" s="235" t="s">
        <v>198</v>
      </c>
      <c r="N83" s="235" t="s">
        <v>198</v>
      </c>
      <c r="O83" s="235" t="s">
        <v>198</v>
      </c>
      <c r="P83" s="235" t="s">
        <v>198</v>
      </c>
    </row>
    <row r="84" spans="1:16" ht="12.75">
      <c r="A84" s="228" t="s">
        <v>92</v>
      </c>
      <c r="B84" s="229">
        <v>77.01</v>
      </c>
      <c r="C84" s="229">
        <v>77.99</v>
      </c>
      <c r="D84" s="229">
        <v>80.8</v>
      </c>
      <c r="E84" s="229">
        <v>82.75</v>
      </c>
      <c r="F84" s="229">
        <v>81.8</v>
      </c>
      <c r="G84" s="229">
        <v>81.37</v>
      </c>
      <c r="J84" s="234" t="s">
        <v>92</v>
      </c>
      <c r="K84" s="235" t="s">
        <v>198</v>
      </c>
      <c r="L84" s="235" t="s">
        <v>198</v>
      </c>
      <c r="M84" s="235" t="s">
        <v>198</v>
      </c>
      <c r="N84" s="235" t="s">
        <v>198</v>
      </c>
      <c r="O84" s="235" t="s">
        <v>198</v>
      </c>
      <c r="P84" s="235" t="s">
        <v>198</v>
      </c>
    </row>
    <row r="85" spans="1:16" ht="12.75">
      <c r="A85" s="228" t="s">
        <v>91</v>
      </c>
      <c r="B85" s="229">
        <v>56.1</v>
      </c>
      <c r="C85" s="229">
        <v>57.4</v>
      </c>
      <c r="D85" s="229">
        <v>57.1</v>
      </c>
      <c r="E85" s="229">
        <v>54.2</v>
      </c>
      <c r="F85" s="229">
        <v>53.9</v>
      </c>
      <c r="G85" s="229">
        <v>48.9</v>
      </c>
      <c r="J85" s="234" t="s">
        <v>91</v>
      </c>
      <c r="K85" s="235" t="s">
        <v>198</v>
      </c>
      <c r="L85" s="235" t="s">
        <v>198</v>
      </c>
      <c r="M85" s="235" t="s">
        <v>198</v>
      </c>
      <c r="N85" s="235" t="s">
        <v>198</v>
      </c>
      <c r="O85" s="235" t="s">
        <v>198</v>
      </c>
      <c r="P85" s="235" t="s">
        <v>198</v>
      </c>
    </row>
    <row r="86" spans="1:16" ht="12.75">
      <c r="A86" s="228" t="s">
        <v>76</v>
      </c>
      <c r="B86" s="229">
        <v>82.1</v>
      </c>
      <c r="C86" s="229">
        <v>81.2</v>
      </c>
      <c r="D86" s="229">
        <v>79.5</v>
      </c>
      <c r="E86" s="229">
        <v>75.9</v>
      </c>
      <c r="F86" s="229">
        <v>81.2</v>
      </c>
      <c r="G86" s="229">
        <v>79.4</v>
      </c>
      <c r="J86" s="234" t="s">
        <v>76</v>
      </c>
      <c r="K86" s="235" t="s">
        <v>198</v>
      </c>
      <c r="L86" s="235" t="s">
        <v>198</v>
      </c>
      <c r="M86" s="235" t="s">
        <v>198</v>
      </c>
      <c r="N86" s="235" t="s">
        <v>198</v>
      </c>
      <c r="O86" s="235" t="s">
        <v>198</v>
      </c>
      <c r="P86" s="235" t="s">
        <v>198</v>
      </c>
    </row>
    <row r="87" spans="1:16" ht="12.75">
      <c r="A87" s="228" t="s">
        <v>94</v>
      </c>
      <c r="B87" s="229">
        <v>65.3</v>
      </c>
      <c r="C87" s="229">
        <v>64.22</v>
      </c>
      <c r="D87" s="229">
        <v>63.14</v>
      </c>
      <c r="E87" s="229">
        <v>62.08</v>
      </c>
      <c r="F87" s="229">
        <v>61.04</v>
      </c>
      <c r="G87" s="229">
        <v>60.02</v>
      </c>
      <c r="J87" s="234" t="s">
        <v>94</v>
      </c>
      <c r="K87" s="235" t="s">
        <v>198</v>
      </c>
      <c r="L87" s="235" t="s">
        <v>198</v>
      </c>
      <c r="M87" s="235" t="s">
        <v>198</v>
      </c>
      <c r="N87" s="235" t="s">
        <v>198</v>
      </c>
      <c r="O87" s="235" t="s">
        <v>198</v>
      </c>
      <c r="P87" s="235" t="s">
        <v>198</v>
      </c>
    </row>
    <row r="88" spans="1:16" ht="12.75">
      <c r="A88" s="228" t="s">
        <v>95</v>
      </c>
      <c r="B88" s="229">
        <v>291.09</v>
      </c>
      <c r="C88" s="229">
        <v>296.1</v>
      </c>
      <c r="D88" s="229">
        <v>296.33</v>
      </c>
      <c r="E88" s="229">
        <v>293.46</v>
      </c>
      <c r="F88" s="229">
        <v>293.69</v>
      </c>
      <c r="G88" s="229">
        <v>293.46</v>
      </c>
      <c r="I88" s="61">
        <v>3</v>
      </c>
      <c r="J88" s="234" t="s">
        <v>95</v>
      </c>
      <c r="K88" s="235" t="s">
        <v>130</v>
      </c>
      <c r="L88" s="235" t="s">
        <v>198</v>
      </c>
      <c r="M88" s="235" t="s">
        <v>198</v>
      </c>
      <c r="N88" s="235" t="s">
        <v>198</v>
      </c>
      <c r="O88" s="235" t="s">
        <v>198</v>
      </c>
      <c r="P88" s="235" t="s">
        <v>131</v>
      </c>
    </row>
    <row r="89" spans="1:16" ht="12.75">
      <c r="A89" s="228" t="s">
        <v>98</v>
      </c>
      <c r="B89" s="229">
        <v>4.21</v>
      </c>
      <c r="C89" s="229">
        <v>4.29</v>
      </c>
      <c r="D89" s="229">
        <v>4.12</v>
      </c>
      <c r="E89" s="229">
        <v>3.98</v>
      </c>
      <c r="F89" s="229">
        <v>3.5</v>
      </c>
      <c r="G89" s="229">
        <v>3.8</v>
      </c>
      <c r="I89" s="61">
        <v>4</v>
      </c>
      <c r="J89" s="234" t="s">
        <v>98</v>
      </c>
      <c r="K89" s="235" t="s">
        <v>198</v>
      </c>
      <c r="L89" s="235" t="s">
        <v>198</v>
      </c>
      <c r="M89" s="235" t="s">
        <v>198</v>
      </c>
      <c r="N89" s="235" t="s">
        <v>198</v>
      </c>
      <c r="O89" s="235" t="s">
        <v>198</v>
      </c>
      <c r="P89" s="235" t="s">
        <v>151</v>
      </c>
    </row>
    <row r="90" spans="1:16" ht="12.75">
      <c r="A90" s="228" t="s">
        <v>96</v>
      </c>
      <c r="B90" s="229">
        <v>51.4</v>
      </c>
      <c r="C90" s="229">
        <v>50.3</v>
      </c>
      <c r="D90" s="229">
        <v>49.2</v>
      </c>
      <c r="E90" s="229">
        <v>48.1</v>
      </c>
      <c r="F90" s="229">
        <v>47</v>
      </c>
      <c r="G90" s="229">
        <v>45.9</v>
      </c>
      <c r="J90" s="234" t="s">
        <v>96</v>
      </c>
      <c r="K90" s="235" t="s">
        <v>198</v>
      </c>
      <c r="L90" s="235" t="s">
        <v>198</v>
      </c>
      <c r="M90" s="235" t="s">
        <v>198</v>
      </c>
      <c r="N90" s="235" t="s">
        <v>198</v>
      </c>
      <c r="O90" s="235" t="s">
        <v>198</v>
      </c>
      <c r="P90" s="235" t="s">
        <v>198</v>
      </c>
    </row>
    <row r="91" spans="1:16" ht="12.75">
      <c r="A91" s="228" t="s">
        <v>97</v>
      </c>
      <c r="B91" s="229">
        <v>80.74</v>
      </c>
      <c r="C91" s="229">
        <v>79.86</v>
      </c>
      <c r="D91" s="229">
        <v>79.13</v>
      </c>
      <c r="E91" s="229">
        <v>77.7</v>
      </c>
      <c r="F91" s="229">
        <v>77.36</v>
      </c>
      <c r="G91" s="229">
        <v>76.1</v>
      </c>
      <c r="J91" s="234" t="s">
        <v>97</v>
      </c>
      <c r="K91" s="235" t="s">
        <v>198</v>
      </c>
      <c r="L91" s="235" t="s">
        <v>198</v>
      </c>
      <c r="M91" s="235" t="s">
        <v>198</v>
      </c>
      <c r="N91" s="235" t="s">
        <v>198</v>
      </c>
      <c r="O91" s="235" t="s">
        <v>198</v>
      </c>
      <c r="P91" s="235" t="s">
        <v>198</v>
      </c>
    </row>
    <row r="92" spans="1:16" ht="12.75">
      <c r="A92" s="228" t="s">
        <v>197</v>
      </c>
      <c r="B92" s="229">
        <v>117</v>
      </c>
      <c r="C92" s="229">
        <v>131</v>
      </c>
      <c r="D92" s="230" t="s">
        <v>6</v>
      </c>
      <c r="E92" s="230" t="s">
        <v>6</v>
      </c>
      <c r="F92" s="230" t="s">
        <v>6</v>
      </c>
      <c r="G92" s="230" t="s">
        <v>6</v>
      </c>
      <c r="J92" s="234" t="s">
        <v>197</v>
      </c>
      <c r="K92" s="235" t="s">
        <v>198</v>
      </c>
      <c r="L92" s="235" t="s">
        <v>198</v>
      </c>
      <c r="M92" s="235" t="s">
        <v>198</v>
      </c>
      <c r="N92" s="235" t="s">
        <v>198</v>
      </c>
      <c r="O92" s="235" t="s">
        <v>198</v>
      </c>
      <c r="P92" s="235" t="s">
        <v>198</v>
      </c>
    </row>
    <row r="93" spans="1:16" ht="12.75">
      <c r="A93" s="228" t="s">
        <v>276</v>
      </c>
      <c r="B93" s="230" t="s">
        <v>6</v>
      </c>
      <c r="C93" s="230" t="s">
        <v>6</v>
      </c>
      <c r="D93" s="230" t="s">
        <v>6</v>
      </c>
      <c r="E93" s="230" t="s">
        <v>6</v>
      </c>
      <c r="F93" s="230" t="s">
        <v>6</v>
      </c>
      <c r="G93" s="230" t="s">
        <v>6</v>
      </c>
      <c r="J93" s="234" t="s">
        <v>276</v>
      </c>
      <c r="K93" s="235" t="s">
        <v>198</v>
      </c>
      <c r="L93" s="235" t="s">
        <v>198</v>
      </c>
      <c r="M93" s="235" t="s">
        <v>198</v>
      </c>
      <c r="N93" s="235" t="s">
        <v>198</v>
      </c>
      <c r="O93" s="235" t="s">
        <v>198</v>
      </c>
      <c r="P93" s="235" t="s">
        <v>198</v>
      </c>
    </row>
    <row r="95" spans="10:16" ht="14.25">
      <c r="J95" s="232" t="s">
        <v>133</v>
      </c>
      <c r="K95" s="231"/>
      <c r="L95" s="231"/>
      <c r="M95" s="231"/>
      <c r="N95" s="232" t="s">
        <v>60</v>
      </c>
      <c r="O95" s="231"/>
      <c r="P95" s="231"/>
    </row>
    <row r="96" spans="10:16" ht="14.25">
      <c r="J96" s="232" t="s">
        <v>134</v>
      </c>
      <c r="K96" s="232" t="s">
        <v>135</v>
      </c>
      <c r="L96" s="231"/>
      <c r="M96" s="231"/>
      <c r="N96" s="232" t="s">
        <v>6</v>
      </c>
      <c r="O96" s="232" t="s">
        <v>61</v>
      </c>
      <c r="P96" s="231"/>
    </row>
    <row r="97" spans="10:16" ht="14.25">
      <c r="J97" s="232" t="s">
        <v>136</v>
      </c>
      <c r="K97" s="232" t="s">
        <v>137</v>
      </c>
      <c r="L97" s="231"/>
      <c r="M97" s="231"/>
      <c r="N97" s="231"/>
      <c r="O97" s="231"/>
      <c r="P97" s="231"/>
    </row>
    <row r="98" spans="10:16" ht="14.25">
      <c r="J98" s="232" t="s">
        <v>138</v>
      </c>
      <c r="K98" s="232" t="s">
        <v>139</v>
      </c>
      <c r="L98" s="231"/>
      <c r="M98" s="231"/>
      <c r="N98" s="231"/>
      <c r="O98" s="231"/>
      <c r="P98" s="231"/>
    </row>
    <row r="99" spans="10:11" ht="12.75">
      <c r="J99" s="232" t="s">
        <v>132</v>
      </c>
      <c r="K99" s="232" t="s">
        <v>140</v>
      </c>
    </row>
    <row r="100" spans="10:11" ht="12.75">
      <c r="J100" s="232" t="s">
        <v>141</v>
      </c>
      <c r="K100" s="232" t="s">
        <v>142</v>
      </c>
    </row>
    <row r="101" spans="10:11" ht="12.75">
      <c r="J101" s="232" t="s">
        <v>143</v>
      </c>
      <c r="K101" s="232" t="s">
        <v>144</v>
      </c>
    </row>
    <row r="102" spans="10:11" ht="12.75">
      <c r="J102" s="232" t="s">
        <v>145</v>
      </c>
      <c r="K102" s="232" t="s">
        <v>146</v>
      </c>
    </row>
    <row r="103" spans="10:11" ht="12.75">
      <c r="J103" s="232" t="s">
        <v>131</v>
      </c>
      <c r="K103" s="232" t="s">
        <v>147</v>
      </c>
    </row>
    <row r="104" spans="10:11" ht="12.75">
      <c r="J104" s="232" t="s">
        <v>130</v>
      </c>
      <c r="K104" s="232" t="s">
        <v>148</v>
      </c>
    </row>
    <row r="105" spans="10:11" ht="12.75">
      <c r="J105" s="232" t="s">
        <v>149</v>
      </c>
      <c r="K105" s="232" t="s">
        <v>150</v>
      </c>
    </row>
    <row r="106" spans="10:11" ht="12.75">
      <c r="J106" s="232" t="s">
        <v>151</v>
      </c>
      <c r="K106" s="232" t="s">
        <v>152</v>
      </c>
    </row>
    <row r="107" spans="10:11" ht="12.75">
      <c r="J107" s="232" t="s">
        <v>153</v>
      </c>
      <c r="K107" s="232" t="s">
        <v>154</v>
      </c>
    </row>
  </sheetData>
  <mergeCells count="3">
    <mergeCell ref="C4:F5"/>
    <mergeCell ref="G4:G6"/>
    <mergeCell ref="V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93"/>
  <sheetViews>
    <sheetView showGridLines="0" workbookViewId="0" topLeftCell="A1">
      <selection activeCell="B3" sqref="B3"/>
    </sheetView>
  </sheetViews>
  <sheetFormatPr defaultColWidth="9.140625" defaultRowHeight="15"/>
  <cols>
    <col min="1" max="2" width="9.140625" style="60" customWidth="1"/>
    <col min="3" max="3" width="14.8515625" style="60" customWidth="1"/>
    <col min="4" max="4" width="11.00390625" style="60" bestFit="1" customWidth="1"/>
    <col min="5" max="5" width="10.421875" style="60" bestFit="1" customWidth="1"/>
    <col min="6" max="6" width="11.421875" style="60" bestFit="1" customWidth="1"/>
    <col min="7" max="7" width="12.00390625" style="60" bestFit="1" customWidth="1"/>
    <col min="8" max="8" width="10.421875" style="60" bestFit="1" customWidth="1"/>
    <col min="9" max="9" width="12.28125" style="60" customWidth="1"/>
    <col min="10" max="11" width="11.00390625" style="60" bestFit="1" customWidth="1"/>
    <col min="12" max="12" width="11.421875" style="60" bestFit="1" customWidth="1"/>
    <col min="13" max="14" width="9.140625" style="60" customWidth="1"/>
    <col min="15" max="15" width="10.421875" style="60" bestFit="1" customWidth="1"/>
    <col min="16" max="16" width="11.00390625" style="60" bestFit="1" customWidth="1"/>
    <col min="17" max="17" width="9.140625" style="60" customWidth="1"/>
    <col min="18" max="18" width="10.8515625" style="60" customWidth="1"/>
    <col min="19" max="19" width="10.421875" style="60" customWidth="1"/>
    <col min="20" max="38" width="9.140625" style="60" customWidth="1"/>
    <col min="39" max="42" width="12.8515625" style="62" bestFit="1" customWidth="1"/>
    <col min="43" max="46" width="11.8515625" style="60" bestFit="1" customWidth="1"/>
    <col min="47" max="16384" width="9.140625" style="60" customWidth="1"/>
  </cols>
  <sheetData>
    <row r="1" spans="2:42" ht="15">
      <c r="B1" s="144"/>
      <c r="C1" s="144"/>
      <c r="O1" s="62"/>
      <c r="P1" s="62"/>
      <c r="Q1" s="62"/>
      <c r="R1" s="62"/>
      <c r="AM1" s="60"/>
      <c r="AN1" s="60"/>
      <c r="AO1" s="60"/>
      <c r="AP1" s="60"/>
    </row>
    <row r="2" spans="2:42" ht="15">
      <c r="B2" s="268" t="s">
        <v>360</v>
      </c>
      <c r="C2" s="144"/>
      <c r="N2" s="1"/>
      <c r="O2" s="62"/>
      <c r="P2" s="62"/>
      <c r="Q2" s="62"/>
      <c r="R2" s="62"/>
      <c r="AM2" s="60"/>
      <c r="AN2" s="60"/>
      <c r="AO2" s="60"/>
      <c r="AP2" s="60"/>
    </row>
    <row r="3" spans="2:42" ht="15">
      <c r="B3" s="35" t="s">
        <v>166</v>
      </c>
      <c r="N3" s="1"/>
      <c r="O3" s="62"/>
      <c r="P3" s="62"/>
      <c r="Q3" s="62"/>
      <c r="R3" s="62"/>
      <c r="V3" s="2"/>
      <c r="AM3" s="60"/>
      <c r="AN3" s="60"/>
      <c r="AO3" s="60"/>
      <c r="AP3" s="60"/>
    </row>
    <row r="4" spans="2:42" ht="15">
      <c r="B4" s="390"/>
      <c r="C4" s="390"/>
      <c r="D4" s="390"/>
      <c r="E4" s="390"/>
      <c r="F4" s="390"/>
      <c r="G4" s="390"/>
      <c r="H4" s="390"/>
      <c r="I4" s="390"/>
      <c r="J4" s="390"/>
      <c r="N4" s="1"/>
      <c r="O4" s="62"/>
      <c r="P4" s="62"/>
      <c r="Q4" s="62"/>
      <c r="R4" s="62"/>
      <c r="V4" s="2"/>
      <c r="AM4" s="60"/>
      <c r="AN4" s="60"/>
      <c r="AO4" s="60"/>
      <c r="AP4" s="60"/>
    </row>
    <row r="5" spans="2:42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2"/>
      <c r="P5" s="22"/>
      <c r="Q5" s="22"/>
      <c r="R5" s="22"/>
      <c r="S5" s="10"/>
      <c r="T5" s="10"/>
      <c r="U5" s="10"/>
      <c r="V5" s="10"/>
      <c r="W5" s="10"/>
      <c r="AM5" s="60"/>
      <c r="AN5" s="60"/>
      <c r="AO5" s="60"/>
      <c r="AP5" s="60"/>
    </row>
    <row r="6" spans="2:42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"/>
      <c r="O6" s="22"/>
      <c r="P6" s="22"/>
      <c r="Q6" s="22"/>
      <c r="R6" s="22"/>
      <c r="S6" s="10"/>
      <c r="T6" s="10"/>
      <c r="U6" s="10"/>
      <c r="V6" s="10"/>
      <c r="W6" s="10"/>
      <c r="AM6" s="60"/>
      <c r="AN6" s="60"/>
      <c r="AO6" s="60"/>
      <c r="AP6" s="60"/>
    </row>
    <row r="7" spans="2:42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"/>
      <c r="O7" s="32"/>
      <c r="P7" s="22"/>
      <c r="Q7" s="22"/>
      <c r="R7" s="22"/>
      <c r="S7" s="10"/>
      <c r="T7" s="10"/>
      <c r="U7" s="10"/>
      <c r="V7" s="10"/>
      <c r="W7" s="10"/>
      <c r="AM7" s="60"/>
      <c r="AN7" s="60"/>
      <c r="AO7" s="60"/>
      <c r="AP7" s="60"/>
    </row>
    <row r="8" spans="2:42" ht="15" customHeight="1">
      <c r="B8" s="1"/>
      <c r="C8" s="391"/>
      <c r="D8" s="391"/>
      <c r="E8" s="391"/>
      <c r="F8" s="391"/>
      <c r="G8" s="391"/>
      <c r="H8" s="391"/>
      <c r="I8" s="391"/>
      <c r="J8" s="391"/>
      <c r="K8" s="10"/>
      <c r="L8" s="10"/>
      <c r="M8" s="10"/>
      <c r="N8" s="1"/>
      <c r="O8" s="33"/>
      <c r="P8" s="34"/>
      <c r="Q8" s="34"/>
      <c r="R8" s="34"/>
      <c r="S8" s="10"/>
      <c r="T8" s="10"/>
      <c r="U8" s="10"/>
      <c r="V8" s="10"/>
      <c r="W8" s="10"/>
      <c r="AM8" s="60"/>
      <c r="AN8" s="60"/>
      <c r="AO8" s="60"/>
      <c r="AP8" s="60"/>
    </row>
    <row r="9" spans="2:42" ht="15" customHeight="1">
      <c r="B9" s="10"/>
      <c r="C9" s="391"/>
      <c r="D9" s="391"/>
      <c r="E9" s="391"/>
      <c r="F9" s="391"/>
      <c r="G9" s="391"/>
      <c r="H9" s="391"/>
      <c r="I9" s="391"/>
      <c r="J9" s="391"/>
      <c r="K9" s="10"/>
      <c r="L9" s="10"/>
      <c r="M9" s="10"/>
      <c r="N9" s="10"/>
      <c r="O9" s="389"/>
      <c r="P9" s="389"/>
      <c r="Q9" s="389"/>
      <c r="R9" s="389"/>
      <c r="S9" s="388"/>
      <c r="T9" s="388"/>
      <c r="U9" s="388"/>
      <c r="V9" s="388"/>
      <c r="W9" s="10"/>
      <c r="AM9" s="60"/>
      <c r="AN9" s="60"/>
      <c r="AO9" s="60"/>
      <c r="AP9" s="60"/>
    </row>
    <row r="10" spans="2:42" ht="15" customHeight="1"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/>
      <c r="O10" s="1"/>
      <c r="P10" s="1"/>
      <c r="Q10" s="1"/>
      <c r="R10" s="1"/>
      <c r="S10" s="1"/>
      <c r="T10" s="1"/>
      <c r="U10" s="1"/>
      <c r="V10" s="1"/>
      <c r="W10" s="10"/>
      <c r="AM10" s="60"/>
      <c r="AN10" s="60"/>
      <c r="AO10" s="60"/>
      <c r="AP10" s="60"/>
    </row>
    <row r="11" spans="2:42" ht="15">
      <c r="B11" s="11"/>
      <c r="C11" s="6"/>
      <c r="D11" s="6"/>
      <c r="E11" s="6"/>
      <c r="F11" s="6"/>
      <c r="G11" s="6"/>
      <c r="H11" s="6"/>
      <c r="I11" s="6"/>
      <c r="J11" s="6"/>
      <c r="K11" s="10"/>
      <c r="L11" s="10"/>
      <c r="M11" s="10"/>
      <c r="N11" s="11"/>
      <c r="O11" s="5"/>
      <c r="P11" s="5"/>
      <c r="Q11" s="5"/>
      <c r="R11" s="5"/>
      <c r="S11" s="5"/>
      <c r="T11" s="5"/>
      <c r="U11" s="5"/>
      <c r="V11" s="5"/>
      <c r="W11" s="10"/>
      <c r="AM11" s="60"/>
      <c r="AN11" s="60"/>
      <c r="AO11" s="60"/>
      <c r="AP11" s="60"/>
    </row>
    <row r="12" spans="2:42" ht="15">
      <c r="B12" s="10"/>
      <c r="C12" s="6"/>
      <c r="D12" s="6"/>
      <c r="E12" s="6"/>
      <c r="F12" s="6"/>
      <c r="G12" s="6"/>
      <c r="H12" s="6"/>
      <c r="I12" s="6"/>
      <c r="J12" s="6"/>
      <c r="K12" s="10"/>
      <c r="L12" s="10"/>
      <c r="M12" s="10"/>
      <c r="N12" s="10"/>
      <c r="O12" s="5"/>
      <c r="P12" s="5"/>
      <c r="Q12" s="5"/>
      <c r="R12" s="5"/>
      <c r="S12" s="5"/>
      <c r="T12" s="5"/>
      <c r="U12" s="5"/>
      <c r="V12" s="5"/>
      <c r="W12" s="10"/>
      <c r="AM12" s="60"/>
      <c r="AN12" s="60"/>
      <c r="AO12" s="60"/>
      <c r="AP12" s="60"/>
    </row>
    <row r="13" spans="2:42" ht="15">
      <c r="B13" s="10"/>
      <c r="C13" s="6"/>
      <c r="D13" s="6"/>
      <c r="E13" s="6"/>
      <c r="F13" s="6"/>
      <c r="G13" s="6"/>
      <c r="H13" s="6"/>
      <c r="I13" s="6"/>
      <c r="J13" s="6"/>
      <c r="K13" s="10"/>
      <c r="L13" s="10"/>
      <c r="M13" s="10"/>
      <c r="N13" s="10"/>
      <c r="O13" s="5"/>
      <c r="P13" s="5"/>
      <c r="Q13" s="5"/>
      <c r="R13" s="5"/>
      <c r="S13" s="5"/>
      <c r="T13" s="5"/>
      <c r="U13" s="5"/>
      <c r="V13" s="5"/>
      <c r="W13" s="10"/>
      <c r="AM13" s="60"/>
      <c r="AN13" s="60"/>
      <c r="AO13" s="60"/>
      <c r="AP13" s="60"/>
    </row>
    <row r="14" spans="2:42" ht="15">
      <c r="B14" s="10"/>
      <c r="C14" s="6"/>
      <c r="D14" s="6"/>
      <c r="E14" s="6"/>
      <c r="F14" s="6"/>
      <c r="G14" s="6"/>
      <c r="H14" s="6"/>
      <c r="I14" s="6"/>
      <c r="J14" s="6"/>
      <c r="K14" s="10"/>
      <c r="L14" s="10"/>
      <c r="M14" s="10"/>
      <c r="N14" s="10"/>
      <c r="O14" s="5"/>
      <c r="P14" s="5"/>
      <c r="Q14" s="5"/>
      <c r="R14" s="5"/>
      <c r="S14" s="5"/>
      <c r="T14" s="5"/>
      <c r="U14" s="5"/>
      <c r="V14" s="5"/>
      <c r="W14" s="10"/>
      <c r="AM14" s="60"/>
      <c r="AN14" s="60"/>
      <c r="AO14" s="60"/>
      <c r="AP14" s="60"/>
    </row>
    <row r="15" spans="2:42" ht="15">
      <c r="B15" s="10"/>
      <c r="C15" s="6"/>
      <c r="D15" s="6"/>
      <c r="E15" s="6"/>
      <c r="F15" s="6"/>
      <c r="G15" s="6"/>
      <c r="H15" s="6"/>
      <c r="I15" s="6"/>
      <c r="J15" s="6"/>
      <c r="K15" s="10"/>
      <c r="L15" s="10"/>
      <c r="M15" s="10"/>
      <c r="N15" s="10"/>
      <c r="O15" s="5"/>
      <c r="P15" s="5"/>
      <c r="Q15" s="5"/>
      <c r="R15" s="5"/>
      <c r="S15" s="5"/>
      <c r="T15" s="5"/>
      <c r="U15" s="5"/>
      <c r="V15" s="5"/>
      <c r="W15" s="10"/>
      <c r="AM15" s="60"/>
      <c r="AN15" s="60"/>
      <c r="AO15" s="60"/>
      <c r="AP15" s="60"/>
    </row>
    <row r="16" spans="2:42" ht="15">
      <c r="B16" s="10"/>
      <c r="C16" s="6"/>
      <c r="D16" s="6"/>
      <c r="E16" s="6"/>
      <c r="F16" s="6"/>
      <c r="G16" s="6"/>
      <c r="H16" s="6"/>
      <c r="I16" s="6"/>
      <c r="J16" s="6"/>
      <c r="K16" s="10"/>
      <c r="L16" s="10"/>
      <c r="M16" s="10"/>
      <c r="N16" s="10"/>
      <c r="O16" s="5"/>
      <c r="P16" s="5"/>
      <c r="Q16" s="5"/>
      <c r="R16" s="5"/>
      <c r="S16" s="5"/>
      <c r="T16" s="5"/>
      <c r="U16" s="5"/>
      <c r="V16" s="5"/>
      <c r="W16" s="10"/>
      <c r="AM16" s="60"/>
      <c r="AN16" s="60"/>
      <c r="AO16" s="60"/>
      <c r="AP16" s="60"/>
    </row>
    <row r="17" spans="2:42" ht="15">
      <c r="B17" s="10"/>
      <c r="C17" s="6"/>
      <c r="D17" s="6"/>
      <c r="E17" s="6"/>
      <c r="F17" s="6"/>
      <c r="G17" s="6"/>
      <c r="H17" s="6"/>
      <c r="I17" s="6"/>
      <c r="J17" s="6"/>
      <c r="K17" s="10"/>
      <c r="L17" s="10"/>
      <c r="M17" s="10"/>
      <c r="N17" s="10"/>
      <c r="O17" s="5"/>
      <c r="P17" s="5"/>
      <c r="Q17" s="5"/>
      <c r="R17" s="5"/>
      <c r="S17" s="5"/>
      <c r="T17" s="5"/>
      <c r="U17" s="5"/>
      <c r="V17" s="5"/>
      <c r="W17" s="10"/>
      <c r="AM17" s="60"/>
      <c r="AN17" s="60"/>
      <c r="AO17" s="60"/>
      <c r="AP17" s="60"/>
    </row>
    <row r="18" spans="2:42" ht="15">
      <c r="B18" s="10"/>
      <c r="C18" s="6"/>
      <c r="D18" s="6"/>
      <c r="E18" s="6"/>
      <c r="F18" s="6"/>
      <c r="G18" s="6"/>
      <c r="H18" s="6"/>
      <c r="I18" s="6"/>
      <c r="J18" s="6"/>
      <c r="K18" s="10"/>
      <c r="L18" s="10"/>
      <c r="M18" s="10"/>
      <c r="N18" s="10"/>
      <c r="O18" s="5"/>
      <c r="P18" s="5"/>
      <c r="Q18" s="5"/>
      <c r="R18" s="5"/>
      <c r="S18" s="5"/>
      <c r="T18" s="5"/>
      <c r="U18" s="5"/>
      <c r="V18" s="5"/>
      <c r="W18" s="10"/>
      <c r="AM18" s="60"/>
      <c r="AN18" s="60"/>
      <c r="AO18" s="60"/>
      <c r="AP18" s="60"/>
    </row>
    <row r="19" spans="2:42" ht="15">
      <c r="B19" s="10"/>
      <c r="C19" s="6"/>
      <c r="D19" s="6"/>
      <c r="E19" s="6"/>
      <c r="F19" s="6"/>
      <c r="G19" s="6"/>
      <c r="H19" s="6"/>
      <c r="I19" s="6"/>
      <c r="J19" s="6"/>
      <c r="K19" s="10"/>
      <c r="L19" s="10"/>
      <c r="M19" s="10"/>
      <c r="N19" s="10"/>
      <c r="O19" s="5"/>
      <c r="P19" s="5"/>
      <c r="Q19" s="5"/>
      <c r="R19" s="5"/>
      <c r="S19" s="5"/>
      <c r="T19" s="5"/>
      <c r="U19" s="5"/>
      <c r="V19" s="5"/>
      <c r="W19" s="10"/>
      <c r="AM19" s="60"/>
      <c r="AN19" s="60"/>
      <c r="AO19" s="60"/>
      <c r="AP19" s="60"/>
    </row>
    <row r="20" spans="3:42" ht="15">
      <c r="C20" s="6"/>
      <c r="D20" s="6"/>
      <c r="E20" s="6"/>
      <c r="F20" s="6"/>
      <c r="G20" s="6"/>
      <c r="H20" s="6"/>
      <c r="I20" s="6"/>
      <c r="J20" s="6"/>
      <c r="K20" s="10"/>
      <c r="L20" s="10"/>
      <c r="M20" s="10"/>
      <c r="N20" s="10"/>
      <c r="O20" s="5"/>
      <c r="P20" s="5"/>
      <c r="Q20" s="5"/>
      <c r="R20" s="5"/>
      <c r="S20" s="5"/>
      <c r="T20" s="5"/>
      <c r="U20" s="5"/>
      <c r="V20" s="5"/>
      <c r="W20" s="10"/>
      <c r="AM20" s="60"/>
      <c r="AN20" s="60"/>
      <c r="AO20" s="60"/>
      <c r="AP20" s="60"/>
    </row>
    <row r="21" spans="3:42" ht="15">
      <c r="C21" s="6"/>
      <c r="D21" s="6"/>
      <c r="E21" s="6"/>
      <c r="F21" s="6"/>
      <c r="G21" s="6"/>
      <c r="H21" s="6"/>
      <c r="I21" s="6"/>
      <c r="J21" s="6"/>
      <c r="K21" s="10"/>
      <c r="L21" s="10"/>
      <c r="M21" s="10"/>
      <c r="N21" s="10"/>
      <c r="O21" s="5"/>
      <c r="P21" s="5"/>
      <c r="Q21" s="5"/>
      <c r="R21" s="5"/>
      <c r="S21" s="5"/>
      <c r="T21" s="5"/>
      <c r="U21" s="5"/>
      <c r="V21" s="5"/>
      <c r="W21" s="10"/>
      <c r="AM21" s="60"/>
      <c r="AN21" s="60"/>
      <c r="AO21" s="60"/>
      <c r="AP21" s="60"/>
    </row>
    <row r="22" spans="2:42" ht="15">
      <c r="B22" s="10"/>
      <c r="C22" s="6"/>
      <c r="D22" s="6"/>
      <c r="E22" s="6"/>
      <c r="F22" s="6"/>
      <c r="G22" s="6"/>
      <c r="H22" s="6"/>
      <c r="I22" s="6"/>
      <c r="J22" s="6"/>
      <c r="K22" s="10"/>
      <c r="L22" s="10"/>
      <c r="M22" s="10"/>
      <c r="N22" s="10"/>
      <c r="O22" s="5"/>
      <c r="P22" s="5"/>
      <c r="Q22" s="5"/>
      <c r="R22" s="5"/>
      <c r="S22" s="5"/>
      <c r="T22" s="5"/>
      <c r="U22" s="5"/>
      <c r="V22" s="5"/>
      <c r="W22" s="10"/>
      <c r="AM22" s="60"/>
      <c r="AN22" s="60"/>
      <c r="AO22" s="60"/>
      <c r="AP22" s="60"/>
    </row>
    <row r="23" spans="2:42" ht="15">
      <c r="B23" s="10"/>
      <c r="C23" s="6"/>
      <c r="D23" s="6"/>
      <c r="E23" s="6"/>
      <c r="F23" s="6"/>
      <c r="G23" s="6"/>
      <c r="H23" s="6"/>
      <c r="I23" s="6"/>
      <c r="J23" s="6"/>
      <c r="K23" s="10"/>
      <c r="L23" s="10"/>
      <c r="M23" s="10"/>
      <c r="N23" s="10"/>
      <c r="O23" s="5"/>
      <c r="P23" s="5"/>
      <c r="Q23" s="5"/>
      <c r="R23" s="5"/>
      <c r="S23" s="5"/>
      <c r="T23" s="5"/>
      <c r="U23" s="5"/>
      <c r="V23" s="5"/>
      <c r="W23" s="10"/>
      <c r="AM23" s="60"/>
      <c r="AN23" s="60"/>
      <c r="AO23" s="60"/>
      <c r="AP23" s="60"/>
    </row>
    <row r="24" spans="2:42" ht="15">
      <c r="B24" s="10"/>
      <c r="C24" s="6"/>
      <c r="D24" s="6"/>
      <c r="E24" s="6"/>
      <c r="F24" s="6"/>
      <c r="G24" s="6"/>
      <c r="H24" s="6"/>
      <c r="I24" s="6"/>
      <c r="J24" s="6"/>
      <c r="K24" s="10"/>
      <c r="L24" s="10"/>
      <c r="M24" s="10"/>
      <c r="N24" s="10"/>
      <c r="O24" s="5"/>
      <c r="P24" s="5"/>
      <c r="Q24" s="5"/>
      <c r="R24" s="5"/>
      <c r="S24" s="5"/>
      <c r="T24" s="5"/>
      <c r="U24" s="5"/>
      <c r="V24" s="5"/>
      <c r="W24" s="10"/>
      <c r="AM24" s="60"/>
      <c r="AN24" s="60"/>
      <c r="AO24" s="60"/>
      <c r="AP24" s="60"/>
    </row>
    <row r="25" spans="2:42" ht="15">
      <c r="B25" s="10"/>
      <c r="C25" s="6"/>
      <c r="D25" s="6"/>
      <c r="E25" s="6"/>
      <c r="F25" s="6"/>
      <c r="G25" s="6"/>
      <c r="H25" s="6"/>
      <c r="I25" s="6"/>
      <c r="J25" s="6"/>
      <c r="K25" s="10"/>
      <c r="L25" s="10"/>
      <c r="M25" s="10"/>
      <c r="N25" s="10"/>
      <c r="O25" s="5"/>
      <c r="P25" s="5"/>
      <c r="Q25" s="5"/>
      <c r="R25" s="5"/>
      <c r="S25" s="5"/>
      <c r="T25" s="5"/>
      <c r="U25" s="5"/>
      <c r="V25" s="5"/>
      <c r="W25" s="10"/>
      <c r="AM25" s="60"/>
      <c r="AN25" s="60"/>
      <c r="AO25" s="60"/>
      <c r="AP25" s="60"/>
    </row>
    <row r="26" spans="2:42" ht="15">
      <c r="B26" s="10"/>
      <c r="C26" s="6"/>
      <c r="D26" s="6"/>
      <c r="E26" s="6"/>
      <c r="F26" s="6"/>
      <c r="G26" s="6"/>
      <c r="H26" s="6"/>
      <c r="I26" s="6"/>
      <c r="J26" s="6"/>
      <c r="K26" s="10"/>
      <c r="L26" s="10"/>
      <c r="M26" s="10"/>
      <c r="N26" s="10"/>
      <c r="O26" s="5"/>
      <c r="P26" s="5"/>
      <c r="Q26" s="5"/>
      <c r="R26" s="5"/>
      <c r="S26" s="5"/>
      <c r="T26" s="5"/>
      <c r="U26" s="5"/>
      <c r="V26" s="5"/>
      <c r="W26" s="10"/>
      <c r="AM26" s="60"/>
      <c r="AN26" s="60"/>
      <c r="AO26" s="60"/>
      <c r="AP26" s="60"/>
    </row>
    <row r="27" spans="2:42" ht="15">
      <c r="B27" s="10"/>
      <c r="C27" s="6"/>
      <c r="D27" s="6"/>
      <c r="E27" s="6"/>
      <c r="F27" s="6"/>
      <c r="G27" s="6"/>
      <c r="H27" s="6"/>
      <c r="I27" s="6"/>
      <c r="J27" s="6"/>
      <c r="K27" s="10"/>
      <c r="L27" s="10"/>
      <c r="M27" s="10"/>
      <c r="N27" s="10"/>
      <c r="O27" s="5"/>
      <c r="P27" s="5"/>
      <c r="Q27" s="5"/>
      <c r="R27" s="5"/>
      <c r="S27" s="5"/>
      <c r="T27" s="5"/>
      <c r="U27" s="5"/>
      <c r="V27" s="5"/>
      <c r="W27" s="10"/>
      <c r="AM27" s="60"/>
      <c r="AN27" s="60"/>
      <c r="AO27" s="60"/>
      <c r="AP27" s="60"/>
    </row>
    <row r="28" spans="2:42" ht="15">
      <c r="B28" s="10" t="s">
        <v>368</v>
      </c>
      <c r="C28" s="6"/>
      <c r="D28" s="6"/>
      <c r="E28" s="6"/>
      <c r="F28" s="6"/>
      <c r="G28" s="6"/>
      <c r="H28" s="6"/>
      <c r="I28" s="6"/>
      <c r="J28" s="6"/>
      <c r="K28" s="10"/>
      <c r="L28" s="10"/>
      <c r="M28" s="10"/>
      <c r="N28" s="10"/>
      <c r="O28" s="5"/>
      <c r="P28" s="5"/>
      <c r="Q28" s="5"/>
      <c r="R28" s="5"/>
      <c r="S28" s="5"/>
      <c r="T28" s="5"/>
      <c r="U28" s="5"/>
      <c r="V28" s="5"/>
      <c r="W28" s="10"/>
      <c r="AM28" s="60"/>
      <c r="AN28" s="60"/>
      <c r="AO28" s="60"/>
      <c r="AP28" s="60"/>
    </row>
    <row r="29" spans="2:42" ht="15">
      <c r="B29" s="36" t="s">
        <v>54</v>
      </c>
      <c r="C29" s="6"/>
      <c r="D29" s="6"/>
      <c r="E29" s="6"/>
      <c r="F29" s="6"/>
      <c r="G29" s="6"/>
      <c r="H29" s="6"/>
      <c r="I29" s="6"/>
      <c r="J29" s="6"/>
      <c r="K29" s="10"/>
      <c r="L29" s="10"/>
      <c r="M29" s="10"/>
      <c r="N29" s="10"/>
      <c r="O29" s="5"/>
      <c r="P29" s="5"/>
      <c r="Q29" s="5"/>
      <c r="R29" s="5"/>
      <c r="S29" s="5"/>
      <c r="T29" s="5"/>
      <c r="U29" s="5"/>
      <c r="V29" s="5"/>
      <c r="W29" s="10"/>
      <c r="AM29" s="60"/>
      <c r="AN29" s="60"/>
      <c r="AO29" s="60"/>
      <c r="AP29" s="60"/>
    </row>
    <row r="30" spans="3:42" ht="15">
      <c r="C30" s="6"/>
      <c r="D30" s="6"/>
      <c r="E30" s="6"/>
      <c r="F30" s="6"/>
      <c r="G30" s="6"/>
      <c r="H30" s="6"/>
      <c r="I30" s="6"/>
      <c r="J30" s="6"/>
      <c r="K30" s="10"/>
      <c r="L30" s="10"/>
      <c r="M30" s="10"/>
      <c r="N30" s="10"/>
      <c r="O30" s="5"/>
      <c r="P30" s="5"/>
      <c r="Q30" s="5"/>
      <c r="R30" s="5"/>
      <c r="S30" s="5"/>
      <c r="T30" s="5"/>
      <c r="U30" s="5"/>
      <c r="V30" s="5"/>
      <c r="W30" s="10"/>
      <c r="AM30" s="60"/>
      <c r="AN30" s="60"/>
      <c r="AO30" s="60"/>
      <c r="AP30" s="60"/>
    </row>
    <row r="31" spans="3:42" ht="15">
      <c r="C31" s="6"/>
      <c r="D31" s="6"/>
      <c r="E31" s="6"/>
      <c r="F31" s="6"/>
      <c r="G31" s="6"/>
      <c r="H31" s="6"/>
      <c r="I31" s="6"/>
      <c r="J31" s="6"/>
      <c r="K31" s="10"/>
      <c r="L31" s="10"/>
      <c r="M31" s="10"/>
      <c r="N31" s="10"/>
      <c r="O31" s="5"/>
      <c r="P31" s="5"/>
      <c r="Q31" s="5"/>
      <c r="R31" s="5"/>
      <c r="S31" s="5"/>
      <c r="T31" s="5"/>
      <c r="U31" s="5"/>
      <c r="V31" s="5"/>
      <c r="W31" s="10"/>
      <c r="AM31" s="60"/>
      <c r="AN31" s="60"/>
      <c r="AO31" s="60"/>
      <c r="AP31" s="60"/>
    </row>
    <row r="32" spans="3:42" ht="15">
      <c r="C32" s="6"/>
      <c r="D32" s="6"/>
      <c r="E32" s="6"/>
      <c r="F32" s="6"/>
      <c r="G32" s="6"/>
      <c r="H32" s="6"/>
      <c r="I32" s="6"/>
      <c r="J32" s="6"/>
      <c r="K32" s="10"/>
      <c r="L32" s="10"/>
      <c r="M32" s="10"/>
      <c r="N32" s="10"/>
      <c r="O32" s="5"/>
      <c r="P32" s="5"/>
      <c r="Q32" s="5"/>
      <c r="R32" s="5"/>
      <c r="S32" s="5"/>
      <c r="T32" s="5"/>
      <c r="U32" s="5"/>
      <c r="V32" s="5"/>
      <c r="W32" s="10"/>
      <c r="AM32" s="60"/>
      <c r="AN32" s="60"/>
      <c r="AO32" s="60"/>
      <c r="AP32" s="60"/>
    </row>
    <row r="33" spans="3:42" ht="15">
      <c r="C33" s="6"/>
      <c r="D33" s="6"/>
      <c r="E33" s="6"/>
      <c r="F33" s="6"/>
      <c r="G33" s="6"/>
      <c r="H33" s="6"/>
      <c r="I33" s="6"/>
      <c r="J33" s="6"/>
      <c r="K33" s="10"/>
      <c r="L33" s="10"/>
      <c r="M33" s="10"/>
      <c r="N33" s="10"/>
      <c r="O33" s="5"/>
      <c r="P33" s="5"/>
      <c r="Q33" s="5"/>
      <c r="R33" s="5"/>
      <c r="S33" s="5"/>
      <c r="T33" s="5"/>
      <c r="U33" s="5"/>
      <c r="V33" s="5"/>
      <c r="W33" s="10"/>
      <c r="AM33" s="60"/>
      <c r="AN33" s="60"/>
      <c r="AO33" s="60"/>
      <c r="AP33" s="60"/>
    </row>
    <row r="34" spans="2:42" ht="15">
      <c r="B34" s="10"/>
      <c r="C34" s="6"/>
      <c r="D34" s="6"/>
      <c r="E34" s="6"/>
      <c r="F34" s="6"/>
      <c r="G34" s="6"/>
      <c r="H34" s="6"/>
      <c r="I34" s="6"/>
      <c r="J34" s="6"/>
      <c r="K34" s="10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10"/>
      <c r="AM34" s="60"/>
      <c r="AN34" s="60"/>
      <c r="AO34" s="60"/>
      <c r="AP34" s="60"/>
    </row>
    <row r="35" spans="2:42" ht="15">
      <c r="B35" s="10"/>
      <c r="C35" s="6"/>
      <c r="D35" s="6"/>
      <c r="E35" s="6"/>
      <c r="F35" s="6"/>
      <c r="G35" s="6"/>
      <c r="H35" s="6"/>
      <c r="I35" s="6"/>
      <c r="J35" s="6"/>
      <c r="K35" s="10"/>
      <c r="L35" s="10"/>
      <c r="M35" s="10"/>
      <c r="N35" s="10"/>
      <c r="O35" s="5"/>
      <c r="P35" s="5"/>
      <c r="Q35" s="5"/>
      <c r="R35" s="5"/>
      <c r="S35" s="5"/>
      <c r="T35" s="5"/>
      <c r="U35" s="5"/>
      <c r="V35" s="5"/>
      <c r="W35" s="10"/>
      <c r="AM35" s="60"/>
      <c r="AN35" s="60"/>
      <c r="AO35" s="60"/>
      <c r="AP35" s="60"/>
    </row>
    <row r="49" ht="15">
      <c r="A49" s="91" t="s">
        <v>177</v>
      </c>
    </row>
    <row r="50" spans="1:42" ht="15">
      <c r="A50" s="60" t="s">
        <v>286</v>
      </c>
      <c r="B50" s="10"/>
      <c r="C50" s="6"/>
      <c r="D50" s="6"/>
      <c r="E50" s="6"/>
      <c r="F50" s="6"/>
      <c r="G50" s="6"/>
      <c r="H50" s="6"/>
      <c r="I50" s="6"/>
      <c r="J50" s="6"/>
      <c r="K50" s="10"/>
      <c r="L50" s="10"/>
      <c r="M50" s="10"/>
      <c r="N50" s="10"/>
      <c r="O50" s="5"/>
      <c r="P50" s="5"/>
      <c r="Q50" s="5"/>
      <c r="R50" s="5"/>
      <c r="S50" s="5"/>
      <c r="T50" s="5"/>
      <c r="U50" s="5"/>
      <c r="V50" s="5"/>
      <c r="W50" s="10"/>
      <c r="AM50" s="60"/>
      <c r="AN50" s="60"/>
      <c r="AO50" s="60"/>
      <c r="AP50" s="60"/>
    </row>
    <row r="51" spans="2:42" ht="15">
      <c r="B51" s="10"/>
      <c r="C51" s="6"/>
      <c r="D51" s="6"/>
      <c r="E51" s="6"/>
      <c r="F51" s="6"/>
      <c r="G51" s="6"/>
      <c r="H51" s="6"/>
      <c r="I51" s="6"/>
      <c r="J51" s="6"/>
      <c r="K51" s="10"/>
      <c r="L51" s="10"/>
      <c r="M51" s="10"/>
      <c r="N51" s="10"/>
      <c r="O51" s="5"/>
      <c r="P51" s="5"/>
      <c r="Q51" s="5"/>
      <c r="R51" s="5"/>
      <c r="S51" s="5"/>
      <c r="T51" s="5"/>
      <c r="U51" s="5"/>
      <c r="V51" s="5"/>
      <c r="W51" s="10"/>
      <c r="AM51" s="60"/>
      <c r="AN51" s="60"/>
      <c r="AO51" s="60"/>
      <c r="AP51" s="60"/>
    </row>
    <row r="52" spans="2:42" ht="15">
      <c r="B52" s="7"/>
      <c r="C52" s="7"/>
      <c r="D52" s="7"/>
      <c r="E52" s="2"/>
      <c r="F52" s="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"/>
      <c r="X52" s="8"/>
      <c r="Y52" s="8"/>
      <c r="Z52" s="8"/>
      <c r="AA52" s="8"/>
      <c r="AB52" s="5"/>
      <c r="AC52" s="5"/>
      <c r="AD52" s="5"/>
      <c r="AE52" s="5"/>
      <c r="AF52" s="10"/>
      <c r="AM52" s="60"/>
      <c r="AN52" s="60"/>
      <c r="AO52" s="60"/>
      <c r="AP52" s="60"/>
    </row>
    <row r="53" spans="2:42" ht="15">
      <c r="B53" s="7"/>
      <c r="C53" s="7"/>
      <c r="D53" s="7"/>
      <c r="E53" s="2"/>
      <c r="F53" s="2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2"/>
      <c r="Y53" s="22"/>
      <c r="Z53" s="22"/>
      <c r="AA53" s="22"/>
      <c r="AB53" s="10"/>
      <c r="AC53" s="10"/>
      <c r="AD53" s="10"/>
      <c r="AE53" s="10"/>
      <c r="AF53" s="10"/>
      <c r="AM53" s="60"/>
      <c r="AN53" s="60"/>
      <c r="AO53" s="60"/>
      <c r="AP53" s="60"/>
    </row>
    <row r="54" spans="2:42" ht="15">
      <c r="B54" s="7"/>
      <c r="C54" s="7"/>
      <c r="D54" s="7"/>
      <c r="E54" s="2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"/>
      <c r="X54" s="22"/>
      <c r="Y54" s="22"/>
      <c r="Z54" s="22"/>
      <c r="AA54" s="22"/>
      <c r="AB54" s="10"/>
      <c r="AC54" s="10"/>
      <c r="AD54" s="10"/>
      <c r="AE54" s="10"/>
      <c r="AF54" s="10"/>
      <c r="AM54" s="60"/>
      <c r="AN54" s="60"/>
      <c r="AO54" s="60"/>
      <c r="AP54" s="60"/>
    </row>
    <row r="55" spans="20:47" ht="15">
      <c r="T55" s="2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" t="s">
        <v>6</v>
      </c>
      <c r="AM55" s="22"/>
      <c r="AN55" s="22"/>
      <c r="AO55" s="22"/>
      <c r="AP55" s="22"/>
      <c r="AQ55" s="10"/>
      <c r="AR55" s="10"/>
      <c r="AS55" s="10"/>
      <c r="AT55" s="10"/>
      <c r="AU55" s="10"/>
    </row>
    <row r="56" spans="8:42" ht="15">
      <c r="H56" s="2"/>
      <c r="AA56" s="62"/>
      <c r="AB56" s="62"/>
      <c r="AC56" s="62"/>
      <c r="AD56" s="62"/>
      <c r="AM56" s="60"/>
      <c r="AN56" s="60"/>
      <c r="AO56" s="60"/>
      <c r="AP56" s="60"/>
    </row>
    <row r="57" spans="8:42" ht="15">
      <c r="H57" s="2"/>
      <c r="AA57" s="62"/>
      <c r="AB57" s="62"/>
      <c r="AC57" s="62"/>
      <c r="AD57" s="62"/>
      <c r="AM57" s="60"/>
      <c r="AN57" s="60"/>
      <c r="AO57" s="60"/>
      <c r="AP57" s="60"/>
    </row>
    <row r="58" spans="2:42" ht="15">
      <c r="B58" s="241" t="s">
        <v>128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AA58" s="62"/>
      <c r="AB58" s="62"/>
      <c r="AC58" s="62"/>
      <c r="AD58" s="62"/>
      <c r="AM58" s="60"/>
      <c r="AN58" s="60"/>
      <c r="AO58" s="60"/>
      <c r="AP58" s="60"/>
    </row>
    <row r="59" spans="2:42" ht="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AA59" s="62"/>
      <c r="AB59" s="62"/>
      <c r="AC59" s="62"/>
      <c r="AD59" s="62"/>
      <c r="AM59" s="60"/>
      <c r="AN59" s="60"/>
      <c r="AO59" s="60"/>
      <c r="AP59" s="60"/>
    </row>
    <row r="60" spans="2:42" ht="15">
      <c r="B60" s="241" t="s">
        <v>99</v>
      </c>
      <c r="C60" s="242">
        <v>42693.412870370375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AA60" s="62"/>
      <c r="AB60" s="62"/>
      <c r="AC60" s="62"/>
      <c r="AD60" s="62"/>
      <c r="AM60" s="60"/>
      <c r="AN60" s="60"/>
      <c r="AO60" s="60"/>
      <c r="AP60" s="60"/>
    </row>
    <row r="61" spans="2:42" ht="15">
      <c r="B61" s="241" t="s">
        <v>57</v>
      </c>
      <c r="C61" s="242">
        <v>42702.48240702546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AA61" s="62"/>
      <c r="AB61" s="62"/>
      <c r="AC61" s="62"/>
      <c r="AD61" s="62"/>
      <c r="AM61" s="60"/>
      <c r="AN61" s="60"/>
      <c r="AO61" s="60"/>
      <c r="AP61" s="60"/>
    </row>
    <row r="62" spans="2:42" ht="15">
      <c r="B62" s="241" t="s">
        <v>58</v>
      </c>
      <c r="C62" s="241" t="s">
        <v>59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AA62" s="62"/>
      <c r="AB62" s="62"/>
      <c r="AC62" s="62"/>
      <c r="AD62" s="62"/>
      <c r="AM62" s="60"/>
      <c r="AN62" s="60"/>
      <c r="AO62" s="60"/>
      <c r="AP62" s="60"/>
    </row>
    <row r="63" spans="2:42" ht="1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AA63" s="62"/>
      <c r="AB63" s="62"/>
      <c r="AC63" s="62"/>
      <c r="AD63" s="62"/>
      <c r="AM63" s="60"/>
      <c r="AN63" s="60"/>
      <c r="AO63" s="60"/>
      <c r="AP63" s="60"/>
    </row>
    <row r="64" spans="2:42" ht="15">
      <c r="B64" s="241" t="s">
        <v>103</v>
      </c>
      <c r="C64" s="241" t="s">
        <v>129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AA64" s="62"/>
      <c r="AB64" s="62"/>
      <c r="AC64" s="62"/>
      <c r="AD64" s="62"/>
      <c r="AM64" s="60"/>
      <c r="AN64" s="60"/>
      <c r="AO64" s="60"/>
      <c r="AP64" s="60"/>
    </row>
    <row r="65" spans="2:42" ht="15">
      <c r="B65" s="241" t="s">
        <v>101</v>
      </c>
      <c r="C65" s="241" t="s">
        <v>181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AA65" s="62"/>
      <c r="AB65" s="62"/>
      <c r="AC65" s="62"/>
      <c r="AD65" s="62"/>
      <c r="AM65" s="60"/>
      <c r="AN65" s="60"/>
      <c r="AO65" s="60"/>
      <c r="AP65" s="60"/>
    </row>
    <row r="66" spans="2:42" ht="15">
      <c r="B66"/>
      <c r="C66"/>
      <c r="D66"/>
      <c r="E66"/>
      <c r="F66"/>
      <c r="G66" s="328">
        <f>+(G68-F68)/F68*100</f>
        <v>-9.508196721311478</v>
      </c>
      <c r="H66" s="328">
        <f>+(H68-G68)/G68*100</f>
        <v>20.772946859903385</v>
      </c>
      <c r="I66" s="328"/>
      <c r="J66" s="328"/>
      <c r="K66" s="328"/>
      <c r="L66" s="328"/>
      <c r="M66" s="328">
        <f>+(M68-C68)/C68*100</f>
        <v>33.98294762484775</v>
      </c>
      <c r="N66"/>
      <c r="O66"/>
      <c r="P66"/>
      <c r="Q66"/>
      <c r="R66"/>
      <c r="S66"/>
      <c r="T66"/>
      <c r="U66"/>
      <c r="V66"/>
      <c r="W66"/>
      <c r="X66"/>
      <c r="Y66"/>
      <c r="AA66" s="62"/>
      <c r="AB66" s="62"/>
      <c r="AC66" s="62"/>
      <c r="AD66" s="62"/>
      <c r="AM66" s="60"/>
      <c r="AN66" s="60"/>
      <c r="AO66" s="60"/>
      <c r="AP66" s="60"/>
    </row>
    <row r="67" spans="2:42" ht="15">
      <c r="B67" s="243" t="s">
        <v>5</v>
      </c>
      <c r="C67" s="243" t="s">
        <v>8</v>
      </c>
      <c r="D67" s="243" t="s">
        <v>10</v>
      </c>
      <c r="E67" s="243" t="s">
        <v>11</v>
      </c>
      <c r="F67" s="243" t="s">
        <v>12</v>
      </c>
      <c r="G67" s="243" t="s">
        <v>13</v>
      </c>
      <c r="H67" s="243" t="s">
        <v>14</v>
      </c>
      <c r="I67" s="243" t="s">
        <v>0</v>
      </c>
      <c r="J67" s="243" t="s">
        <v>1</v>
      </c>
      <c r="K67" s="243" t="s">
        <v>2</v>
      </c>
      <c r="L67" s="243" t="s">
        <v>104</v>
      </c>
      <c r="M67" s="243" t="s">
        <v>195</v>
      </c>
      <c r="N67"/>
      <c r="O67"/>
      <c r="P67"/>
      <c r="Q67"/>
      <c r="R67"/>
      <c r="S67"/>
      <c r="T67"/>
      <c r="V67" s="62"/>
      <c r="W67" s="62"/>
      <c r="X67" s="62"/>
      <c r="Y67" s="62"/>
      <c r="AM67" s="60"/>
      <c r="AN67" s="60"/>
      <c r="AO67" s="60"/>
      <c r="AP67" s="60"/>
    </row>
    <row r="68" spans="2:42" ht="15">
      <c r="B68" s="243" t="s">
        <v>155</v>
      </c>
      <c r="C68" s="244">
        <v>82.1</v>
      </c>
      <c r="D68" s="244">
        <v>85</v>
      </c>
      <c r="E68" s="244">
        <v>94.1</v>
      </c>
      <c r="F68" s="244">
        <v>91.5</v>
      </c>
      <c r="G68" s="244">
        <v>82.8</v>
      </c>
      <c r="H68" s="244">
        <v>100</v>
      </c>
      <c r="I68" s="244">
        <v>110.4</v>
      </c>
      <c r="J68" s="244">
        <v>108.4</v>
      </c>
      <c r="K68" s="244">
        <v>114.5</v>
      </c>
      <c r="L68" s="244">
        <v>112.7</v>
      </c>
      <c r="M68" s="244">
        <v>110</v>
      </c>
      <c r="N68"/>
      <c r="O68"/>
      <c r="P68"/>
      <c r="Q68"/>
      <c r="R68"/>
      <c r="S68"/>
      <c r="T68"/>
      <c r="V68" s="62"/>
      <c r="W68" s="62"/>
      <c r="X68" s="62"/>
      <c r="Y68" s="62"/>
      <c r="AM68" s="60"/>
      <c r="AN68" s="60"/>
      <c r="AO68" s="60"/>
      <c r="AP68" s="60"/>
    </row>
    <row r="69" spans="2:42" ht="15">
      <c r="B69" s="243" t="s">
        <v>7</v>
      </c>
      <c r="C69" s="244">
        <v>82.2</v>
      </c>
      <c r="D69" s="244">
        <v>85.2</v>
      </c>
      <c r="E69" s="244">
        <v>94.2</v>
      </c>
      <c r="F69" s="244">
        <v>91.8</v>
      </c>
      <c r="G69" s="244">
        <v>83.1</v>
      </c>
      <c r="H69" s="244">
        <v>100</v>
      </c>
      <c r="I69" s="244">
        <v>110.2</v>
      </c>
      <c r="J69" s="244">
        <v>108.2</v>
      </c>
      <c r="K69" s="244">
        <v>114.3</v>
      </c>
      <c r="L69" s="244">
        <v>112.4</v>
      </c>
      <c r="M69" s="244">
        <v>109.8</v>
      </c>
      <c r="N69"/>
      <c r="O69"/>
      <c r="P69"/>
      <c r="Q69"/>
      <c r="R69"/>
      <c r="S69"/>
      <c r="T69"/>
      <c r="V69" s="62"/>
      <c r="W69" s="62"/>
      <c r="X69" s="62"/>
      <c r="Y69" s="62"/>
      <c r="AM69" s="60"/>
      <c r="AN69" s="60"/>
      <c r="AO69" s="60"/>
      <c r="AP69" s="60"/>
    </row>
    <row r="70" spans="2:42" ht="15">
      <c r="B70"/>
      <c r="C70"/>
      <c r="D70">
        <f>D69/C69*100-100</f>
        <v>3.6496350364963632</v>
      </c>
      <c r="E70">
        <f aca="true" t="shared" si="0" ref="E70:M70">E69/D69*100-100</f>
        <v>10.563380281690144</v>
      </c>
      <c r="F70">
        <f t="shared" si="0"/>
        <v>-2.54777070063696</v>
      </c>
      <c r="G70">
        <f t="shared" si="0"/>
        <v>-9.477124183006538</v>
      </c>
      <c r="H70">
        <f t="shared" si="0"/>
        <v>20.336943441636592</v>
      </c>
      <c r="I70">
        <f t="shared" si="0"/>
        <v>10.200000000000003</v>
      </c>
      <c r="J70">
        <f t="shared" si="0"/>
        <v>-1.8148820326678816</v>
      </c>
      <c r="K70">
        <f t="shared" si="0"/>
        <v>5.637707948243985</v>
      </c>
      <c r="L70">
        <f t="shared" si="0"/>
        <v>-1.6622922134733074</v>
      </c>
      <c r="M70">
        <f t="shared" si="0"/>
        <v>-2.313167259786482</v>
      </c>
      <c r="N70"/>
      <c r="O70"/>
      <c r="P70"/>
      <c r="Q70"/>
      <c r="R70"/>
      <c r="S70"/>
      <c r="T70"/>
      <c r="U70"/>
      <c r="V70"/>
      <c r="W70"/>
      <c r="X70"/>
      <c r="Y70"/>
      <c r="AA70" s="62"/>
      <c r="AB70" s="62"/>
      <c r="AC70" s="62"/>
      <c r="AD70" s="62"/>
      <c r="AM70" s="60"/>
      <c r="AN70" s="60"/>
      <c r="AO70" s="60"/>
      <c r="AP70" s="60"/>
    </row>
    <row r="71" spans="2:25" ht="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2:25" ht="15">
      <c r="B72" s="243" t="s">
        <v>5</v>
      </c>
      <c r="C72" s="243" t="s">
        <v>45</v>
      </c>
      <c r="D72" s="243" t="s">
        <v>46</v>
      </c>
      <c r="E72" s="243" t="s">
        <v>47</v>
      </c>
      <c r="F72" s="243" t="s">
        <v>48</v>
      </c>
      <c r="G72" s="243" t="s">
        <v>9</v>
      </c>
      <c r="H72" s="243" t="s">
        <v>8</v>
      </c>
      <c r="I72" s="243" t="s">
        <v>10</v>
      </c>
      <c r="J72" s="243" t="s">
        <v>11</v>
      </c>
      <c r="K72" s="243" t="s">
        <v>12</v>
      </c>
      <c r="L72" s="243" t="s">
        <v>13</v>
      </c>
      <c r="M72" s="243" t="s">
        <v>14</v>
      </c>
      <c r="N72" s="243" t="s">
        <v>0</v>
      </c>
      <c r="O72" s="243" t="s">
        <v>1</v>
      </c>
      <c r="P72" s="243" t="s">
        <v>2</v>
      </c>
      <c r="Q72" s="243" t="s">
        <v>104</v>
      </c>
      <c r="R72" s="243" t="s">
        <v>195</v>
      </c>
      <c r="S72"/>
      <c r="T72"/>
      <c r="U72"/>
      <c r="V72"/>
      <c r="W72"/>
      <c r="X72"/>
      <c r="Y72"/>
    </row>
    <row r="73" spans="2:25" ht="15">
      <c r="B73" s="243" t="s">
        <v>155</v>
      </c>
      <c r="C73" s="245" t="s">
        <v>198</v>
      </c>
      <c r="D73" s="245" t="s">
        <v>198</v>
      </c>
      <c r="E73" s="245" t="s">
        <v>130</v>
      </c>
      <c r="F73" s="245" t="s">
        <v>130</v>
      </c>
      <c r="G73" s="245" t="s">
        <v>130</v>
      </c>
      <c r="H73" s="245" t="s">
        <v>130</v>
      </c>
      <c r="I73" s="245" t="s">
        <v>130</v>
      </c>
      <c r="J73" s="245" t="s">
        <v>130</v>
      </c>
      <c r="K73" s="245" t="s">
        <v>198</v>
      </c>
      <c r="L73" s="245" t="s">
        <v>131</v>
      </c>
      <c r="M73" s="245" t="s">
        <v>131</v>
      </c>
      <c r="N73" s="245" t="s">
        <v>134</v>
      </c>
      <c r="O73" s="245" t="s">
        <v>198</v>
      </c>
      <c r="P73" s="245" t="s">
        <v>198</v>
      </c>
      <c r="Q73" s="245" t="s">
        <v>198</v>
      </c>
      <c r="R73" s="245" t="s">
        <v>131</v>
      </c>
      <c r="S73"/>
      <c r="T73"/>
      <c r="U73"/>
      <c r="V73"/>
      <c r="W73"/>
      <c r="X73"/>
      <c r="Y73"/>
    </row>
    <row r="74" spans="2:25" ht="15">
      <c r="B74" s="243" t="s">
        <v>7</v>
      </c>
      <c r="C74" s="245" t="s">
        <v>198</v>
      </c>
      <c r="D74" s="245" t="s">
        <v>198</v>
      </c>
      <c r="E74" s="245" t="s">
        <v>198</v>
      </c>
      <c r="F74" s="245" t="s">
        <v>198</v>
      </c>
      <c r="G74" s="245" t="s">
        <v>198</v>
      </c>
      <c r="H74" s="245" t="s">
        <v>130</v>
      </c>
      <c r="I74" s="245" t="s">
        <v>130</v>
      </c>
      <c r="J74" s="245" t="s">
        <v>130</v>
      </c>
      <c r="K74" s="245" t="s">
        <v>198</v>
      </c>
      <c r="L74" s="245" t="s">
        <v>131</v>
      </c>
      <c r="M74" s="245" t="s">
        <v>131</v>
      </c>
      <c r="N74" s="245" t="s">
        <v>134</v>
      </c>
      <c r="O74" s="245" t="s">
        <v>198</v>
      </c>
      <c r="P74" s="245" t="s">
        <v>198</v>
      </c>
      <c r="Q74" s="245" t="s">
        <v>198</v>
      </c>
      <c r="R74" s="245" t="s">
        <v>131</v>
      </c>
      <c r="S74"/>
      <c r="T74"/>
      <c r="U74"/>
      <c r="V74"/>
      <c r="W74"/>
      <c r="X74"/>
      <c r="Y74"/>
    </row>
    <row r="75" spans="2:25" ht="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2:25" ht="15">
      <c r="B76" s="241" t="s">
        <v>133</v>
      </c>
      <c r="C76"/>
      <c r="D76"/>
      <c r="E76"/>
      <c r="F76" s="241" t="s">
        <v>60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2:25" ht="15">
      <c r="B77" s="241" t="s">
        <v>134</v>
      </c>
      <c r="C77" s="241" t="s">
        <v>135</v>
      </c>
      <c r="D77"/>
      <c r="E77"/>
      <c r="F77" s="241" t="s">
        <v>6</v>
      </c>
      <c r="G77" s="241" t="s">
        <v>61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2:25" ht="15">
      <c r="B78" s="241" t="s">
        <v>136</v>
      </c>
      <c r="C78" s="241" t="s">
        <v>137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2:25" ht="15">
      <c r="B79" s="241" t="s">
        <v>138</v>
      </c>
      <c r="C79" s="241" t="s">
        <v>139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2:18" ht="15">
      <c r="B80" s="241" t="s">
        <v>132</v>
      </c>
      <c r="C80" s="241" t="s">
        <v>140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2:18" ht="15">
      <c r="B81" s="241" t="s">
        <v>141</v>
      </c>
      <c r="C81" s="241" t="s">
        <v>142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2:18" ht="15">
      <c r="B82" s="241" t="s">
        <v>143</v>
      </c>
      <c r="C82" s="241" t="s">
        <v>144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2:18" ht="15">
      <c r="B83" s="241" t="s">
        <v>145</v>
      </c>
      <c r="C83" s="241" t="s">
        <v>146</v>
      </c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2:18" ht="15">
      <c r="B84" s="241" t="s">
        <v>131</v>
      </c>
      <c r="C84" s="241" t="s">
        <v>147</v>
      </c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2:18" ht="15">
      <c r="B85" s="241" t="s">
        <v>130</v>
      </c>
      <c r="C85" s="241" t="s">
        <v>148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2:18" ht="15">
      <c r="B86" s="241" t="s">
        <v>149</v>
      </c>
      <c r="C86" s="241" t="s">
        <v>150</v>
      </c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2:18" ht="15">
      <c r="B87" s="241" t="s">
        <v>151</v>
      </c>
      <c r="C87" s="241" t="s">
        <v>152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2:18" ht="15">
      <c r="B88" s="241" t="s">
        <v>153</v>
      </c>
      <c r="C88" s="241" t="s">
        <v>154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2:18" ht="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2:18" ht="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2:18" ht="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2:18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2:18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</sheetData>
  <mergeCells count="5">
    <mergeCell ref="O9:R9"/>
    <mergeCell ref="S9:V9"/>
    <mergeCell ref="B4:J4"/>
    <mergeCell ref="C8:F9"/>
    <mergeCell ref="G8:J9"/>
  </mergeCell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MARTINS Carla</cp:lastModifiedBy>
  <cp:lastPrinted>2016-12-08T10:16:13Z</cp:lastPrinted>
  <dcterms:created xsi:type="dcterms:W3CDTF">2014-10-08T22:46:50Z</dcterms:created>
  <dcterms:modified xsi:type="dcterms:W3CDTF">2016-12-12T15:05:04Z</dcterms:modified>
  <cp:category/>
  <cp:version/>
  <cp:contentType/>
  <cp:contentStatus/>
</cp:coreProperties>
</file>