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4861" yWindow="180" windowWidth="14940" windowHeight="9090" tabRatio="660" firstSheet="7" activeTab="12"/>
  </bookViews>
  <sheets>
    <sheet name="Figure 1" sheetId="4" r:id="rId1"/>
    <sheet name="Figure 2" sheetId="1" r:id="rId2"/>
    <sheet name="Figure 3" sheetId="2" r:id="rId3"/>
    <sheet name="Figure 4" sheetId="3" r:id="rId4"/>
    <sheet name="Figure 5" sheetId="14" r:id="rId5"/>
    <sheet name="Figure 6" sheetId="13" r:id="rId6"/>
    <sheet name="Figure 7" sheetId="15" r:id="rId7"/>
    <sheet name="Figure 8" sheetId="6" r:id="rId8"/>
    <sheet name="Figure 9" sheetId="7" r:id="rId9"/>
    <sheet name="Figure 10" sheetId="5" r:id="rId10"/>
    <sheet name="Figure 11" sheetId="8" r:id="rId11"/>
    <sheet name="Figure 12" sheetId="9" r:id="rId12"/>
    <sheet name="Figure 13" sheetId="11" r:id="rId13"/>
  </sheets>
  <definedNames/>
  <calcPr calcId="145621"/>
</workbook>
</file>

<file path=xl/sharedStrings.xml><?xml version="1.0" encoding="utf-8"?>
<sst xmlns="http://schemas.openxmlformats.org/spreadsheetml/2006/main" count="431" uniqueCount="211">
  <si>
    <t>Figure 2: EU trade with the US, by SITC (level 1), 2013</t>
  </si>
  <si>
    <t>IMPORTS</t>
  </si>
  <si>
    <t>EXPORTS</t>
  </si>
  <si>
    <t>COMPLETE INDUSTRIAL PLANT APPROPRIATE TO SECTION 7</t>
  </si>
  <si>
    <t>POWER-GENERATING MACHINERY AND EQUIPMENT</t>
  </si>
  <si>
    <t>MACHINERY SPECIALIZED FOR PARTICULAR INDUSTRIES</t>
  </si>
  <si>
    <t>METALWORKING MACHINERY</t>
  </si>
  <si>
    <t>GENERAL INDUSTRIAL MACHINERY AND EQUIPMENT, N.E.S., AND MACHINE PARTS, N.E.S.</t>
  </si>
  <si>
    <t>OFFICE MACHINES AND AUTOMATIC DATA-PROCESSING MACHINES</t>
  </si>
  <si>
    <t>TELECOMMUNICATIONS AND SOUND-RECORDING AND REPRODUCING APPARATUS AND EQUIPMENT</t>
  </si>
  <si>
    <t>ELECTRICAL MACHINERY, APPARATUS AND APPLIANCES, N.E.S., AND ELECTRICAL PARTS THEREOF (INCLUDING NON-ELECTRICAL COUNTERPARTS, N.E.S., OF ELECTRICAL HOUSEHOLD-TYPE EQUIPMENT)</t>
  </si>
  <si>
    <t>ROAD VEHICLES (INCLUDING AIR-CUSHION VEHICLES)</t>
  </si>
  <si>
    <t>OTHER TRANSPORT EQUIPMENT</t>
  </si>
  <si>
    <t>(% in total)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</si>
  <si>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</si>
  <si>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</si>
  <si>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</si>
  <si>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</si>
  <si>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</si>
  <si>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</si>
  <si>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</si>
  <si>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</si>
  <si>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</si>
  <si>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</si>
  <si>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Imp</t>
  </si>
  <si>
    <t>Exp</t>
  </si>
  <si>
    <t>(%)</t>
  </si>
  <si>
    <t xml:space="preserve">Exports </t>
  </si>
  <si>
    <t xml:space="preserve">Imports </t>
  </si>
  <si>
    <t>Balance</t>
  </si>
  <si>
    <t>Outward stocks</t>
  </si>
  <si>
    <t>Inward stocks</t>
  </si>
  <si>
    <t>PRODUCT/PARTNER</t>
  </si>
  <si>
    <t>UNITED STATES</t>
  </si>
  <si>
    <t>EU28_EXTRA</t>
  </si>
  <si>
    <t>% on EXTRA-EU28</t>
  </si>
  <si>
    <t>ORGANIC CHEMICALS</t>
  </si>
  <si>
    <t>BEVERAGES</t>
  </si>
  <si>
    <t>MEDICINAL AND PHARMACEUTICAL PRODUCTS</t>
  </si>
  <si>
    <t>PROFESSIONAL, SCIENTIFIC AND CONTROLLING INSTRUMENTS AND APPARATUS, N.E.S.</t>
  </si>
  <si>
    <t>MISCELLANEOUS MANUFACTURED ARTICLES, N.E.S.</t>
  </si>
  <si>
    <t>COIN (OTHER THAN GOLD COIN), NOT BEING LEGAL TENDER</t>
  </si>
  <si>
    <t>PHOTOGRAPHIC APPARATUS, EQUIPMENT AND SUPPLIES AND OPTICAL GOODS, N.E.S.; WATCHES AND CLOCKS</t>
  </si>
  <si>
    <t>INORGANIC CHEMICALS</t>
  </si>
  <si>
    <t>RUBBER MANUFACTURES, N.E.S.</t>
  </si>
  <si>
    <t>FIXED VEGETABLE FATS AND OILS, CRUDE, REFINED OR FRACTIONATED</t>
  </si>
  <si>
    <t>COFFEE, TEA, COCOA, SPICES, AND MANUFACTURES THEREOF</t>
  </si>
  <si>
    <t>NON-FERROUS METALS</t>
  </si>
  <si>
    <t>FURNITURE AND PARTS THEREOF; BEDDING, MATTRESSES, MATTRESS SUPPORTS, CUSHIONS AND SIMILAR STUFFED FURNISHINGS</t>
  </si>
  <si>
    <t>POSTAL PACKAGES NOT CLASSIFIED ACCORDING TO KIND</t>
  </si>
  <si>
    <t>FOOTWEAR</t>
  </si>
  <si>
    <t>ESSENTIAL OILS AND RESINOIDS AND PERFUME MATERIALS; TOILET, POLISHING AND CLEANSING PREPARATIONS</t>
  </si>
  <si>
    <t>IRON AND STEEL</t>
  </si>
  <si>
    <t>PETROLEUM, PETROLEUM PRODUCTS AND RELATED MATERIALS</t>
  </si>
  <si>
    <t>TRAVEL GOODS, HANDBAGS AND SIMILAR CONTAINERS</t>
  </si>
  <si>
    <t>MANUFACTURES OF METALS, N.E.S.</t>
  </si>
  <si>
    <t>COMPLETE INDUSTRIAL PLANT APPROPRIATE TO SECTION 8</t>
  </si>
  <si>
    <t>LIVE ANIMALS OTHER THAN ANIMALS OF DIVISION 03</t>
  </si>
  <si>
    <t>CHEMICAL MATERIALS AND PRODUCTS, N.E.S.</t>
  </si>
  <si>
    <t>CRUDE RUBBER (INCLUDING SYNTHETIC AND RECLAIMED)</t>
  </si>
  <si>
    <t>PLASTICS IN NON-PRIMARY FORMS</t>
  </si>
  <si>
    <t>CRUDE ANIMAL AND VEGETABLE MATERIALS, N.E.S.</t>
  </si>
  <si>
    <t>FISH (NOT MARINE MAMMALS), CRUSTACEANS, MOLLUSCS AND AQUATIC INVERTEBRATES, AND PREPARATIONS THEREOF</t>
  </si>
  <si>
    <t>NON-METALLIC MINERAL MANUFACTURES, N.E.S.</t>
  </si>
  <si>
    <t>TEXTILE YARN, FABRICS, MADE-UP ARTICLES, N.E.S., AND RELATED PRODUCTS</t>
  </si>
  <si>
    <t>ARTICLES OF APPAREL AND CLOTHING ACCESSORIES</t>
  </si>
  <si>
    <t>CORK AND WOOD MANUFACTURES (EXCLUDING FURNITURE)</t>
  </si>
  <si>
    <t>PLASTICS IN PRIMARY FORMS</t>
  </si>
  <si>
    <t>PAPER, PAPERBOARD AND ARTICLES OF PAPER PULP, OF PAPER OR OF PAPERBOARD</t>
  </si>
  <si>
    <t>METALLIFEROUS ORES AND METAL SCRAP</t>
  </si>
  <si>
    <t>VEGETABLES AND FRUIT</t>
  </si>
  <si>
    <t>DYEING, TANNING AND COLOURING MATERIALS</t>
  </si>
  <si>
    <t>SPECIAL TRANSACTIONS AND COMMODITIES NOT CLASSIFIED ACCORDING TO KIND</t>
  </si>
  <si>
    <t>DAIRY PRODUCTS AND BIRDS' EGGS</t>
  </si>
  <si>
    <t>CEREALS AND CEREAL PREPARATIONS</t>
  </si>
  <si>
    <t>CONFIDENTIAL TRADE</t>
  </si>
  <si>
    <t>MISCELLANEOUS EDIBLE PRODUCTS AND PREPARATIONS</t>
  </si>
  <si>
    <t>PREFABRICATED BUILDINGS; SANITARY, PLUMBING, HEATING AND LIGHTING FIXTURES AND FITTINGS, N.E.S.</t>
  </si>
  <si>
    <t>GOLD, NON-MONETARY (EXCLUDING GOLD, ORES AND CONCENTRATES)</t>
  </si>
  <si>
    <t>LEATHER, LEATHER MANUFACTURES, N.E.S., AND DRESSED FURSKINS</t>
  </si>
  <si>
    <t>MEAT AND MEAT PREPARATIONS</t>
  </si>
  <si>
    <t>FERTILIZERS (OTHER THAN THOSE OF GROUP 272)</t>
  </si>
  <si>
    <t>TEXTILE FIBRES (OTHER THAN WOOL TOPS AND OTHER COMBED WOOL) AND THEIR WASTES (NOT MANUFACTURED INTO YARN OR FABRIC)</t>
  </si>
  <si>
    <t>SUGARS, SUGAR PREPARATIONS AND HONEY</t>
  </si>
  <si>
    <t>FEEDING STUFF FOR ANIMALS (NOT INCLUDING UNMILLED CEREALS)</t>
  </si>
  <si>
    <t>CORK AND WOOD</t>
  </si>
  <si>
    <t>CRUDE FERTILIZERS, OTHER THAN THOSE OF DIVISION 56, AND CRUDE MINERALS (EXCLUDING COAL, PETROLEUM AND PRECIOUS STONES)</t>
  </si>
  <si>
    <t>TOBACCO AND TOBACCO MANUFACTURES</t>
  </si>
  <si>
    <t>ANIMAL OILS AND FATS</t>
  </si>
  <si>
    <t>GAS, NATURAL AND MANUFACTURED</t>
  </si>
  <si>
    <t>PULP AND WASTE PAPER</t>
  </si>
  <si>
    <t>HIDES, SKINS AND FURSKINS, RAW</t>
  </si>
  <si>
    <t>OIL-SEEDS AND OLEAGINOUS FRUITS</t>
  </si>
  <si>
    <t>ANIMAL OR VEGETABLE FATS AND OILS, PROCESSED; WAXES OF ANIMAL OR VEGETABLE ORIGIN; INEDIBLE MIXTURES OR PREPARATIONS OF ANIMAL OR VEGETABLE FATS OR OILS, N.E.S.</t>
  </si>
  <si>
    <t>COAL, COKE AND BRIQUETTES</t>
  </si>
  <si>
    <t>COMPLETE INDUSTRIAL PLANT APPROPRIATE TO SECTION 6</t>
  </si>
  <si>
    <t>ELECTRIC CURRENT</t>
  </si>
  <si>
    <t>COMPLETE INDUSTRIAL PLANT NOT ELSEWHERE SPECIFIED</t>
  </si>
  <si>
    <t>ADJUSTMENTS (TRADE BROKEN DOWN AT CHAPTER NC LEVEL ONLY)</t>
  </si>
  <si>
    <t>CONFIDENTIAL TRADE OF GROUP 39 AND/OR ESTIMATIONS</t>
  </si>
  <si>
    <t>Exports to US</t>
  </si>
  <si>
    <t>IMPORT</t>
  </si>
  <si>
    <t>Jan.-Dec. 2013</t>
  </si>
  <si>
    <t>TOTAL in Eurobase</t>
  </si>
  <si>
    <t xml:space="preserve">Total Sum </t>
  </si>
  <si>
    <t>TOTAL imports</t>
  </si>
  <si>
    <t>GEO/TIME</t>
  </si>
  <si>
    <t>Services not allocated</t>
  </si>
  <si>
    <t xml:space="preserve"> Construction services</t>
  </si>
  <si>
    <t>Government services</t>
  </si>
  <si>
    <t>Personal, cultural and recreational services</t>
  </si>
  <si>
    <t>Communications services</t>
  </si>
  <si>
    <t>Insurance services</t>
  </si>
  <si>
    <t>Computer and information services</t>
  </si>
  <si>
    <t>Royalties and license fees</t>
  </si>
  <si>
    <t>Financial services</t>
  </si>
  <si>
    <t>Travel</t>
  </si>
  <si>
    <t>Transportation</t>
  </si>
  <si>
    <t>Other business services</t>
  </si>
  <si>
    <t>Services total</t>
  </si>
  <si>
    <t>Outward flows</t>
  </si>
  <si>
    <t>Inward flows</t>
  </si>
  <si>
    <t>Partner: USA</t>
  </si>
  <si>
    <t>TOT</t>
  </si>
  <si>
    <t>Number of employees</t>
  </si>
  <si>
    <t>0_9</t>
  </si>
  <si>
    <t>10_49</t>
  </si>
  <si>
    <t>50_249</t>
  </si>
  <si>
    <t>250+</t>
  </si>
  <si>
    <t>UNKNOWN</t>
  </si>
  <si>
    <t>Indicator: VALUE (EUR)</t>
  </si>
  <si>
    <t>G</t>
  </si>
  <si>
    <t>OTH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</si>
  <si>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ext_lt_introle)</t>
    </r>
  </si>
  <si>
    <t>EU-28 exports</t>
  </si>
  <si>
    <t>EU-28 imports</t>
  </si>
  <si>
    <t>US imports</t>
  </si>
  <si>
    <t>(billion EUR)</t>
  </si>
  <si>
    <t>Machinery and transport equipment</t>
  </si>
  <si>
    <t>Chemicals and related products, n.e.s.</t>
  </si>
  <si>
    <t>Miscellaneous manufactured articles</t>
  </si>
  <si>
    <t>Manufactured goods classified chiefly by material</t>
  </si>
  <si>
    <t>Mineral fuels, lubricants and related materials</t>
  </si>
  <si>
    <t>Beverages and tobacco</t>
  </si>
  <si>
    <t>Food and live animals</t>
  </si>
  <si>
    <t>Crude materials, inedible, except fuels</t>
  </si>
  <si>
    <t>Animal and vegetable oils, fats and waxes</t>
  </si>
  <si>
    <t>Exports</t>
  </si>
  <si>
    <t>Imports</t>
  </si>
  <si>
    <t>Commodities and transactions not classified elsewhere in the SITC</t>
  </si>
  <si>
    <t>Professional, scientific and controlling instruments and apparatus, n.e.s.</t>
  </si>
  <si>
    <t>Other transport equipment</t>
  </si>
  <si>
    <t>Machinery specialized for particular industries</t>
  </si>
  <si>
    <t>Miscellaneous manufactured articles, n.e.s.</t>
  </si>
  <si>
    <t>Electrical machinery, apparatus and appliances, n.e.s., and electrical parts thereof (including non-electrical counterparts, n.e.s., of electrical household-type equipment)</t>
  </si>
  <si>
    <t>Organic chemicals</t>
  </si>
  <si>
    <t>General industrial machinery and equipment, n.e.s., and machine parts, n.e.s.</t>
  </si>
  <si>
    <t>Petroleum, petroleum products and related materials</t>
  </si>
  <si>
    <t>Power-generating machinery and equipment</t>
  </si>
  <si>
    <t>Medicinal and pharmaceutical products</t>
  </si>
  <si>
    <t>Road vehicles (including air-cushion vehicles)</t>
  </si>
  <si>
    <t>Inorganic chemicals</t>
  </si>
  <si>
    <t>Photographic apparatus, equipment and supplies and optical goods, n.e.s.; watches and clocks</t>
  </si>
  <si>
    <t>Coin (other than gold coin), not being legal tender</t>
  </si>
  <si>
    <t>Beverages</t>
  </si>
  <si>
    <t>10–49</t>
  </si>
  <si>
    <t>0–9</t>
  </si>
  <si>
    <t>50–249</t>
  </si>
  <si>
    <t>Number of enterprises</t>
  </si>
  <si>
    <t>Value (EUR)</t>
  </si>
  <si>
    <t>(million EUR)</t>
  </si>
  <si>
    <t>(¹) Balance = exports – imports.</t>
  </si>
  <si>
    <t>Balance (¹)</t>
  </si>
  <si>
    <t>Unknown</t>
  </si>
  <si>
    <t>TOTAL</t>
  </si>
  <si>
    <t>(in billion EUR)</t>
  </si>
  <si>
    <t xml:space="preserve"> </t>
  </si>
  <si>
    <t>(¹) 2004–09: EU-27; 2010–12: EU-28.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</si>
  <si>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(Comext data code: DS-018995)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</si>
  <si>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(Comext data code: DS-057390)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</si>
  <si>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bop_its_det)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</si>
  <si>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bop_fdi_main)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</si>
  <si>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bop_fdi_main)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</si>
  <si>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bop_its_det)</t>
    </r>
  </si>
  <si>
    <t>Coal, coke and briquettes</t>
  </si>
  <si>
    <t>Essential oils and resinoids and perfume materials; toilet, polishing and cleansing preparations</t>
  </si>
  <si>
    <t>Postal packages not classified according to kind</t>
  </si>
  <si>
    <t>Chemical materials and products, n.e.s.</t>
  </si>
  <si>
    <t>Live animals other than animals of division 03</t>
  </si>
  <si>
    <t>US exports</t>
  </si>
  <si>
    <t>INDIC_ET</t>
  </si>
  <si>
    <t>Share of national imports in world imports (%)</t>
  </si>
  <si>
    <t>European Union (28 countries)</t>
  </si>
  <si>
    <t>United States</t>
  </si>
  <si>
    <t>Share of national exports in world exports (%)</t>
  </si>
  <si>
    <r>
      <t>Figure 1: Share of EU-28 and US exports in world exports, total products, 2003</t>
    </r>
    <r>
      <rPr>
        <b/>
        <sz val="11"/>
        <rFont val="Calibri"/>
        <family val="2"/>
      </rPr>
      <t>–</t>
    </r>
    <r>
      <rPr>
        <b/>
        <sz val="11"/>
        <rFont val="Arial"/>
        <family val="2"/>
      </rPr>
      <t>12</t>
    </r>
  </si>
  <si>
    <t>Figure 2: Total trade in goods with the US, EU-28, 2003–13</t>
  </si>
  <si>
    <t>Figure 3: Trade in goods with the US, by product (SITC level 1), EU-28, 2013</t>
  </si>
  <si>
    <t>Figure 4: Main exports to the US (SITC level 2), EU-28, 2013</t>
  </si>
  <si>
    <t>Figure 5: Main imports from the US (SITC level 2), EU-28, 2013</t>
  </si>
  <si>
    <t>EU-28_EXTRA</t>
  </si>
  <si>
    <t>% on EXTRA-EU-28</t>
  </si>
  <si>
    <t>Figure 8: Trade in goods with the US, by size class of trader (in terms of number of employees), EU-28, 2011 and 2012</t>
  </si>
  <si>
    <t>Figure 9: Trade in goods with the US, by main economic activity of the trader (NACE classification), EU-28, 2012</t>
  </si>
  <si>
    <t>Figure 11: Trade in services with the US, by main sector, EU-28, 2013</t>
  </si>
  <si>
    <t>Figure 7: Share of imports from the US on total extra-EU-28 imports, by product (SITC level 2), EU-28, 2013</t>
  </si>
  <si>
    <t>Figure 6: Share of exports to US on total extra-EU-28 exports, by product (SITC level 2), EU-28, 2013</t>
  </si>
  <si>
    <t>Figure 10: Total trade in services with the US, EU-28, 2004–12 (¹)</t>
  </si>
  <si>
    <t>Figure 12: Foreign direct investment stocks with the US, EU-27, 2004–12</t>
  </si>
  <si>
    <t>Figure 13: Foreign direct investment flows with the US, EU-27, 2004–12</t>
  </si>
  <si>
    <r>
      <t>B</t>
    </r>
    <r>
      <rPr>
        <b/>
        <sz val="9"/>
        <rFont val="Calibri"/>
        <family val="2"/>
      </rPr>
      <t>–</t>
    </r>
    <r>
      <rPr>
        <b/>
        <sz val="9"/>
        <rFont val="Arial"/>
        <family val="2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</si>
</sst>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.0%"/>
    <numFmt numFmtId="167" formatCode="0.000"/>
    <numFmt numFmtId="168" formatCode="#,##0.000"/>
  </numFmts>
  <fonts count="14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color indexed="12"/>
      <name val="Arial"/>
      <family val="2"/>
    </font>
    <font>
      <b/>
      <sz val="11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Calibri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thin">
        <color indexed="8"/>
      </right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medium"/>
      <right/>
      <top style="medium">
        <color rgb="FF000000"/>
      </top>
      <bottom style="medium">
        <color rgb="FFC0C0C0"/>
      </bottom>
    </border>
    <border>
      <left style="medium"/>
      <right/>
      <top/>
      <bottom style="medium">
        <color rgb="FFC0C0C0"/>
      </bottom>
    </border>
    <border>
      <left style="medium"/>
      <right/>
      <top/>
      <bottom style="medium">
        <color rgb="FF000000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3" fillId="0" borderId="0" xfId="0" applyNumberFormat="1" applyFont="1" applyFill="1" applyBorder="1" applyAlignment="1">
      <alignment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4" fontId="3" fillId="0" borderId="0" xfId="0" applyNumberFormat="1" applyFont="1"/>
    <xf numFmtId="0" fontId="6" fillId="0" borderId="0" xfId="0" applyFont="1"/>
    <xf numFmtId="2" fontId="3" fillId="0" borderId="0" xfId="0" applyNumberFormat="1" applyFont="1"/>
    <xf numFmtId="165" fontId="3" fillId="0" borderId="0" xfId="0" applyNumberFormat="1" applyFont="1"/>
    <xf numFmtId="0" fontId="3" fillId="0" borderId="0" xfId="0" applyFont="1" applyBorder="1"/>
    <xf numFmtId="9" fontId="3" fillId="0" borderId="0" xfId="15" applyFont="1" applyBorder="1"/>
    <xf numFmtId="0" fontId="3" fillId="0" borderId="0" xfId="0" applyFont="1" applyAlignment="1">
      <alignment horizontal="center" wrapText="1"/>
    </xf>
    <xf numFmtId="9" fontId="3" fillId="0" borderId="0" xfId="15" applyFont="1"/>
    <xf numFmtId="49" fontId="3" fillId="0" borderId="0" xfId="0" applyNumberFormat="1" applyFont="1" applyBorder="1" applyAlignment="1">
      <alignment horizontal="justify" wrapText="1"/>
    </xf>
    <xf numFmtId="49" fontId="3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Font="1"/>
    <xf numFmtId="0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/>
    <xf numFmtId="0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3" fillId="0" borderId="2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164" fontId="3" fillId="0" borderId="2" xfId="0" applyNumberFormat="1" applyFont="1" applyBorder="1"/>
    <xf numFmtId="3" fontId="3" fillId="0" borderId="0" xfId="0" applyNumberFormat="1" applyFont="1"/>
    <xf numFmtId="4" fontId="3" fillId="0" borderId="0" xfId="0" applyNumberFormat="1" applyFont="1"/>
    <xf numFmtId="165" fontId="3" fillId="0" borderId="0" xfId="0" applyNumberFormat="1" applyFont="1"/>
    <xf numFmtId="10" fontId="3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Border="1"/>
    <xf numFmtId="3" fontId="3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justify" wrapText="1"/>
    </xf>
    <xf numFmtId="49" fontId="5" fillId="0" borderId="0" xfId="0" applyNumberFormat="1" applyFont="1" applyBorder="1" applyAlignment="1">
      <alignment horizontal="justify" wrapText="1"/>
    </xf>
    <xf numFmtId="3" fontId="3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6" fillId="0" borderId="0" xfId="0" applyFont="1"/>
    <xf numFmtId="9" fontId="3" fillId="0" borderId="0" xfId="15" applyFont="1"/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/>
    <xf numFmtId="165" fontId="3" fillId="0" borderId="0" xfId="0" applyNumberFormat="1" applyFont="1" applyBorder="1"/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5" fillId="3" borderId="6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3" borderId="11" xfId="0" applyNumberFormat="1" applyFont="1" applyFill="1" applyBorder="1" applyAlignment="1">
      <alignment horizontal="left"/>
    </xf>
    <xf numFmtId="0" fontId="5" fillId="4" borderId="12" xfId="0" applyNumberFormat="1" applyFont="1" applyFill="1" applyBorder="1" applyAlignment="1">
      <alignment horizontal="center"/>
    </xf>
    <xf numFmtId="0" fontId="5" fillId="3" borderId="13" xfId="0" applyNumberFormat="1" applyFont="1" applyFill="1" applyBorder="1" applyAlignment="1">
      <alignment horizontal="left"/>
    </xf>
    <xf numFmtId="0" fontId="5" fillId="3" borderId="14" xfId="0" applyNumberFormat="1" applyFont="1" applyFill="1" applyBorder="1" applyAlignment="1">
      <alignment horizontal="left"/>
    </xf>
    <xf numFmtId="0" fontId="5" fillId="3" borderId="15" xfId="0" applyNumberFormat="1" applyFont="1" applyFill="1" applyBorder="1" applyAlignment="1">
      <alignment horizontal="left"/>
    </xf>
    <xf numFmtId="0" fontId="5" fillId="4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0" fontId="5" fillId="4" borderId="19" xfId="0" applyFont="1" applyFill="1" applyBorder="1" applyAlignment="1">
      <alignment horizontal="center"/>
    </xf>
    <xf numFmtId="0" fontId="3" fillId="0" borderId="20" xfId="0" applyFont="1" applyBorder="1"/>
    <xf numFmtId="164" fontId="3" fillId="0" borderId="17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0" fontId="5" fillId="4" borderId="21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/>
    </xf>
    <xf numFmtId="164" fontId="3" fillId="0" borderId="4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3" fontId="3" fillId="0" borderId="23" xfId="0" applyNumberFormat="1" applyFont="1" applyBorder="1"/>
    <xf numFmtId="0" fontId="5" fillId="0" borderId="23" xfId="0" applyFont="1" applyBorder="1" applyAlignment="1">
      <alignment horizontal="left"/>
    </xf>
    <xf numFmtId="3" fontId="3" fillId="0" borderId="24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0" fontId="5" fillId="3" borderId="17" xfId="0" applyNumberFormat="1" applyFont="1" applyFill="1" applyBorder="1" applyAlignment="1">
      <alignment horizontal="left"/>
    </xf>
    <xf numFmtId="0" fontId="5" fillId="3" borderId="18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166" fontId="3" fillId="0" borderId="25" xfId="15" applyNumberFormat="1" applyFont="1" applyBorder="1"/>
    <xf numFmtId="0" fontId="3" fillId="0" borderId="23" xfId="0" applyFont="1" applyBorder="1"/>
    <xf numFmtId="0" fontId="5" fillId="4" borderId="26" xfId="0" applyNumberFormat="1" applyFont="1" applyFill="1" applyBorder="1" applyAlignment="1">
      <alignment horizontal="center"/>
    </xf>
    <xf numFmtId="0" fontId="5" fillId="4" borderId="17" xfId="0" applyNumberFormat="1" applyFont="1" applyFill="1" applyBorder="1" applyAlignment="1">
      <alignment horizontal="center"/>
    </xf>
    <xf numFmtId="0" fontId="5" fillId="4" borderId="22" xfId="0" applyNumberFormat="1" applyFont="1" applyFill="1" applyBorder="1" applyAlignment="1">
      <alignment horizontal="center"/>
    </xf>
    <xf numFmtId="3" fontId="3" fillId="0" borderId="5" xfId="0" applyNumberFormat="1" applyFont="1" applyBorder="1"/>
    <xf numFmtId="0" fontId="3" fillId="0" borderId="3" xfId="0" applyFont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9" fontId="5" fillId="4" borderId="19" xfId="15" applyFont="1" applyFill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9" fontId="3" fillId="0" borderId="17" xfId="15" applyFont="1" applyBorder="1"/>
    <xf numFmtId="9" fontId="3" fillId="0" borderId="18" xfId="15" applyFont="1" applyBorder="1"/>
    <xf numFmtId="9" fontId="3" fillId="0" borderId="3" xfId="15" applyFont="1" applyBorder="1"/>
    <xf numFmtId="0" fontId="5" fillId="0" borderId="2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64" fontId="3" fillId="0" borderId="3" xfId="0" applyNumberFormat="1" applyFont="1" applyBorder="1" applyAlignment="1">
      <alignment wrapText="1"/>
    </xf>
    <xf numFmtId="0" fontId="5" fillId="4" borderId="28" xfId="0" applyFont="1" applyFill="1" applyBorder="1" applyAlignment="1">
      <alignment horizont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9" fontId="3" fillId="5" borderId="0" xfId="15" applyFont="1" applyFill="1"/>
    <xf numFmtId="9" fontId="3" fillId="5" borderId="0" xfId="15" applyFont="1" applyFill="1" applyBorder="1"/>
    <xf numFmtId="49" fontId="5" fillId="5" borderId="0" xfId="0" applyNumberFormat="1" applyFont="1" applyFill="1" applyBorder="1" applyAlignment="1">
      <alignment horizontal="justify" wrapText="1"/>
    </xf>
    <xf numFmtId="9" fontId="3" fillId="0" borderId="0" xfId="15" applyNumberFormat="1" applyFont="1" applyBorder="1"/>
    <xf numFmtId="0" fontId="5" fillId="0" borderId="0" xfId="0" applyFont="1" applyBorder="1" applyAlignment="1">
      <alignment horizontal="left"/>
    </xf>
    <xf numFmtId="0" fontId="5" fillId="4" borderId="32" xfId="0" applyFont="1" applyFill="1" applyBorder="1" applyAlignment="1">
      <alignment horizontal="center"/>
    </xf>
    <xf numFmtId="167" fontId="3" fillId="0" borderId="20" xfId="0" applyNumberFormat="1" applyFont="1" applyBorder="1"/>
    <xf numFmtId="168" fontId="3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Alignment="1">
      <alignment horizontal="center"/>
    </xf>
    <xf numFmtId="2" fontId="5" fillId="4" borderId="19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 wrapText="1"/>
    </xf>
    <xf numFmtId="2" fontId="3" fillId="0" borderId="22" xfId="15" applyNumberFormat="1" applyFont="1" applyBorder="1"/>
    <xf numFmtId="2" fontId="3" fillId="0" borderId="24" xfId="15" applyNumberFormat="1" applyFont="1" applyBorder="1"/>
    <xf numFmtId="2" fontId="3" fillId="0" borderId="4" xfId="15" applyNumberFormat="1" applyFont="1" applyBorder="1"/>
    <xf numFmtId="2" fontId="3" fillId="0" borderId="25" xfId="15" applyNumberFormat="1" applyFont="1" applyBorder="1"/>
    <xf numFmtId="2" fontId="3" fillId="0" borderId="5" xfId="15" applyNumberFormat="1" applyFont="1" applyBorder="1"/>
    <xf numFmtId="2" fontId="3" fillId="0" borderId="23" xfId="15" applyNumberFormat="1" applyFont="1" applyBorder="1"/>
    <xf numFmtId="0" fontId="5" fillId="4" borderId="17" xfId="0" applyNumberFormat="1" applyFont="1" applyFill="1" applyBorder="1" applyAlignment="1">
      <alignment horizontal="center"/>
    </xf>
    <xf numFmtId="0" fontId="5" fillId="4" borderId="22" xfId="0" applyNumberFormat="1" applyFont="1" applyFill="1" applyBorder="1" applyAlignment="1">
      <alignment horizontal="center"/>
    </xf>
    <xf numFmtId="0" fontId="5" fillId="4" borderId="26" xfId="0" applyNumberFormat="1" applyFont="1" applyFill="1" applyBorder="1" applyAlignment="1">
      <alignment horizontal="center"/>
    </xf>
    <xf numFmtId="9" fontId="3" fillId="0" borderId="0" xfId="15" applyNumberFormat="1" applyFont="1" applyFill="1" applyBorder="1" applyAlignment="1">
      <alignment/>
    </xf>
    <xf numFmtId="0" fontId="3" fillId="3" borderId="0" xfId="0" applyFont="1" applyFill="1"/>
    <xf numFmtId="2" fontId="3" fillId="3" borderId="0" xfId="0" applyNumberFormat="1" applyFont="1" applyFill="1"/>
    <xf numFmtId="0" fontId="3" fillId="3" borderId="0" xfId="0" applyFont="1" applyFill="1" applyBorder="1"/>
    <xf numFmtId="3" fontId="3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0" fontId="3" fillId="3" borderId="0" xfId="0" applyFont="1" applyFill="1"/>
    <xf numFmtId="0" fontId="7" fillId="3" borderId="0" xfId="0" applyNumberFormat="1" applyFont="1" applyFill="1" applyBorder="1" applyAlignment="1">
      <alignment horizontal="left"/>
    </xf>
    <xf numFmtId="166" fontId="3" fillId="0" borderId="0" xfId="15" applyNumberFormat="1" applyFont="1" applyFill="1" applyBorder="1" applyAlignment="1">
      <alignment/>
    </xf>
    <xf numFmtId="0" fontId="0" fillId="3" borderId="0" xfId="0" applyFont="1" applyFill="1"/>
    <xf numFmtId="0" fontId="7" fillId="0" borderId="0" xfId="0" applyNumberFormat="1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10" fillId="0" borderId="0" xfId="0" applyFont="1"/>
    <xf numFmtId="0" fontId="3" fillId="0" borderId="0" xfId="0" applyFont="1" applyAlignment="1">
      <alignment vertical="center"/>
    </xf>
    <xf numFmtId="0" fontId="1" fillId="2" borderId="33" xfId="21" applyNumberFormat="1" applyFont="1" applyFill="1" applyBorder="1" applyAlignment="1">
      <alignment/>
      <protection/>
    </xf>
    <xf numFmtId="164" fontId="1" fillId="0" borderId="33" xfId="21" applyNumberFormat="1" applyFont="1" applyFill="1" applyBorder="1" applyAlignment="1">
      <alignment/>
      <protection/>
    </xf>
    <xf numFmtId="3" fontId="5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1'!$A$62</c:f>
              <c:strCache>
                <c:ptCount val="1"/>
                <c:pt idx="0">
                  <c:v>EU-28 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1'!$D$61:$M$61</c:f>
              <c:strCache/>
            </c:strRef>
          </c:cat>
          <c:val>
            <c:numRef>
              <c:f>'Figure 1'!$D$62:$M$62</c:f>
              <c:numCache/>
            </c:numRef>
          </c:val>
          <c:smooth val="0"/>
        </c:ser>
        <c:ser>
          <c:idx val="1"/>
          <c:order val="1"/>
          <c:tx>
            <c:strRef>
              <c:f>'Figure 1'!$A$63</c:f>
              <c:strCache>
                <c:ptCount val="1"/>
                <c:pt idx="0">
                  <c:v>US 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1'!$D$61:$M$61</c:f>
              <c:strCache/>
            </c:strRef>
          </c:cat>
          <c:val>
            <c:numRef>
              <c:f>'Figure 1'!$D$63:$M$63</c:f>
              <c:numCache/>
            </c:numRef>
          </c:val>
          <c:smooth val="0"/>
        </c:ser>
        <c:ser>
          <c:idx val="2"/>
          <c:order val="2"/>
          <c:tx>
            <c:strRef>
              <c:f>'Figure 1'!$A$64</c:f>
              <c:strCache>
                <c:ptCount val="1"/>
                <c:pt idx="0">
                  <c:v>EU-28 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1'!$D$61:$M$61</c:f>
              <c:strCache/>
            </c:strRef>
          </c:cat>
          <c:val>
            <c:numRef>
              <c:f>'Figure 1'!$D$64:$M$64</c:f>
              <c:numCache/>
            </c:numRef>
          </c:val>
          <c:smooth val="0"/>
        </c:ser>
        <c:ser>
          <c:idx val="3"/>
          <c:order val="3"/>
          <c:tx>
            <c:strRef>
              <c:f>'Figure 1'!$A$65</c:f>
              <c:strCache>
                <c:ptCount val="1"/>
                <c:pt idx="0">
                  <c:v>US 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1'!$D$61:$M$61</c:f>
              <c:strCache/>
            </c:strRef>
          </c:cat>
          <c:val>
            <c:numRef>
              <c:f>'Figure 1'!$D$65:$M$65</c:f>
              <c:numCache/>
            </c:numRef>
          </c:val>
          <c:smooth val="0"/>
        </c:ser>
        <c:axId val="38041848"/>
        <c:axId val="6832313"/>
      </c:lineChart>
      <c:catAx>
        <c:axId val="3804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832313"/>
        <c:crosses val="autoZero"/>
        <c:auto val="1"/>
        <c:lblOffset val="100"/>
        <c:noMultiLvlLbl val="0"/>
      </c:catAx>
      <c:valAx>
        <c:axId val="68323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8041848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"/>
          <c:y val="0.05775"/>
          <c:w val="0.899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10'!$B$55</c:f>
              <c:strCache>
                <c:ptCount val="1"/>
                <c:pt idx="0">
                  <c:v>Exports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10'!$C$54:$K$54</c:f>
              <c:numCache/>
            </c:numRef>
          </c:cat>
          <c:val>
            <c:numRef>
              <c:f>'Figure 10'!$C$55:$K$55</c:f>
              <c:numCache/>
            </c:numRef>
          </c:val>
          <c:smooth val="0"/>
        </c:ser>
        <c:ser>
          <c:idx val="1"/>
          <c:order val="1"/>
          <c:tx>
            <c:strRef>
              <c:f>'Figure 10'!$B$56</c:f>
              <c:strCache>
                <c:ptCount val="1"/>
                <c:pt idx="0">
                  <c:v>Imports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10'!$C$54:$K$54</c:f>
              <c:numCache/>
            </c:numRef>
          </c:cat>
          <c:val>
            <c:numRef>
              <c:f>'Figure 10'!$C$56:$K$56</c:f>
              <c:numCache/>
            </c:numRef>
          </c:val>
          <c:smooth val="0"/>
        </c:ser>
        <c:ser>
          <c:idx val="2"/>
          <c:order val="2"/>
          <c:tx>
            <c:strRef>
              <c:f>'Figure 10'!$B$57</c:f>
              <c:strCache>
                <c:ptCount val="1"/>
                <c:pt idx="0">
                  <c:v>Balance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10'!$C$54:$K$54</c:f>
              <c:numCache/>
            </c:numRef>
          </c:cat>
          <c:val>
            <c:numRef>
              <c:f>'Figure 10'!$C$57:$K$57</c:f>
              <c:numCache/>
            </c:numRef>
          </c:val>
          <c:smooth val="0"/>
        </c:ser>
        <c:axId val="23120722"/>
        <c:axId val="6759907"/>
      </c:lineChart>
      <c:catAx>
        <c:axId val="2312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759907"/>
        <c:crosses val="autoZero"/>
        <c:auto val="1"/>
        <c:lblOffset val="100"/>
        <c:noMultiLvlLbl val="0"/>
      </c:catAx>
      <c:valAx>
        <c:axId val="67599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12072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11'!$E$50:$E$61</c:f>
              <c:strCache/>
            </c:strRef>
          </c:cat>
          <c:val>
            <c:numRef>
              <c:f>'Figure 11'!$F$50:$F$61</c:f>
              <c:numCache/>
            </c:numRef>
          </c:val>
        </c:ser>
        <c:axId val="60839164"/>
        <c:axId val="10681565"/>
      </c:barChart>
      <c:catAx>
        <c:axId val="60839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681565"/>
        <c:crosses val="autoZero"/>
        <c:auto val="1"/>
        <c:lblOffset val="100"/>
        <c:noMultiLvlLbl val="0"/>
      </c:catAx>
      <c:valAx>
        <c:axId val="10681565"/>
        <c:scaling>
          <c:orientation val="minMax"/>
          <c:max val="35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083916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12'!$B$50</c:f>
              <c:strCache>
                <c:ptCount val="1"/>
                <c:pt idx="0">
                  <c:v>Outward stocks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12'!$C$49:$K$49</c:f>
              <c:numCache/>
            </c:numRef>
          </c:cat>
          <c:val>
            <c:numRef>
              <c:f>'Figure 12'!$C$50:$K$50</c:f>
              <c:numCache/>
            </c:numRef>
          </c:val>
        </c:ser>
        <c:ser>
          <c:idx val="1"/>
          <c:order val="1"/>
          <c:tx>
            <c:strRef>
              <c:f>'Figure 12'!$B$51</c:f>
              <c:strCache>
                <c:ptCount val="1"/>
                <c:pt idx="0">
                  <c:v>Inward stocks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12'!$C$49:$K$49</c:f>
              <c:numCache/>
            </c:numRef>
          </c:cat>
          <c:val>
            <c:numRef>
              <c:f>'Figure 12'!$C$51:$K$51</c:f>
              <c:numCache/>
            </c:numRef>
          </c:val>
        </c:ser>
        <c:axId val="29025222"/>
        <c:axId val="59900407"/>
      </c:barChart>
      <c:catAx>
        <c:axId val="2902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900407"/>
        <c:crosses val="autoZero"/>
        <c:auto val="1"/>
        <c:lblOffset val="100"/>
        <c:noMultiLvlLbl val="0"/>
      </c:catAx>
      <c:valAx>
        <c:axId val="59900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9025222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13'!$A$51</c:f>
              <c:strCache>
                <c:ptCount val="1"/>
                <c:pt idx="0">
                  <c:v>Outward flows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13'!$B$50:$J$50</c:f>
              <c:numCache/>
            </c:numRef>
          </c:cat>
          <c:val>
            <c:numRef>
              <c:f>'Figure 13'!$B$51:$J$51</c:f>
              <c:numCache/>
            </c:numRef>
          </c:val>
          <c:smooth val="0"/>
        </c:ser>
        <c:ser>
          <c:idx val="1"/>
          <c:order val="1"/>
          <c:tx>
            <c:strRef>
              <c:f>'Figure 13'!$A$52</c:f>
              <c:strCache>
                <c:ptCount val="1"/>
                <c:pt idx="0">
                  <c:v>Inward flows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13'!$B$50:$J$50</c:f>
              <c:numCache/>
            </c:numRef>
          </c:cat>
          <c:val>
            <c:numRef>
              <c:f>'Figure 13'!$B$52:$J$52</c:f>
              <c:numCache/>
            </c:numRef>
          </c:val>
          <c:smooth val="0"/>
        </c:ser>
        <c:axId val="2232752"/>
        <c:axId val="20094769"/>
      </c:lineChart>
      <c:catAx>
        <c:axId val="223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094769"/>
        <c:crosses val="autoZero"/>
        <c:auto val="1"/>
        <c:lblOffset val="100"/>
        <c:noMultiLvlLbl val="0"/>
      </c:catAx>
      <c:valAx>
        <c:axId val="20094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2232752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2'!$A$42</c:f>
              <c:strCache>
                <c:ptCount val="1"/>
                <c:pt idx="0">
                  <c:v>EU-28 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2'!$B$41:$L$41</c:f>
              <c:numCache/>
            </c:numRef>
          </c:cat>
          <c:val>
            <c:numRef>
              <c:f>'Figure 2'!$B$42:$L$42</c:f>
              <c:numCache/>
            </c:numRef>
          </c:val>
          <c:smooth val="0"/>
        </c:ser>
        <c:ser>
          <c:idx val="1"/>
          <c:order val="1"/>
          <c:tx>
            <c:strRef>
              <c:f>'Figure 2'!$A$43</c:f>
              <c:strCache>
                <c:ptCount val="1"/>
                <c:pt idx="0">
                  <c:v>EU-28 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2'!$B$41:$L$41</c:f>
              <c:numCache/>
            </c:numRef>
          </c:cat>
          <c:val>
            <c:numRef>
              <c:f>'Figure 2'!$B$43:$L$43</c:f>
              <c:numCache/>
            </c:numRef>
          </c:val>
          <c:smooth val="0"/>
        </c:ser>
        <c:ser>
          <c:idx val="2"/>
          <c:order val="2"/>
          <c:tx>
            <c:strRef>
              <c:f>'Figure 2'!$A$44</c:f>
              <c:strCache>
                <c:ptCount val="1"/>
                <c:pt idx="0">
                  <c:v>Balance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2'!$B$41:$L$41</c:f>
              <c:numCache/>
            </c:numRef>
          </c:cat>
          <c:val>
            <c:numRef>
              <c:f>'Figure 2'!$B$44:$L$44</c:f>
              <c:numCache/>
            </c:numRef>
          </c:val>
          <c:smooth val="0"/>
        </c:ser>
        <c:axId val="61490818"/>
        <c:axId val="16546451"/>
      </c:lineChart>
      <c:catAx>
        <c:axId val="6149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546451"/>
        <c:crosses val="autoZero"/>
        <c:auto val="1"/>
        <c:lblOffset val="100"/>
        <c:noMultiLvlLbl val="0"/>
      </c:catAx>
      <c:valAx>
        <c:axId val="16546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490818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3'!$D$56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3'!$C$57:$C$66</c:f>
              <c:strCache/>
            </c:strRef>
          </c:cat>
          <c:val>
            <c:numRef>
              <c:f>'Figure 3'!$D$57:$D$66</c:f>
              <c:numCache/>
            </c:numRef>
          </c:val>
        </c:ser>
        <c:ser>
          <c:idx val="1"/>
          <c:order val="1"/>
          <c:tx>
            <c:strRef>
              <c:f>'Figure 3'!$E$56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3'!$C$57:$C$66</c:f>
              <c:strCache/>
            </c:strRef>
          </c:cat>
          <c:val>
            <c:numRef>
              <c:f>'Figure 3'!$E$57:$E$66</c:f>
              <c:numCache/>
            </c:numRef>
          </c:val>
        </c:ser>
        <c:axId val="14700332"/>
        <c:axId val="65194125"/>
      </c:barChart>
      <c:catAx>
        <c:axId val="14700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194125"/>
        <c:crosses val="autoZero"/>
        <c:auto val="1"/>
        <c:lblOffset val="100"/>
        <c:noMultiLvlLbl val="0"/>
      </c:catAx>
      <c:valAx>
        <c:axId val="6519412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4700332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25"/>
          <c:y val="0.03225"/>
          <c:w val="0.45375"/>
          <c:h val="0.910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4'!$F$90:$F$100</c:f>
              <c:strCache/>
            </c:strRef>
          </c:cat>
          <c:val>
            <c:numRef>
              <c:f>'Figure 4'!$G$90:$G$100</c:f>
              <c:numCache/>
            </c:numRef>
          </c:val>
        </c:ser>
        <c:axId val="49876214"/>
        <c:axId val="46232743"/>
      </c:barChart>
      <c:catAx>
        <c:axId val="49876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232743"/>
        <c:crosses val="autoZero"/>
        <c:auto val="1"/>
        <c:lblOffset val="100"/>
        <c:noMultiLvlLbl val="0"/>
      </c:catAx>
      <c:valAx>
        <c:axId val="462327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987621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5'!$G$90:$G$99</c:f>
              <c:strCache/>
            </c:strRef>
          </c:cat>
          <c:val>
            <c:numRef>
              <c:f>'Figure 5'!$H$90:$H$99</c:f>
              <c:numCache/>
            </c:numRef>
          </c:val>
        </c:ser>
        <c:axId val="13441504"/>
        <c:axId val="53864673"/>
      </c:barChart>
      <c:catAx>
        <c:axId val="13441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864673"/>
        <c:crosses val="autoZero"/>
        <c:auto val="1"/>
        <c:lblOffset val="100"/>
        <c:noMultiLvlLbl val="0"/>
      </c:catAx>
      <c:valAx>
        <c:axId val="53864673"/>
        <c:scaling>
          <c:orientation val="minMax"/>
          <c:max val="15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3441504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25"/>
          <c:y val="0.02725"/>
          <c:w val="0.474"/>
          <c:h val="0.891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6'!$E$50</c:f>
              <c:strCache>
                <c:ptCount val="1"/>
                <c:pt idx="0">
                  <c:v>% on EXTRA-EU-28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6'!$B$82:$B$91</c:f>
              <c:strCache/>
            </c:strRef>
          </c:cat>
          <c:val>
            <c:numRef>
              <c:f>'Figure 6'!$E$82:$E$91</c:f>
              <c:numCache/>
            </c:numRef>
          </c:val>
        </c:ser>
        <c:axId val="15020010"/>
        <c:axId val="962363"/>
      </c:barChart>
      <c:catAx>
        <c:axId val="15020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62363"/>
        <c:crosses val="autoZero"/>
        <c:auto val="1"/>
        <c:lblOffset val="100"/>
        <c:noMultiLvlLbl val="0"/>
      </c:catAx>
      <c:valAx>
        <c:axId val="96236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1502001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7'!$I$50</c:f>
              <c:strCache>
                <c:ptCount val="1"/>
                <c:pt idx="0">
                  <c:v>% on EXTRA-EU28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7'!$H$51:$H$60</c:f>
              <c:strCache/>
            </c:strRef>
          </c:cat>
          <c:val>
            <c:numRef>
              <c:f>'Figure 7'!$I$51:$I$60</c:f>
              <c:numCache/>
            </c:numRef>
          </c:val>
        </c:ser>
        <c:axId val="8661268"/>
        <c:axId val="10842549"/>
      </c:barChart>
      <c:catAx>
        <c:axId val="8661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842549"/>
        <c:crosses val="autoZero"/>
        <c:auto val="1"/>
        <c:lblOffset val="100"/>
        <c:noMultiLvlLbl val="0"/>
      </c:catAx>
      <c:valAx>
        <c:axId val="108425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66126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8'!$F$64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8'!$G$62:$J$63</c:f>
              <c:multiLvlStrCache/>
            </c:multiLvlStrRef>
          </c:cat>
          <c:val>
            <c:numRef>
              <c:f>'Figure 8'!$G$64:$J$64</c:f>
              <c:numCache/>
            </c:numRef>
          </c:val>
        </c:ser>
        <c:ser>
          <c:idx val="1"/>
          <c:order val="1"/>
          <c:tx>
            <c:strRef>
              <c:f>'Figure 8'!$F$65</c:f>
              <c:strCache>
                <c:ptCount val="1"/>
                <c:pt idx="0">
                  <c:v>0–9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8'!$G$62:$J$63</c:f>
              <c:multiLvlStrCache/>
            </c:multiLvlStrRef>
          </c:cat>
          <c:val>
            <c:numRef>
              <c:f>'Figure 8'!$G$65:$J$65</c:f>
              <c:numCache/>
            </c:numRef>
          </c:val>
        </c:ser>
        <c:ser>
          <c:idx val="2"/>
          <c:order val="2"/>
          <c:tx>
            <c:strRef>
              <c:f>'Figure 8'!$F$66</c:f>
              <c:strCache>
                <c:ptCount val="1"/>
                <c:pt idx="0">
                  <c:v>10–49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8'!$G$62:$J$63</c:f>
              <c:multiLvlStrCache/>
            </c:multiLvlStrRef>
          </c:cat>
          <c:val>
            <c:numRef>
              <c:f>'Figure 8'!$G$66:$J$66</c:f>
              <c:numCache/>
            </c:numRef>
          </c:val>
        </c:ser>
        <c:ser>
          <c:idx val="3"/>
          <c:order val="3"/>
          <c:tx>
            <c:strRef>
              <c:f>'Figure 8'!$F$67</c:f>
              <c:strCache>
                <c:ptCount val="1"/>
                <c:pt idx="0">
                  <c:v>50–249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8'!$G$62:$J$63</c:f>
              <c:multiLvlStrCache/>
            </c:multiLvlStrRef>
          </c:cat>
          <c:val>
            <c:numRef>
              <c:f>'Figure 8'!$G$67:$J$67</c:f>
              <c:numCache/>
            </c:numRef>
          </c:val>
        </c:ser>
        <c:ser>
          <c:idx val="4"/>
          <c:order val="4"/>
          <c:tx>
            <c:strRef>
              <c:f>'Figure 8'!$F$68</c:f>
              <c:strCache>
                <c:ptCount val="1"/>
                <c:pt idx="0">
                  <c:v>250+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8'!$G$62:$J$63</c:f>
              <c:multiLvlStrCache/>
            </c:multiLvlStrRef>
          </c:cat>
          <c:val>
            <c:numRef>
              <c:f>'Figure 8'!$G$68:$J$68</c:f>
              <c:numCache/>
            </c:numRef>
          </c:val>
        </c:ser>
        <c:overlap val="100"/>
        <c:axId val="30474078"/>
        <c:axId val="5831247"/>
      </c:barChart>
      <c:catAx>
        <c:axId val="3047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31247"/>
        <c:crosses val="autoZero"/>
        <c:auto val="1"/>
        <c:lblOffset val="100"/>
        <c:noMultiLvlLbl val="0"/>
      </c:catAx>
      <c:valAx>
        <c:axId val="58312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30474078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9'!$B$37</c:f>
              <c:strCache>
                <c:ptCount val="1"/>
                <c:pt idx="0">
                  <c:v>B–E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9'!$C$33:$F$34</c:f>
              <c:multiLvlStrCache/>
            </c:multiLvlStrRef>
          </c:cat>
          <c:val>
            <c:numRef>
              <c:f>'Figure 9'!$C$37:$F$37</c:f>
              <c:numCache/>
            </c:numRef>
          </c:val>
        </c:ser>
        <c:ser>
          <c:idx val="1"/>
          <c:order val="1"/>
          <c:tx>
            <c:strRef>
              <c:f>'Figure 9'!$B$35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9'!$C$33:$F$34</c:f>
              <c:multiLvlStrCache/>
            </c:multiLvlStrRef>
          </c:cat>
          <c:val>
            <c:numRef>
              <c:f>'Figure 9'!$C$35:$F$35</c:f>
              <c:numCache/>
            </c:numRef>
          </c:val>
        </c:ser>
        <c:ser>
          <c:idx val="2"/>
          <c:order val="2"/>
          <c:tx>
            <c:strRef>
              <c:f>'Figure 9'!$B$36</c:f>
              <c:strCache>
                <c:ptCount val="1"/>
                <c:pt idx="0">
                  <c:v>OTH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9'!$C$33:$F$34</c:f>
              <c:multiLvlStrCache/>
            </c:multiLvlStrRef>
          </c:cat>
          <c:val>
            <c:numRef>
              <c:f>'Figure 9'!$C$36:$F$36</c:f>
              <c:numCache/>
            </c:numRef>
          </c:val>
        </c:ser>
        <c:overlap val="100"/>
        <c:axId val="52481224"/>
        <c:axId val="2568969"/>
      </c:barChart>
      <c:catAx>
        <c:axId val="52481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68969"/>
        <c:crosses val="autoZero"/>
        <c:auto val="1"/>
        <c:lblOffset val="100"/>
        <c:noMultiLvlLbl val="0"/>
      </c:catAx>
      <c:valAx>
        <c:axId val="2568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52481224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47625</xdr:rowOff>
    </xdr:from>
    <xdr:to>
      <xdr:col>5</xdr:col>
      <xdr:colOff>657225</xdr:colOff>
      <xdr:row>24</xdr:row>
      <xdr:rowOff>38100</xdr:rowOff>
    </xdr:to>
    <xdr:graphicFrame macro="">
      <xdr:nvGraphicFramePr>
        <xdr:cNvPr id="52354" name="3 - Γράφημα"/>
        <xdr:cNvGraphicFramePr/>
      </xdr:nvGraphicFramePr>
      <xdr:xfrm>
        <a:off x="685800" y="561975"/>
        <a:ext cx="64198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9525</xdr:rowOff>
    </xdr:from>
    <xdr:to>
      <xdr:col>12</xdr:col>
      <xdr:colOff>66675</xdr:colOff>
      <xdr:row>26</xdr:row>
      <xdr:rowOff>76200</xdr:rowOff>
    </xdr:to>
    <xdr:graphicFrame macro="">
      <xdr:nvGraphicFramePr>
        <xdr:cNvPr id="3" name="2 - Γράφημα"/>
        <xdr:cNvGraphicFramePr/>
      </xdr:nvGraphicFramePr>
      <xdr:xfrm>
        <a:off x="676275" y="561975"/>
        <a:ext cx="76200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28575</xdr:rowOff>
    </xdr:from>
    <xdr:to>
      <xdr:col>11</xdr:col>
      <xdr:colOff>552450</xdr:colOff>
      <xdr:row>23</xdr:row>
      <xdr:rowOff>95250</xdr:rowOff>
    </xdr:to>
    <xdr:graphicFrame macro="">
      <xdr:nvGraphicFramePr>
        <xdr:cNvPr id="84046" name="1 - Γράφημα"/>
        <xdr:cNvGraphicFramePr/>
      </xdr:nvGraphicFramePr>
      <xdr:xfrm>
        <a:off x="1781175" y="552450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66675</xdr:rowOff>
    </xdr:from>
    <xdr:to>
      <xdr:col>12</xdr:col>
      <xdr:colOff>571500</xdr:colOff>
      <xdr:row>25</xdr:row>
      <xdr:rowOff>28575</xdr:rowOff>
    </xdr:to>
    <xdr:graphicFrame macro="">
      <xdr:nvGraphicFramePr>
        <xdr:cNvPr id="126067" name="2 - Γράφημα"/>
        <xdr:cNvGraphicFramePr/>
      </xdr:nvGraphicFramePr>
      <xdr:xfrm>
        <a:off x="504825" y="581025"/>
        <a:ext cx="7620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38100</xdr:rowOff>
    </xdr:from>
    <xdr:to>
      <xdr:col>11</xdr:col>
      <xdr:colOff>133350</xdr:colOff>
      <xdr:row>25</xdr:row>
      <xdr:rowOff>0</xdr:rowOff>
    </xdr:to>
    <xdr:graphicFrame macro="">
      <xdr:nvGraphicFramePr>
        <xdr:cNvPr id="181316" name="1 - Γράφημα"/>
        <xdr:cNvGraphicFramePr/>
      </xdr:nvGraphicFramePr>
      <xdr:xfrm>
        <a:off x="838200" y="733425"/>
        <a:ext cx="69342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4</xdr:row>
      <xdr:rowOff>19050</xdr:rowOff>
    </xdr:from>
    <xdr:to>
      <xdr:col>11</xdr:col>
      <xdr:colOff>409575</xdr:colOff>
      <xdr:row>24</xdr:row>
      <xdr:rowOff>104775</xdr:rowOff>
    </xdr:to>
    <xdr:graphicFrame macro="">
      <xdr:nvGraphicFramePr>
        <xdr:cNvPr id="1171" name="2 - Γράφημα"/>
        <xdr:cNvGraphicFramePr/>
      </xdr:nvGraphicFramePr>
      <xdr:xfrm>
        <a:off x="1476375" y="723900"/>
        <a:ext cx="76200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9525</xdr:rowOff>
    </xdr:from>
    <xdr:to>
      <xdr:col>11</xdr:col>
      <xdr:colOff>438150</xdr:colOff>
      <xdr:row>27</xdr:row>
      <xdr:rowOff>133350</xdr:rowOff>
    </xdr:to>
    <xdr:graphicFrame macro="">
      <xdr:nvGraphicFramePr>
        <xdr:cNvPr id="3220" name="2 - Γράφημα"/>
        <xdr:cNvGraphicFramePr/>
      </xdr:nvGraphicFramePr>
      <xdr:xfrm>
        <a:off x="1000125" y="714375"/>
        <a:ext cx="76200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28575</xdr:rowOff>
    </xdr:from>
    <xdr:to>
      <xdr:col>8</xdr:col>
      <xdr:colOff>342900</xdr:colOff>
      <xdr:row>38</xdr:row>
      <xdr:rowOff>123825</xdr:rowOff>
    </xdr:to>
    <xdr:graphicFrame macro="">
      <xdr:nvGraphicFramePr>
        <xdr:cNvPr id="13452" name="2 - Γράφημα"/>
        <xdr:cNvGraphicFramePr/>
      </xdr:nvGraphicFramePr>
      <xdr:xfrm>
        <a:off x="704850" y="552450"/>
        <a:ext cx="7620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142875</xdr:rowOff>
    </xdr:from>
    <xdr:to>
      <xdr:col>10</xdr:col>
      <xdr:colOff>600075</xdr:colOff>
      <xdr:row>35</xdr:row>
      <xdr:rowOff>76200</xdr:rowOff>
    </xdr:to>
    <xdr:graphicFrame macro="">
      <xdr:nvGraphicFramePr>
        <xdr:cNvPr id="332885" name="3 - Γράφημα"/>
        <xdr:cNvGraphicFramePr/>
      </xdr:nvGraphicFramePr>
      <xdr:xfrm>
        <a:off x="714375" y="647700"/>
        <a:ext cx="76200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76200</xdr:rowOff>
    </xdr:from>
    <xdr:to>
      <xdr:col>9</xdr:col>
      <xdr:colOff>581025</xdr:colOff>
      <xdr:row>26</xdr:row>
      <xdr:rowOff>114300</xdr:rowOff>
    </xdr:to>
    <xdr:graphicFrame macro="">
      <xdr:nvGraphicFramePr>
        <xdr:cNvPr id="204903" name="1 - Γράφημα"/>
        <xdr:cNvGraphicFramePr/>
      </xdr:nvGraphicFramePr>
      <xdr:xfrm>
        <a:off x="723900" y="590550"/>
        <a:ext cx="76200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47625</xdr:rowOff>
    </xdr:from>
    <xdr:to>
      <xdr:col>11</xdr:col>
      <xdr:colOff>66675</xdr:colOff>
      <xdr:row>26</xdr:row>
      <xdr:rowOff>85725</xdr:rowOff>
    </xdr:to>
    <xdr:graphicFrame macro="">
      <xdr:nvGraphicFramePr>
        <xdr:cNvPr id="3" name="2 - Γράφημα"/>
        <xdr:cNvGraphicFramePr/>
      </xdr:nvGraphicFramePr>
      <xdr:xfrm>
        <a:off x="1400175" y="561975"/>
        <a:ext cx="76200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85725</xdr:rowOff>
    </xdr:from>
    <xdr:to>
      <xdr:col>10</xdr:col>
      <xdr:colOff>466725</xdr:colOff>
      <xdr:row>29</xdr:row>
      <xdr:rowOff>28575</xdr:rowOff>
    </xdr:to>
    <xdr:graphicFrame macro="">
      <xdr:nvGraphicFramePr>
        <xdr:cNvPr id="537664" name="5 - Γράφημα"/>
        <xdr:cNvGraphicFramePr/>
      </xdr:nvGraphicFramePr>
      <xdr:xfrm>
        <a:off x="723900" y="600075"/>
        <a:ext cx="76200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38100</xdr:rowOff>
    </xdr:from>
    <xdr:to>
      <xdr:col>12</xdr:col>
      <xdr:colOff>104775</xdr:colOff>
      <xdr:row>26</xdr:row>
      <xdr:rowOff>104775</xdr:rowOff>
    </xdr:to>
    <xdr:graphicFrame macro="">
      <xdr:nvGraphicFramePr>
        <xdr:cNvPr id="668723" name="17 - Γράφημα"/>
        <xdr:cNvGraphicFramePr/>
      </xdr:nvGraphicFramePr>
      <xdr:xfrm>
        <a:off x="714375" y="590550"/>
        <a:ext cx="76200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4122F"/>
      </a:accent1>
      <a:accent2>
        <a:srgbClr val="7299C6"/>
      </a:accent2>
      <a:accent3>
        <a:srgbClr val="283E5C"/>
      </a:accent3>
      <a:accent4>
        <a:srgbClr val="D8BD8E"/>
      </a:accent4>
      <a:accent5>
        <a:srgbClr val="757483"/>
      </a:accent5>
      <a:accent6>
        <a:srgbClr val="EBB3A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showGridLines="0" workbookViewId="0" topLeftCell="A1">
      <selection activeCell="B26" sqref="B26"/>
    </sheetView>
  </sheetViews>
  <sheetFormatPr defaultColWidth="9.00390625" defaultRowHeight="14.25"/>
  <cols>
    <col min="1" max="1" width="9.00390625" style="16" customWidth="1"/>
    <col min="2" max="2" width="34.50390625" style="16" bestFit="1" customWidth="1"/>
    <col min="3" max="3" width="23.125" style="16" bestFit="1" customWidth="1"/>
    <col min="4" max="16384" width="9.00390625" style="16" customWidth="1"/>
  </cols>
  <sheetData>
    <row r="2" ht="15">
      <c r="B2" s="15" t="s">
        <v>195</v>
      </c>
    </row>
    <row r="3" ht="14.25">
      <c r="B3" s="17" t="s">
        <v>26</v>
      </c>
    </row>
    <row r="26" ht="14.25">
      <c r="B26" s="16" t="s">
        <v>133</v>
      </c>
    </row>
    <row r="51" spans="3:14" ht="14.25">
      <c r="C51" s="52"/>
      <c r="D51" s="56" t="s">
        <v>14</v>
      </c>
      <c r="E51" s="56" t="s">
        <v>15</v>
      </c>
      <c r="F51" s="56" t="s">
        <v>16</v>
      </c>
      <c r="G51" s="56" t="s">
        <v>17</v>
      </c>
      <c r="H51" s="56" t="s">
        <v>18</v>
      </c>
      <c r="I51" s="56" t="s">
        <v>19</v>
      </c>
      <c r="J51" s="56" t="s">
        <v>20</v>
      </c>
      <c r="K51" s="56" t="s">
        <v>21</v>
      </c>
      <c r="L51" s="56" t="s">
        <v>22</v>
      </c>
      <c r="M51" s="56" t="s">
        <v>23</v>
      </c>
      <c r="N51" s="41"/>
    </row>
    <row r="52" spans="3:14" ht="14.25">
      <c r="C52" s="53" t="s">
        <v>134</v>
      </c>
      <c r="D52" s="57">
        <v>19.6</v>
      </c>
      <c r="E52" s="57">
        <v>19.3</v>
      </c>
      <c r="F52" s="57">
        <v>19.2</v>
      </c>
      <c r="G52" s="57">
        <v>19.3</v>
      </c>
      <c r="H52" s="57">
        <v>19.4</v>
      </c>
      <c r="I52" s="57">
        <v>19.3</v>
      </c>
      <c r="J52" s="57">
        <v>18.5</v>
      </c>
      <c r="K52" s="57">
        <v>17.5</v>
      </c>
      <c r="L52" s="57">
        <v>17.2</v>
      </c>
      <c r="M52" s="57">
        <v>16</v>
      </c>
      <c r="N52" s="41"/>
    </row>
    <row r="53" spans="3:14" ht="14.25">
      <c r="C53" s="54" t="s">
        <v>189</v>
      </c>
      <c r="D53" s="58">
        <v>24.2</v>
      </c>
      <c r="E53" s="58">
        <v>23.1</v>
      </c>
      <c r="F53" s="58">
        <v>22.5</v>
      </c>
      <c r="G53" s="58">
        <v>21.6</v>
      </c>
      <c r="H53" s="58">
        <v>19.7</v>
      </c>
      <c r="I53" s="58">
        <v>17.9</v>
      </c>
      <c r="J53" s="58">
        <v>17.2</v>
      </c>
      <c r="K53" s="58">
        <v>16.9</v>
      </c>
      <c r="L53" s="58">
        <v>16.1</v>
      </c>
      <c r="M53" s="58">
        <v>16.2</v>
      </c>
      <c r="N53" s="41"/>
    </row>
    <row r="54" spans="3:14" ht="14.25">
      <c r="C54" s="54" t="s">
        <v>135</v>
      </c>
      <c r="D54" s="58">
        <v>19.1</v>
      </c>
      <c r="E54" s="58">
        <v>18.9</v>
      </c>
      <c r="F54" s="58">
        <v>18</v>
      </c>
      <c r="G54" s="58">
        <v>17.1</v>
      </c>
      <c r="H54" s="58">
        <v>17.3</v>
      </c>
      <c r="I54" s="58">
        <v>16.7</v>
      </c>
      <c r="J54" s="58">
        <v>17.1</v>
      </c>
      <c r="K54" s="58">
        <v>16</v>
      </c>
      <c r="L54" s="58">
        <v>15.9</v>
      </c>
      <c r="M54" s="58">
        <v>15.5</v>
      </c>
      <c r="N54" s="41"/>
    </row>
    <row r="55" spans="3:14" ht="14.25">
      <c r="C55" s="55" t="s">
        <v>136</v>
      </c>
      <c r="D55" s="59">
        <v>14.2</v>
      </c>
      <c r="E55" s="59">
        <v>13.1</v>
      </c>
      <c r="F55" s="59">
        <v>12.4</v>
      </c>
      <c r="G55" s="59">
        <v>12.2</v>
      </c>
      <c r="H55" s="59">
        <v>11.9</v>
      </c>
      <c r="I55" s="59">
        <v>11.3</v>
      </c>
      <c r="J55" s="59">
        <v>11.9</v>
      </c>
      <c r="K55" s="59">
        <v>11.4</v>
      </c>
      <c r="L55" s="59">
        <v>10.9</v>
      </c>
      <c r="M55" s="59">
        <v>11.1</v>
      </c>
      <c r="N55" s="41"/>
    </row>
    <row r="57" spans="13:14" ht="14.25">
      <c r="M57" s="18">
        <f>M54+M55</f>
        <v>26.6</v>
      </c>
      <c r="N57" s="16" t="s">
        <v>24</v>
      </c>
    </row>
    <row r="58" spans="13:14" ht="14.25">
      <c r="M58" s="18">
        <f>M52+M53</f>
        <v>32.2</v>
      </c>
      <c r="N58" s="16" t="s">
        <v>25</v>
      </c>
    </row>
    <row r="61" spans="2:13" ht="12.75">
      <c r="B61" s="136" t="s">
        <v>190</v>
      </c>
      <c r="C61" s="136" t="s">
        <v>106</v>
      </c>
      <c r="D61" s="136" t="s">
        <v>14</v>
      </c>
      <c r="E61" s="136" t="s">
        <v>15</v>
      </c>
      <c r="F61" s="136" t="s">
        <v>16</v>
      </c>
      <c r="G61" s="136" t="s">
        <v>17</v>
      </c>
      <c r="H61" s="136" t="s">
        <v>18</v>
      </c>
      <c r="I61" s="136" t="s">
        <v>19</v>
      </c>
      <c r="J61" s="136" t="s">
        <v>20</v>
      </c>
      <c r="K61" s="136" t="s">
        <v>21</v>
      </c>
      <c r="L61" s="136" t="s">
        <v>22</v>
      </c>
      <c r="M61" s="136" t="s">
        <v>23</v>
      </c>
    </row>
    <row r="62" spans="1:13" ht="12.75">
      <c r="A62" s="16" t="s">
        <v>135</v>
      </c>
      <c r="B62" s="136" t="s">
        <v>191</v>
      </c>
      <c r="C62" s="136" t="s">
        <v>192</v>
      </c>
      <c r="D62" s="137">
        <v>19.6</v>
      </c>
      <c r="E62" s="137">
        <v>19.3</v>
      </c>
      <c r="F62" s="137">
        <v>19.2</v>
      </c>
      <c r="G62" s="137">
        <v>19.3</v>
      </c>
      <c r="H62" s="137">
        <v>19.4</v>
      </c>
      <c r="I62" s="137">
        <v>19.3</v>
      </c>
      <c r="J62" s="137">
        <v>18.5</v>
      </c>
      <c r="K62" s="137">
        <v>17.5</v>
      </c>
      <c r="L62" s="137">
        <v>17.2</v>
      </c>
      <c r="M62" s="137">
        <v>16</v>
      </c>
    </row>
    <row r="63" spans="1:13" ht="12.75">
      <c r="A63" s="16" t="s">
        <v>136</v>
      </c>
      <c r="B63" s="136" t="s">
        <v>191</v>
      </c>
      <c r="C63" s="136" t="s">
        <v>193</v>
      </c>
      <c r="D63" s="137">
        <v>24.2</v>
      </c>
      <c r="E63" s="137">
        <v>23.1</v>
      </c>
      <c r="F63" s="137">
        <v>22.5</v>
      </c>
      <c r="G63" s="137">
        <v>21.6</v>
      </c>
      <c r="H63" s="137">
        <v>19.7</v>
      </c>
      <c r="I63" s="137">
        <v>17.9</v>
      </c>
      <c r="J63" s="137">
        <v>17.2</v>
      </c>
      <c r="K63" s="137">
        <v>16.9</v>
      </c>
      <c r="L63" s="137">
        <v>16.1</v>
      </c>
      <c r="M63" s="137">
        <v>16.2</v>
      </c>
    </row>
    <row r="64" spans="1:13" ht="12.75">
      <c r="A64" s="16" t="s">
        <v>134</v>
      </c>
      <c r="B64" s="136" t="s">
        <v>194</v>
      </c>
      <c r="C64" s="136" t="s">
        <v>192</v>
      </c>
      <c r="D64" s="137">
        <v>19.1</v>
      </c>
      <c r="E64" s="137">
        <v>18.9</v>
      </c>
      <c r="F64" s="137">
        <v>18</v>
      </c>
      <c r="G64" s="137">
        <v>17.1</v>
      </c>
      <c r="H64" s="137">
        <v>17.3</v>
      </c>
      <c r="I64" s="137">
        <v>16.7</v>
      </c>
      <c r="J64" s="137">
        <v>17.1</v>
      </c>
      <c r="K64" s="137">
        <v>16</v>
      </c>
      <c r="L64" s="137">
        <v>15.9</v>
      </c>
      <c r="M64" s="137">
        <v>15.5</v>
      </c>
    </row>
    <row r="65" spans="1:13" ht="12.75">
      <c r="A65" s="16" t="s">
        <v>189</v>
      </c>
      <c r="B65" s="136" t="s">
        <v>194</v>
      </c>
      <c r="C65" s="136" t="s">
        <v>193</v>
      </c>
      <c r="D65" s="137">
        <v>14.2</v>
      </c>
      <c r="E65" s="137">
        <v>13.1</v>
      </c>
      <c r="F65" s="137">
        <v>12.4</v>
      </c>
      <c r="G65" s="137">
        <v>12.2</v>
      </c>
      <c r="H65" s="137">
        <v>11.9</v>
      </c>
      <c r="I65" s="137">
        <v>11.3</v>
      </c>
      <c r="J65" s="137">
        <v>11.9</v>
      </c>
      <c r="K65" s="137">
        <v>11.4</v>
      </c>
      <c r="L65" s="137">
        <v>10.9</v>
      </c>
      <c r="M65" s="137">
        <v>11.1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showGridLines="0" workbookViewId="0" topLeftCell="A1">
      <selection activeCell="D27" sqref="D27"/>
    </sheetView>
  </sheetViews>
  <sheetFormatPr defaultColWidth="9.00390625" defaultRowHeight="14.25"/>
  <cols>
    <col min="1" max="16384" width="9.00390625" style="16" customWidth="1"/>
  </cols>
  <sheetData>
    <row r="1" spans="4:6" ht="14.25">
      <c r="D1" s="107"/>
      <c r="E1" s="107"/>
      <c r="F1" s="107"/>
    </row>
    <row r="2" spans="2:6" ht="15">
      <c r="B2" s="15" t="s">
        <v>207</v>
      </c>
      <c r="D2" s="107"/>
      <c r="E2" s="107"/>
      <c r="F2" s="107"/>
    </row>
    <row r="3" ht="14.25">
      <c r="B3" s="38" t="s">
        <v>175</v>
      </c>
    </row>
    <row r="27" s="2" customFormat="1" ht="14.25"/>
    <row r="28" ht="14.25">
      <c r="B28" s="2" t="s">
        <v>177</v>
      </c>
    </row>
    <row r="29" ht="14.25">
      <c r="B29" s="19" t="s">
        <v>180</v>
      </c>
    </row>
    <row r="54" spans="2:11" ht="14.25">
      <c r="B54" s="104"/>
      <c r="C54" s="50">
        <v>2004</v>
      </c>
      <c r="D54" s="50">
        <v>2005</v>
      </c>
      <c r="E54" s="50">
        <v>2006</v>
      </c>
      <c r="F54" s="50">
        <v>2007</v>
      </c>
      <c r="G54" s="50">
        <v>2008</v>
      </c>
      <c r="H54" s="50">
        <v>2009</v>
      </c>
      <c r="I54" s="50">
        <v>2010</v>
      </c>
      <c r="J54" s="50">
        <v>2011</v>
      </c>
      <c r="K54" s="50">
        <v>2012</v>
      </c>
    </row>
    <row r="55" spans="2:11" ht="14.25">
      <c r="B55" s="103" t="s">
        <v>27</v>
      </c>
      <c r="C55" s="18">
        <v>117.774388</v>
      </c>
      <c r="D55" s="18">
        <v>122.992483</v>
      </c>
      <c r="E55" s="18">
        <v>133.33739300000002</v>
      </c>
      <c r="F55" s="18">
        <v>139.710315</v>
      </c>
      <c r="G55" s="18">
        <v>133.91834400000002</v>
      </c>
      <c r="H55" s="18">
        <v>128.108246</v>
      </c>
      <c r="I55" s="18">
        <v>139.69199700000001</v>
      </c>
      <c r="J55" s="18">
        <v>149.682939</v>
      </c>
      <c r="K55" s="18">
        <v>164.839369</v>
      </c>
    </row>
    <row r="56" spans="2:11" ht="14.25">
      <c r="B56" s="103" t="s">
        <v>28</v>
      </c>
      <c r="C56" s="18">
        <v>108.58615300000001</v>
      </c>
      <c r="D56" s="18">
        <v>117.74449</v>
      </c>
      <c r="E56" s="18">
        <v>124.723012</v>
      </c>
      <c r="F56" s="18">
        <v>130.537727</v>
      </c>
      <c r="G56" s="18">
        <v>133.913828</v>
      </c>
      <c r="H56" s="18">
        <v>130.241482</v>
      </c>
      <c r="I56" s="18">
        <v>136.743209</v>
      </c>
      <c r="J56" s="18">
        <v>142.786828</v>
      </c>
      <c r="K56" s="18">
        <v>150.885456</v>
      </c>
    </row>
    <row r="57" spans="2:11" ht="14.25">
      <c r="B57" s="103" t="s">
        <v>29</v>
      </c>
      <c r="C57" s="18">
        <v>9.188235</v>
      </c>
      <c r="D57" s="18">
        <v>5.247993</v>
      </c>
      <c r="E57" s="18">
        <v>8.614381999999999</v>
      </c>
      <c r="F57" s="18">
        <v>9.172588</v>
      </c>
      <c r="G57" s="18">
        <v>0.004516</v>
      </c>
      <c r="H57" s="18">
        <v>-2.1332370000000003</v>
      </c>
      <c r="I57" s="18">
        <v>2.948788</v>
      </c>
      <c r="J57" s="18">
        <v>6.896110999999999</v>
      </c>
      <c r="K57" s="18">
        <v>13.953913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"/>
  <sheetViews>
    <sheetView showGridLines="0" workbookViewId="0" topLeftCell="A1">
      <selection activeCell="B25" sqref="B25"/>
    </sheetView>
  </sheetViews>
  <sheetFormatPr defaultColWidth="9.00390625" defaultRowHeight="14.25"/>
  <cols>
    <col min="1" max="1" width="22.625" style="16" customWidth="1"/>
    <col min="2" max="2" width="12.50390625" style="16" customWidth="1"/>
    <col min="3" max="16384" width="9.00390625" style="16" customWidth="1"/>
  </cols>
  <sheetData>
    <row r="2" ht="15">
      <c r="B2" s="15" t="s">
        <v>204</v>
      </c>
    </row>
    <row r="3" ht="14.25">
      <c r="B3" s="38" t="s">
        <v>26</v>
      </c>
    </row>
    <row r="7" ht="14.25">
      <c r="B7" s="35"/>
    </row>
    <row r="25" ht="14.25">
      <c r="B25" s="19" t="s">
        <v>183</v>
      </c>
    </row>
    <row r="49" spans="1:2" ht="14.25">
      <c r="A49" s="16" t="s">
        <v>106</v>
      </c>
      <c r="B49" s="16">
        <v>2013</v>
      </c>
    </row>
    <row r="50" spans="1:6" ht="14.25">
      <c r="A50" s="16" t="s">
        <v>107</v>
      </c>
      <c r="B50" s="16">
        <v>48.976</v>
      </c>
      <c r="C50" s="27">
        <f>B50/B62</f>
        <v>0.0003048564732972439</v>
      </c>
      <c r="E50" s="16" t="s">
        <v>107</v>
      </c>
      <c r="F50" s="26">
        <v>0.03048564732972439</v>
      </c>
    </row>
    <row r="51" spans="1:6" ht="14.25">
      <c r="A51" s="16" t="s">
        <v>108</v>
      </c>
      <c r="B51" s="25">
        <v>1595.681</v>
      </c>
      <c r="C51" s="27">
        <f>B51/B62</f>
        <v>0.009932491060262567</v>
      </c>
      <c r="E51" s="16" t="s">
        <v>108</v>
      </c>
      <c r="F51" s="26">
        <v>0.9932491060262567</v>
      </c>
    </row>
    <row r="52" spans="1:6" ht="14.25">
      <c r="A52" s="16" t="s">
        <v>109</v>
      </c>
      <c r="B52" s="25">
        <v>1870.535</v>
      </c>
      <c r="C52" s="27">
        <f>B52/B62</f>
        <v>0.011643349870938013</v>
      </c>
      <c r="E52" s="16" t="s">
        <v>109</v>
      </c>
      <c r="F52" s="26">
        <v>1.1643349870938013</v>
      </c>
    </row>
    <row r="53" spans="1:6" ht="14.25">
      <c r="A53" s="16" t="s">
        <v>110</v>
      </c>
      <c r="B53" s="25">
        <v>2394.979</v>
      </c>
      <c r="C53" s="27">
        <f>B53/B62</f>
        <v>0.014907808958693234</v>
      </c>
      <c r="E53" s="16" t="s">
        <v>110</v>
      </c>
      <c r="F53" s="26">
        <v>1.4907808958693234</v>
      </c>
    </row>
    <row r="54" spans="1:6" ht="14.25">
      <c r="A54" s="16" t="s">
        <v>111</v>
      </c>
      <c r="B54" s="25">
        <v>4976.085</v>
      </c>
      <c r="C54" s="27">
        <f>B54/B62</f>
        <v>0.030974185803808313</v>
      </c>
      <c r="E54" s="16" t="s">
        <v>111</v>
      </c>
      <c r="F54" s="26">
        <v>3.097418580380831</v>
      </c>
    </row>
    <row r="55" spans="1:6" ht="14.25">
      <c r="A55" s="16" t="s">
        <v>112</v>
      </c>
      <c r="B55" s="25">
        <v>5781.613</v>
      </c>
      <c r="C55" s="27">
        <f>B55/B62</f>
        <v>0.03598828301922367</v>
      </c>
      <c r="E55" s="16" t="s">
        <v>112</v>
      </c>
      <c r="F55" s="26">
        <v>3.598828301922367</v>
      </c>
    </row>
    <row r="56" spans="1:6" ht="14.25">
      <c r="A56" s="16" t="s">
        <v>113</v>
      </c>
      <c r="B56" s="25">
        <v>11519.952</v>
      </c>
      <c r="C56" s="27">
        <f>B56/B62</f>
        <v>0.07170720228833574</v>
      </c>
      <c r="E56" s="16" t="s">
        <v>113</v>
      </c>
      <c r="F56" s="26">
        <v>7.1707202288335745</v>
      </c>
    </row>
    <row r="57" spans="1:6" ht="14.25">
      <c r="A57" s="16" t="s">
        <v>114</v>
      </c>
      <c r="B57" s="25">
        <v>14068.831</v>
      </c>
      <c r="C57" s="27">
        <f>B57/B62</f>
        <v>0.08757297864413054</v>
      </c>
      <c r="E57" s="16" t="s">
        <v>114</v>
      </c>
      <c r="F57" s="26">
        <v>8.757297864413054</v>
      </c>
    </row>
    <row r="58" spans="1:6" ht="14.25">
      <c r="A58" s="16" t="s">
        <v>115</v>
      </c>
      <c r="B58" s="25">
        <v>17063.059</v>
      </c>
      <c r="C58" s="27">
        <f>B58/B62</f>
        <v>0.10621087860182125</v>
      </c>
      <c r="E58" s="16" t="s">
        <v>115</v>
      </c>
      <c r="F58" s="26">
        <v>10.6210878601821</v>
      </c>
    </row>
    <row r="59" spans="1:6" ht="14.25">
      <c r="A59" s="16" t="s">
        <v>116</v>
      </c>
      <c r="B59" s="25">
        <v>17693.995</v>
      </c>
      <c r="C59" s="27">
        <f>B59/B62</f>
        <v>0.11013820880102636</v>
      </c>
      <c r="E59" s="16" t="s">
        <v>116</v>
      </c>
      <c r="F59" s="26">
        <v>11.013820880102635</v>
      </c>
    </row>
    <row r="60" spans="1:6" ht="14.25">
      <c r="A60" s="16" t="s">
        <v>117</v>
      </c>
      <c r="B60" s="25">
        <v>28871.954</v>
      </c>
      <c r="C60" s="27">
        <f>B60/B62</f>
        <v>0.17971663822362494</v>
      </c>
      <c r="E60" s="16" t="s">
        <v>117</v>
      </c>
      <c r="F60" s="26">
        <v>17.971663822362494</v>
      </c>
    </row>
    <row r="61" spans="1:6" ht="14.25">
      <c r="A61" s="16" t="s">
        <v>118</v>
      </c>
      <c r="B61" s="25">
        <v>54766.99</v>
      </c>
      <c r="C61" s="27">
        <f>B61/B62</f>
        <v>0.34090312447944754</v>
      </c>
      <c r="E61" s="16" t="s">
        <v>118</v>
      </c>
      <c r="F61" s="26">
        <v>34.090312447944754</v>
      </c>
    </row>
    <row r="62" spans="1:3" ht="14.25">
      <c r="A62" s="16" t="s">
        <v>119</v>
      </c>
      <c r="B62" s="25">
        <v>160652.649</v>
      </c>
      <c r="C62" s="16">
        <f>B62/B62</f>
        <v>1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4"/>
  <sheetViews>
    <sheetView showGridLines="0" workbookViewId="0" topLeftCell="A1">
      <selection activeCell="B27" sqref="B27"/>
    </sheetView>
  </sheetViews>
  <sheetFormatPr defaultColWidth="9.00390625" defaultRowHeight="14.25"/>
  <cols>
    <col min="1" max="1" width="6.25390625" style="2" customWidth="1"/>
    <col min="2" max="2" width="11.625" style="2" customWidth="1"/>
    <col min="3" max="6" width="8.25390625" style="2" customWidth="1"/>
    <col min="7" max="7" width="7.875" style="2" customWidth="1"/>
    <col min="8" max="8" width="8.00390625" style="2" customWidth="1"/>
    <col min="9" max="9" width="7.625" style="2" customWidth="1"/>
    <col min="10" max="10" width="7.375" style="2" customWidth="1"/>
    <col min="11" max="11" width="8.375" style="2" customWidth="1"/>
    <col min="12" max="16384" width="9.00390625" style="2" customWidth="1"/>
  </cols>
  <sheetData>
    <row r="2" ht="15">
      <c r="B2" s="40" t="s">
        <v>208</v>
      </c>
    </row>
    <row r="3" ht="14.25">
      <c r="B3" s="39" t="s">
        <v>137</v>
      </c>
    </row>
    <row r="27" ht="14.25">
      <c r="B27" s="19" t="s">
        <v>182</v>
      </c>
    </row>
    <row r="49" spans="2:12" ht="14.25">
      <c r="B49" s="95"/>
      <c r="C49" s="49">
        <v>2004</v>
      </c>
      <c r="D49" s="49">
        <v>2005</v>
      </c>
      <c r="E49" s="49">
        <v>2006</v>
      </c>
      <c r="F49" s="49">
        <v>2007</v>
      </c>
      <c r="G49" s="49">
        <v>2008</v>
      </c>
      <c r="H49" s="49">
        <v>2009</v>
      </c>
      <c r="I49" s="49">
        <v>2010</v>
      </c>
      <c r="J49" s="49">
        <v>2011</v>
      </c>
      <c r="K49" s="49">
        <v>2012</v>
      </c>
      <c r="L49" s="9"/>
    </row>
    <row r="50" spans="2:13" ht="14.25">
      <c r="B50" s="91" t="s">
        <v>30</v>
      </c>
      <c r="C50" s="93">
        <v>731.757</v>
      </c>
      <c r="D50" s="93">
        <v>844.627</v>
      </c>
      <c r="E50" s="93">
        <v>949.257</v>
      </c>
      <c r="F50" s="93">
        <v>1015.089</v>
      </c>
      <c r="G50" s="93">
        <v>1079.16</v>
      </c>
      <c r="H50" s="93">
        <v>1204.722</v>
      </c>
      <c r="I50" s="93">
        <v>1266.853</v>
      </c>
      <c r="J50" s="93">
        <v>1598.866</v>
      </c>
      <c r="K50" s="93">
        <v>1655.012</v>
      </c>
      <c r="L50" s="92">
        <f>K50-C50</f>
        <v>923.255</v>
      </c>
      <c r="M50" s="2">
        <f>L50*100/K50</f>
        <v>55.78539611797377</v>
      </c>
    </row>
    <row r="51" spans="2:13" ht="14.25">
      <c r="B51" s="70" t="s">
        <v>31</v>
      </c>
      <c r="C51" s="94">
        <v>769.247</v>
      </c>
      <c r="D51" s="94">
        <v>874.848</v>
      </c>
      <c r="E51" s="94">
        <v>926.133</v>
      </c>
      <c r="F51" s="94">
        <v>1012.667</v>
      </c>
      <c r="G51" s="94">
        <v>1005.437</v>
      </c>
      <c r="H51" s="94">
        <v>1089.674</v>
      </c>
      <c r="I51" s="94">
        <v>1247.719</v>
      </c>
      <c r="J51" s="94">
        <v>1526.764</v>
      </c>
      <c r="K51" s="94">
        <v>1536.435</v>
      </c>
      <c r="L51" s="92">
        <f>K51-C51</f>
        <v>767.188</v>
      </c>
      <c r="M51" s="2">
        <f>L51*100/K51</f>
        <v>49.93299423665824</v>
      </c>
    </row>
    <row r="53" ht="14.25">
      <c r="K53" s="7"/>
    </row>
    <row r="54" ht="14.25">
      <c r="K54" s="7">
        <f>(K51-J51)/K51</f>
        <v>0.006294441352872103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2"/>
  <sheetViews>
    <sheetView showGridLines="0" tabSelected="1" workbookViewId="0" topLeftCell="A1">
      <selection activeCell="B27" sqref="B27"/>
    </sheetView>
  </sheetViews>
  <sheetFormatPr defaultColWidth="9.00390625" defaultRowHeight="14.25"/>
  <cols>
    <col min="1" max="1" width="10.25390625" style="16" customWidth="1"/>
    <col min="2" max="16384" width="9.00390625" style="16" customWidth="1"/>
  </cols>
  <sheetData>
    <row r="3" ht="15">
      <c r="B3" s="40" t="s">
        <v>209</v>
      </c>
    </row>
    <row r="4" ht="14.25">
      <c r="B4" s="38" t="s">
        <v>170</v>
      </c>
    </row>
    <row r="6" ht="14.25">
      <c r="B6" s="35"/>
    </row>
    <row r="27" ht="14.25">
      <c r="B27" s="19" t="s">
        <v>181</v>
      </c>
    </row>
    <row r="50" spans="1:11" ht="14.25">
      <c r="A50" s="49"/>
      <c r="B50" s="50">
        <v>2004</v>
      </c>
      <c r="C50" s="50">
        <v>2005</v>
      </c>
      <c r="D50" s="50">
        <v>2006</v>
      </c>
      <c r="E50" s="50">
        <v>2007</v>
      </c>
      <c r="F50" s="50">
        <v>2008</v>
      </c>
      <c r="G50" s="50">
        <v>2009</v>
      </c>
      <c r="H50" s="50">
        <v>2010</v>
      </c>
      <c r="I50" s="50">
        <v>2011</v>
      </c>
      <c r="J50" s="50">
        <v>2012</v>
      </c>
      <c r="K50" s="41"/>
    </row>
    <row r="51" spans="1:11" ht="14.25">
      <c r="A51" s="51" t="s">
        <v>120</v>
      </c>
      <c r="B51" s="47">
        <v>15496</v>
      </c>
      <c r="C51" s="48">
        <v>36525</v>
      </c>
      <c r="D51" s="48">
        <v>105701</v>
      </c>
      <c r="E51" s="48">
        <v>178289</v>
      </c>
      <c r="F51" s="48">
        <v>127167</v>
      </c>
      <c r="G51" s="48">
        <v>95215</v>
      </c>
      <c r="H51" s="48">
        <v>60464</v>
      </c>
      <c r="I51" s="48">
        <v>163406</v>
      </c>
      <c r="J51" s="48">
        <v>62903</v>
      </c>
      <c r="K51" s="41"/>
    </row>
    <row r="52" spans="1:11" ht="14.25">
      <c r="A52" s="46" t="s">
        <v>121</v>
      </c>
      <c r="B52" s="43">
        <v>11522</v>
      </c>
      <c r="C52" s="45">
        <v>67217</v>
      </c>
      <c r="D52" s="45">
        <v>74420</v>
      </c>
      <c r="E52" s="45">
        <v>194987</v>
      </c>
      <c r="F52" s="45">
        <v>39191</v>
      </c>
      <c r="G52" s="45">
        <v>108639</v>
      </c>
      <c r="H52" s="45">
        <v>77809</v>
      </c>
      <c r="I52" s="45">
        <v>260487</v>
      </c>
      <c r="J52" s="45">
        <v>98792</v>
      </c>
      <c r="K52" s="42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showGridLines="0" workbookViewId="0" topLeftCell="A1">
      <selection activeCell="P13" sqref="P13"/>
    </sheetView>
  </sheetViews>
  <sheetFormatPr defaultColWidth="9.00390625" defaultRowHeight="14.25"/>
  <cols>
    <col min="1" max="1" width="9.00390625" style="16" customWidth="1"/>
    <col min="2" max="12" width="10.50390625" style="16" customWidth="1"/>
    <col min="13" max="16384" width="9.00390625" style="16" customWidth="1"/>
  </cols>
  <sheetData>
    <row r="2" ht="15">
      <c r="C2" s="15" t="s">
        <v>196</v>
      </c>
    </row>
    <row r="3" ht="14.25">
      <c r="C3" s="38" t="s">
        <v>137</v>
      </c>
    </row>
    <row r="26" ht="14.25">
      <c r="C26" s="19" t="s">
        <v>171</v>
      </c>
    </row>
    <row r="27" ht="14.25">
      <c r="C27" s="134" t="s">
        <v>178</v>
      </c>
    </row>
    <row r="28" ht="14.25">
      <c r="C28" s="134"/>
    </row>
    <row r="31" ht="14.25">
      <c r="J31" s="16" t="s">
        <v>176</v>
      </c>
    </row>
    <row r="41" spans="1:12" ht="14.25">
      <c r="A41" s="20"/>
      <c r="B41" s="20">
        <v>2003</v>
      </c>
      <c r="C41" s="20">
        <v>2004</v>
      </c>
      <c r="D41" s="20">
        <v>2005</v>
      </c>
      <c r="E41" s="20">
        <v>2006</v>
      </c>
      <c r="F41" s="20">
        <v>2007</v>
      </c>
      <c r="G41" s="20">
        <v>2008</v>
      </c>
      <c r="H41" s="20">
        <v>2009</v>
      </c>
      <c r="I41" s="20">
        <v>2010</v>
      </c>
      <c r="J41" s="20">
        <v>2011</v>
      </c>
      <c r="K41" s="20">
        <v>2012</v>
      </c>
      <c r="L41" s="20">
        <v>2013</v>
      </c>
    </row>
    <row r="42" spans="1:12" ht="14.25">
      <c r="A42" s="21" t="s">
        <v>134</v>
      </c>
      <c r="B42" s="22">
        <v>227.427043451</v>
      </c>
      <c r="C42" s="22">
        <v>235.66846526</v>
      </c>
      <c r="D42" s="22">
        <v>250.821005899</v>
      </c>
      <c r="E42" s="22">
        <v>267.033901715</v>
      </c>
      <c r="F42" s="22">
        <v>259.613233795</v>
      </c>
      <c r="G42" s="22">
        <v>248.057161204</v>
      </c>
      <c r="H42" s="22">
        <v>203.756094483</v>
      </c>
      <c r="I42" s="22">
        <v>242.671951215</v>
      </c>
      <c r="J42" s="22">
        <v>264.055231419</v>
      </c>
      <c r="K42" s="22">
        <v>293.21905829499997</v>
      </c>
      <c r="L42" s="22">
        <v>289.467101454</v>
      </c>
    </row>
    <row r="43" spans="1:12" ht="14.25">
      <c r="A43" s="21" t="s">
        <v>135</v>
      </c>
      <c r="B43" s="22">
        <v>158.43401324599998</v>
      </c>
      <c r="C43" s="22">
        <v>159.666298168</v>
      </c>
      <c r="D43" s="22">
        <v>159.17477591600002</v>
      </c>
      <c r="E43" s="22">
        <v>170.659205023</v>
      </c>
      <c r="F43" s="22">
        <v>177.41430635999998</v>
      </c>
      <c r="G43" s="22">
        <v>182.780255826</v>
      </c>
      <c r="H43" s="22">
        <v>155.25046294600003</v>
      </c>
      <c r="I43" s="22">
        <v>173.39813818800002</v>
      </c>
      <c r="J43" s="22">
        <v>191.973711871</v>
      </c>
      <c r="K43" s="22">
        <v>206.516075529</v>
      </c>
      <c r="L43" s="22">
        <v>196.147431353</v>
      </c>
    </row>
    <row r="44" spans="1:12" ht="14.25">
      <c r="A44" s="21" t="s">
        <v>172</v>
      </c>
      <c r="B44" s="22">
        <v>68.99303020500001</v>
      </c>
      <c r="C44" s="22">
        <v>76.002167092</v>
      </c>
      <c r="D44" s="23">
        <v>91.646229983</v>
      </c>
      <c r="E44" s="23">
        <v>96.374696692</v>
      </c>
      <c r="F44" s="23">
        <v>82.198927435</v>
      </c>
      <c r="G44" s="23">
        <v>65.27690537800001</v>
      </c>
      <c r="H44" s="23">
        <v>48.505631537</v>
      </c>
      <c r="I44" s="23">
        <v>69.273813027</v>
      </c>
      <c r="J44" s="23">
        <v>72.081519548</v>
      </c>
      <c r="K44" s="23">
        <v>86.702982766</v>
      </c>
      <c r="L44" s="23">
        <v>93.319670101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0"/>
  <sheetViews>
    <sheetView showGridLines="0" workbookViewId="0" topLeftCell="A1">
      <selection activeCell="A16" sqref="A16"/>
    </sheetView>
  </sheetViews>
  <sheetFormatPr defaultColWidth="9.00390625" defaultRowHeight="14.25"/>
  <cols>
    <col min="1" max="1" width="12.50390625" style="2" customWidth="1"/>
    <col min="2" max="2" width="9.00390625" style="2" customWidth="1"/>
    <col min="3" max="3" width="13.875" style="2" customWidth="1"/>
    <col min="4" max="16384" width="9.00390625" style="2" customWidth="1"/>
  </cols>
  <sheetData>
    <row r="2" s="122" customFormat="1" ht="15">
      <c r="B2" s="128" t="s">
        <v>197</v>
      </c>
    </row>
    <row r="3" ht="14.25">
      <c r="B3" s="39" t="s">
        <v>26</v>
      </c>
    </row>
    <row r="30" ht="14.25">
      <c r="B30" s="134" t="s">
        <v>178</v>
      </c>
    </row>
    <row r="54" ht="14.25">
      <c r="B54" s="1" t="s">
        <v>0</v>
      </c>
    </row>
    <row r="55" ht="14.25">
      <c r="B55" s="3" t="s">
        <v>13</v>
      </c>
    </row>
    <row r="56" spans="3:6" ht="12.75" thickBot="1">
      <c r="C56" s="60"/>
      <c r="D56" s="56" t="s">
        <v>148</v>
      </c>
      <c r="E56" s="65" t="s">
        <v>147</v>
      </c>
      <c r="F56" s="9"/>
    </row>
    <row r="57" spans="3:6" ht="12.75" thickBot="1">
      <c r="C57" s="96" t="s">
        <v>146</v>
      </c>
      <c r="D57" s="62">
        <v>0.15267420496000583</v>
      </c>
      <c r="E57" s="66">
        <v>0.26348851033514936</v>
      </c>
      <c r="F57" s="9"/>
    </row>
    <row r="58" spans="3:6" ht="12.75" thickBot="1">
      <c r="C58" s="97" t="s">
        <v>149</v>
      </c>
      <c r="D58" s="63">
        <v>1.8346308898121344</v>
      </c>
      <c r="E58" s="67">
        <v>0.835883319468888</v>
      </c>
      <c r="F58" s="9"/>
    </row>
    <row r="59" spans="3:6" ht="12.75" thickBot="1">
      <c r="C59" s="97" t="s">
        <v>145</v>
      </c>
      <c r="D59" s="63">
        <v>4.587717377251615</v>
      </c>
      <c r="E59" s="67">
        <v>0.8922639914895713</v>
      </c>
      <c r="F59" s="9"/>
    </row>
    <row r="60" spans="3:6" ht="12.75" thickBot="1">
      <c r="C60" s="97" t="s">
        <v>144</v>
      </c>
      <c r="D60" s="63">
        <v>3.0464214046188505</v>
      </c>
      <c r="E60" s="67">
        <v>2.0474141347244883</v>
      </c>
      <c r="F60" s="9"/>
    </row>
    <row r="61" spans="3:6" ht="12.75" thickBot="1">
      <c r="C61" s="97" t="s">
        <v>143</v>
      </c>
      <c r="D61" s="63">
        <v>0.7864738725604661</v>
      </c>
      <c r="E61" s="67">
        <v>2.7714270581259735</v>
      </c>
      <c r="F61" s="9"/>
    </row>
    <row r="62" spans="3:6" ht="12.75" thickBot="1">
      <c r="C62" s="97" t="s">
        <v>142</v>
      </c>
      <c r="D62" s="63">
        <v>9.720089294621683</v>
      </c>
      <c r="E62" s="67">
        <v>6.107394673362505</v>
      </c>
      <c r="F62" s="9"/>
    </row>
    <row r="63" spans="3:6" ht="12.75" thickBot="1">
      <c r="C63" s="97" t="s">
        <v>141</v>
      </c>
      <c r="D63" s="63">
        <v>6.510631410259378</v>
      </c>
      <c r="E63" s="67">
        <v>9.591032589336415</v>
      </c>
      <c r="F63" s="9"/>
    </row>
    <row r="64" spans="3:6" ht="12.75" thickBot="1">
      <c r="C64" s="97" t="s">
        <v>140</v>
      </c>
      <c r="D64" s="63">
        <v>12.853486021178076</v>
      </c>
      <c r="E64" s="67">
        <v>12.457362631936567</v>
      </c>
      <c r="F64" s="9"/>
    </row>
    <row r="65" spans="3:6" ht="12.75" thickBot="1">
      <c r="C65" s="97" t="s">
        <v>139</v>
      </c>
      <c r="D65" s="63">
        <v>22.333195385468684</v>
      </c>
      <c r="E65" s="67">
        <v>21.641157911921752</v>
      </c>
      <c r="F65" s="9"/>
    </row>
    <row r="66" spans="3:6" ht="12.75" thickBot="1">
      <c r="C66" s="98" t="s">
        <v>138</v>
      </c>
      <c r="D66" s="64">
        <v>38.17468013926911</v>
      </c>
      <c r="E66" s="68">
        <v>43.392575179298696</v>
      </c>
      <c r="F66" s="9"/>
    </row>
    <row r="67" spans="4:5" ht="14.25">
      <c r="D67" s="4"/>
      <c r="E67" s="4"/>
    </row>
    <row r="69" spans="4:5" ht="14.25">
      <c r="D69" s="5">
        <f>SUM(D63:D66)</f>
        <v>79.87199295617523</v>
      </c>
      <c r="E69" s="5">
        <f>SUM(E63:E66)</f>
        <v>87.08212831249344</v>
      </c>
    </row>
    <row r="70" spans="4:5" ht="14.25">
      <c r="D70" s="5">
        <f>SUM(D57:D62)</f>
        <v>20.128007043824756</v>
      </c>
      <c r="E70" s="5">
        <f>SUM(E57:E62)</f>
        <v>12.917871687506576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6"/>
  <sheetViews>
    <sheetView showGridLines="0" workbookViewId="0" topLeftCell="A1">
      <selection activeCell="B2" sqref="B2"/>
    </sheetView>
  </sheetViews>
  <sheetFormatPr defaultColWidth="9.00390625" defaultRowHeight="14.25"/>
  <cols>
    <col min="1" max="1" width="9.00390625" style="2" customWidth="1"/>
    <col min="2" max="2" width="33.75390625" style="2" customWidth="1"/>
    <col min="3" max="3" width="13.50390625" style="2" bestFit="1" customWidth="1"/>
    <col min="4" max="4" width="7.375" style="2" customWidth="1"/>
    <col min="5" max="5" width="9.00390625" style="2" customWidth="1"/>
    <col min="6" max="6" width="14.125" style="2" customWidth="1"/>
    <col min="7" max="9" width="9.00390625" style="2" customWidth="1"/>
    <col min="10" max="16384" width="9.00390625" style="2" customWidth="1"/>
  </cols>
  <sheetData>
    <row r="2" s="122" customFormat="1" ht="15">
      <c r="B2" s="128" t="s">
        <v>198</v>
      </c>
    </row>
    <row r="3" ht="14.25">
      <c r="B3" s="39" t="s">
        <v>26</v>
      </c>
    </row>
    <row r="41" ht="14.25">
      <c r="B41" s="134" t="s">
        <v>178</v>
      </c>
    </row>
    <row r="89" spans="2:3" ht="14.25">
      <c r="B89" s="52" t="s">
        <v>32</v>
      </c>
      <c r="C89" s="60" t="s">
        <v>100</v>
      </c>
    </row>
    <row r="90" spans="2:7" ht="14.25">
      <c r="B90" s="73" t="s">
        <v>11</v>
      </c>
      <c r="C90" s="71">
        <v>36532722762</v>
      </c>
      <c r="D90" s="105">
        <f>C90/C164</f>
        <v>0.12767919484200171</v>
      </c>
      <c r="F90" s="2" t="s">
        <v>150</v>
      </c>
      <c r="G90" s="8">
        <v>4.282642063169204</v>
      </c>
    </row>
    <row r="91" spans="2:7" ht="14.25">
      <c r="B91" s="74" t="s">
        <v>38</v>
      </c>
      <c r="C91" s="72">
        <v>30055080740</v>
      </c>
      <c r="D91" s="105">
        <f>C91/C164</f>
        <v>0.10504030960939174</v>
      </c>
      <c r="F91" s="2" t="s">
        <v>151</v>
      </c>
      <c r="G91" s="8">
        <v>4.413005980241711</v>
      </c>
    </row>
    <row r="92" spans="2:7" ht="14.25">
      <c r="B92" s="74" t="s">
        <v>4</v>
      </c>
      <c r="C92" s="72">
        <v>19488352290</v>
      </c>
      <c r="D92" s="105">
        <f>C92/C164</f>
        <v>0.06811036629803773</v>
      </c>
      <c r="F92" s="2" t="s">
        <v>152</v>
      </c>
      <c r="G92" s="8">
        <v>4.514243376242594</v>
      </c>
    </row>
    <row r="93" spans="2:7" ht="14.25">
      <c r="B93" s="74" t="s">
        <v>53</v>
      </c>
      <c r="C93" s="72">
        <v>17421490110</v>
      </c>
      <c r="D93" s="105">
        <f>C93/C164</f>
        <v>0.06088683410442092</v>
      </c>
      <c r="F93" s="2" t="s">
        <v>153</v>
      </c>
      <c r="G93" s="8">
        <v>4.656254571567723</v>
      </c>
    </row>
    <row r="94" spans="2:7" ht="14.25">
      <c r="B94" s="74" t="s">
        <v>7</v>
      </c>
      <c r="C94" s="72">
        <v>16785704922</v>
      </c>
      <c r="D94" s="105">
        <f>C94/C164</f>
        <v>0.05866481135990356</v>
      </c>
      <c r="F94" s="2" t="s">
        <v>154</v>
      </c>
      <c r="G94" s="8">
        <v>5.291668037701144</v>
      </c>
    </row>
    <row r="95" spans="2:7" ht="14.25">
      <c r="B95" s="74" t="s">
        <v>36</v>
      </c>
      <c r="C95" s="72">
        <v>16664535660</v>
      </c>
      <c r="D95" s="105">
        <f>C95/C164</f>
        <v>0.058241333648906025</v>
      </c>
      <c r="F95" s="2" t="s">
        <v>155</v>
      </c>
      <c r="G95" s="8">
        <v>5.824133364890603</v>
      </c>
    </row>
    <row r="96" spans="2:7" ht="14.25">
      <c r="B96" s="74" t="s">
        <v>10</v>
      </c>
      <c r="C96" s="72">
        <v>15140997843</v>
      </c>
      <c r="D96" s="105">
        <f>C96/C164</f>
        <v>0.052916680377011444</v>
      </c>
      <c r="F96" s="2" t="s">
        <v>156</v>
      </c>
      <c r="G96" s="8">
        <v>5.866481135990356</v>
      </c>
    </row>
    <row r="97" spans="2:7" ht="14.25">
      <c r="B97" s="74" t="s">
        <v>40</v>
      </c>
      <c r="C97" s="72">
        <v>13322895526</v>
      </c>
      <c r="D97" s="105">
        <f>C97/C164</f>
        <v>0.04656254571567722</v>
      </c>
      <c r="F97" s="2" t="s">
        <v>157</v>
      </c>
      <c r="G97" s="8">
        <v>6.0886834104420915</v>
      </c>
    </row>
    <row r="98" spans="2:7" ht="14.25">
      <c r="B98" s="74" t="s">
        <v>5</v>
      </c>
      <c r="C98" s="72">
        <v>12916560286</v>
      </c>
      <c r="D98" s="105">
        <f>C98/C164</f>
        <v>0.04514243376242594</v>
      </c>
      <c r="F98" s="2" t="s">
        <v>158</v>
      </c>
      <c r="G98" s="8">
        <v>6.811036629803772</v>
      </c>
    </row>
    <row r="99" spans="2:7" ht="14.25">
      <c r="B99" s="74" t="s">
        <v>12</v>
      </c>
      <c r="C99" s="72">
        <v>12626890718</v>
      </c>
      <c r="D99" s="105">
        <f>C99/C164</f>
        <v>0.04413005980241711</v>
      </c>
      <c r="F99" s="2" t="s">
        <v>159</v>
      </c>
      <c r="G99" s="8">
        <v>10.504030960939174</v>
      </c>
    </row>
    <row r="100" spans="2:7" ht="14.25">
      <c r="B100" s="74" t="s">
        <v>39</v>
      </c>
      <c r="C100" s="72">
        <v>12253881721</v>
      </c>
      <c r="D100" s="105">
        <f>C100/C164</f>
        <v>0.04282642063169204</v>
      </c>
      <c r="F100" s="2" t="s">
        <v>160</v>
      </c>
      <c r="G100" s="8">
        <v>12.767919484200199</v>
      </c>
    </row>
    <row r="101" spans="2:7" ht="14.25">
      <c r="B101" s="74" t="s">
        <v>37</v>
      </c>
      <c r="C101" s="72">
        <v>7844294677</v>
      </c>
      <c r="D101" s="105">
        <f>C101/C164</f>
        <v>0.027415236334493494</v>
      </c>
      <c r="G101" s="7"/>
    </row>
    <row r="102" spans="2:7" ht="14.25">
      <c r="B102" s="74" t="s">
        <v>55</v>
      </c>
      <c r="C102" s="72">
        <v>6005011858</v>
      </c>
      <c r="D102" s="105">
        <f>C102/C164</f>
        <v>0.020987077367351926</v>
      </c>
      <c r="G102" s="7"/>
    </row>
    <row r="103" spans="2:7" ht="14.25">
      <c r="B103" s="74" t="s">
        <v>52</v>
      </c>
      <c r="C103" s="72">
        <v>5773661962</v>
      </c>
      <c r="D103" s="105">
        <f>C103/C164</f>
        <v>0.02017852639674686</v>
      </c>
      <c r="G103" s="7"/>
    </row>
    <row r="104" spans="2:4" ht="14.25">
      <c r="B104" s="74" t="s">
        <v>63</v>
      </c>
      <c r="C104" s="72">
        <v>4531431478</v>
      </c>
      <c r="D104" s="61"/>
    </row>
    <row r="105" spans="2:4" ht="14.25">
      <c r="B105" s="74" t="s">
        <v>9</v>
      </c>
      <c r="C105" s="72">
        <v>4504586532</v>
      </c>
      <c r="D105" s="61"/>
    </row>
    <row r="106" spans="2:4" ht="14.25">
      <c r="B106" s="74" t="s">
        <v>51</v>
      </c>
      <c r="C106" s="72">
        <v>4069882293</v>
      </c>
      <c r="D106" s="61"/>
    </row>
    <row r="107" spans="2:4" ht="14.25">
      <c r="B107" s="74" t="s">
        <v>58</v>
      </c>
      <c r="C107" s="72">
        <v>4004306232</v>
      </c>
      <c r="D107" s="61"/>
    </row>
    <row r="108" spans="2:4" ht="14.25">
      <c r="B108" s="74" t="s">
        <v>47</v>
      </c>
      <c r="C108" s="72">
        <v>3857303225</v>
      </c>
      <c r="D108" s="61"/>
    </row>
    <row r="109" spans="2:4" ht="14.25">
      <c r="B109" s="74" t="s">
        <v>8</v>
      </c>
      <c r="C109" s="72">
        <v>3106263754</v>
      </c>
      <c r="D109" s="61"/>
    </row>
    <row r="110" spans="2:4" ht="14.25">
      <c r="B110" s="74" t="s">
        <v>6</v>
      </c>
      <c r="C110" s="72">
        <v>2928288948</v>
      </c>
      <c r="D110" s="61"/>
    </row>
    <row r="111" spans="2:4" ht="14.25">
      <c r="B111" s="74" t="s">
        <v>67</v>
      </c>
      <c r="C111" s="72">
        <v>2606415731</v>
      </c>
      <c r="D111" s="61"/>
    </row>
    <row r="112" spans="2:4" ht="14.25">
      <c r="B112" s="74" t="s">
        <v>65</v>
      </c>
      <c r="C112" s="72">
        <v>2568806972</v>
      </c>
      <c r="D112" s="61"/>
    </row>
    <row r="113" spans="2:4" ht="14.25">
      <c r="B113" s="74" t="s">
        <v>48</v>
      </c>
      <c r="C113" s="72">
        <v>2359140402</v>
      </c>
      <c r="D113" s="61"/>
    </row>
    <row r="114" spans="2:4" ht="14.25">
      <c r="B114" s="74" t="s">
        <v>44</v>
      </c>
      <c r="C114" s="72">
        <v>2294577181</v>
      </c>
      <c r="D114" s="61"/>
    </row>
    <row r="115" spans="2:4" ht="14.25">
      <c r="B115" s="74" t="s">
        <v>42</v>
      </c>
      <c r="C115" s="72">
        <v>2162194214</v>
      </c>
      <c r="D115" s="61"/>
    </row>
    <row r="116" spans="2:4" ht="14.25">
      <c r="B116" s="74" t="s">
        <v>68</v>
      </c>
      <c r="C116" s="72">
        <v>1980832733</v>
      </c>
      <c r="D116" s="61"/>
    </row>
    <row r="117" spans="2:4" ht="14.25">
      <c r="B117" s="74" t="s">
        <v>64</v>
      </c>
      <c r="C117" s="72">
        <v>1972507537</v>
      </c>
      <c r="D117" s="61"/>
    </row>
    <row r="118" spans="2:4" ht="14.25">
      <c r="B118" s="74" t="s">
        <v>43</v>
      </c>
      <c r="C118" s="72">
        <v>1803883060</v>
      </c>
      <c r="D118" s="61"/>
    </row>
    <row r="119" spans="2:4" ht="14.25">
      <c r="B119" s="74" t="s">
        <v>60</v>
      </c>
      <c r="C119" s="72">
        <v>1563506613</v>
      </c>
      <c r="D119" s="61"/>
    </row>
    <row r="120" spans="2:4" ht="14.25">
      <c r="B120" s="74" t="s">
        <v>50</v>
      </c>
      <c r="C120" s="72">
        <v>1274990736</v>
      </c>
      <c r="D120" s="61"/>
    </row>
    <row r="121" spans="2:4" ht="14.25">
      <c r="B121" s="74" t="s">
        <v>46</v>
      </c>
      <c r="C121" s="72">
        <v>1131146878</v>
      </c>
      <c r="D121" s="61"/>
    </row>
    <row r="122" spans="2:4" ht="14.25">
      <c r="B122" s="74" t="s">
        <v>54</v>
      </c>
      <c r="C122" s="72">
        <v>1096734867</v>
      </c>
      <c r="D122" s="61"/>
    </row>
    <row r="123" spans="2:4" ht="14.25">
      <c r="B123" s="74" t="s">
        <v>69</v>
      </c>
      <c r="C123" s="72">
        <v>1040366454</v>
      </c>
      <c r="D123" s="61"/>
    </row>
    <row r="124" spans="2:4" ht="14.25">
      <c r="B124" s="74" t="s">
        <v>70</v>
      </c>
      <c r="C124" s="72">
        <v>1035430564</v>
      </c>
      <c r="D124" s="61"/>
    </row>
    <row r="125" spans="2:4" ht="14.25">
      <c r="B125" s="74" t="s">
        <v>71</v>
      </c>
      <c r="C125" s="72">
        <v>988211353</v>
      </c>
      <c r="D125" s="61"/>
    </row>
    <row r="126" spans="2:4" ht="14.25">
      <c r="B126" s="74" t="s">
        <v>72</v>
      </c>
      <c r="C126" s="72">
        <v>802422742</v>
      </c>
      <c r="D126" s="61"/>
    </row>
    <row r="127" spans="2:4" ht="14.25">
      <c r="B127" s="74" t="s">
        <v>73</v>
      </c>
      <c r="C127" s="72">
        <v>795197288</v>
      </c>
      <c r="D127" s="61"/>
    </row>
    <row r="128" spans="2:4" ht="14.25">
      <c r="B128" s="74" t="s">
        <v>74</v>
      </c>
      <c r="C128" s="72">
        <v>760522042</v>
      </c>
      <c r="D128" s="61"/>
    </row>
    <row r="129" spans="2:4" ht="14.25">
      <c r="B129" s="74" t="s">
        <v>75</v>
      </c>
      <c r="C129" s="72">
        <v>736297106</v>
      </c>
      <c r="D129" s="61"/>
    </row>
    <row r="130" spans="2:4" ht="14.25">
      <c r="B130" s="74" t="s">
        <v>66</v>
      </c>
      <c r="C130" s="72">
        <v>703394127</v>
      </c>
      <c r="D130" s="61"/>
    </row>
    <row r="131" spans="2:4" ht="14.25">
      <c r="B131" s="74" t="s">
        <v>45</v>
      </c>
      <c r="C131" s="72">
        <v>683223129</v>
      </c>
      <c r="D131" s="61"/>
    </row>
    <row r="132" spans="2:4" ht="14.25">
      <c r="B132" s="74" t="s">
        <v>76</v>
      </c>
      <c r="C132" s="72">
        <v>673395812</v>
      </c>
      <c r="D132" s="61"/>
    </row>
    <row r="133" spans="2:4" ht="14.25">
      <c r="B133" s="74" t="s">
        <v>61</v>
      </c>
      <c r="C133" s="72">
        <v>630780726</v>
      </c>
      <c r="D133" s="61"/>
    </row>
    <row r="134" spans="2:4" ht="14.25">
      <c r="B134" s="74" t="s">
        <v>77</v>
      </c>
      <c r="C134" s="72">
        <v>585486812</v>
      </c>
      <c r="D134" s="61"/>
    </row>
    <row r="135" spans="2:4" ht="14.25">
      <c r="B135" s="74" t="s">
        <v>78</v>
      </c>
      <c r="C135" s="72">
        <v>573133942</v>
      </c>
      <c r="D135" s="61"/>
    </row>
    <row r="136" spans="2:4" ht="14.25">
      <c r="B136" s="74" t="s">
        <v>62</v>
      </c>
      <c r="C136" s="72">
        <v>497265579</v>
      </c>
      <c r="D136" s="61"/>
    </row>
    <row r="137" spans="2:4" ht="14.25">
      <c r="B137" s="74" t="s">
        <v>59</v>
      </c>
      <c r="C137" s="72">
        <v>355963772</v>
      </c>
      <c r="D137" s="61"/>
    </row>
    <row r="138" spans="2:4" ht="14.25">
      <c r="B138" s="74" t="s">
        <v>79</v>
      </c>
      <c r="C138" s="72">
        <v>343628135</v>
      </c>
      <c r="D138" s="61"/>
    </row>
    <row r="139" spans="2:4" ht="14.25">
      <c r="B139" s="74" t="s">
        <v>80</v>
      </c>
      <c r="C139" s="72">
        <v>317961324</v>
      </c>
      <c r="D139" s="61"/>
    </row>
    <row r="140" spans="2:4" ht="14.25">
      <c r="B140" s="74" t="s">
        <v>81</v>
      </c>
      <c r="C140" s="72">
        <v>282551962</v>
      </c>
      <c r="D140" s="61"/>
    </row>
    <row r="141" spans="2:4" ht="14.25">
      <c r="B141" s="74" t="s">
        <v>57</v>
      </c>
      <c r="C141" s="72">
        <v>261905135</v>
      </c>
      <c r="D141" s="61"/>
    </row>
    <row r="142" spans="2:4" ht="14.25">
      <c r="B142" s="74" t="s">
        <v>82</v>
      </c>
      <c r="C142" s="72">
        <v>216480512</v>
      </c>
      <c r="D142" s="61"/>
    </row>
    <row r="143" spans="2:4" ht="14.25">
      <c r="B143" s="74" t="s">
        <v>83</v>
      </c>
      <c r="C143" s="72">
        <v>199885838</v>
      </c>
      <c r="D143" s="61"/>
    </row>
    <row r="144" spans="2:4" ht="14.25">
      <c r="B144" s="74" t="s">
        <v>84</v>
      </c>
      <c r="C144" s="72">
        <v>188922263</v>
      </c>
      <c r="D144" s="61"/>
    </row>
    <row r="145" spans="2:4" ht="14.25">
      <c r="B145" s="74" t="s">
        <v>85</v>
      </c>
      <c r="C145" s="72">
        <v>140120367</v>
      </c>
      <c r="D145" s="61"/>
    </row>
    <row r="146" spans="2:4" ht="14.25">
      <c r="B146" s="74" t="s">
        <v>3</v>
      </c>
      <c r="C146" s="72">
        <v>139464506</v>
      </c>
      <c r="D146" s="61"/>
    </row>
    <row r="147" spans="2:4" ht="14.25">
      <c r="B147" s="74" t="s">
        <v>86</v>
      </c>
      <c r="C147" s="72">
        <v>135361100</v>
      </c>
      <c r="D147" s="61"/>
    </row>
    <row r="148" spans="2:4" ht="14.25">
      <c r="B148" s="74" t="s">
        <v>87</v>
      </c>
      <c r="C148" s="72">
        <v>85597868</v>
      </c>
      <c r="D148" s="61"/>
    </row>
    <row r="149" spans="2:4" ht="14.25">
      <c r="B149" s="74" t="s">
        <v>88</v>
      </c>
      <c r="C149" s="72">
        <v>49409699</v>
      </c>
      <c r="D149" s="61"/>
    </row>
    <row r="150" spans="2:4" ht="14.25">
      <c r="B150" s="74" t="s">
        <v>49</v>
      </c>
      <c r="C150" s="72">
        <v>48058341</v>
      </c>
      <c r="D150" s="61"/>
    </row>
    <row r="151" spans="2:4" ht="14.25">
      <c r="B151" s="74" t="s">
        <v>89</v>
      </c>
      <c r="C151" s="72">
        <v>38973669</v>
      </c>
      <c r="D151" s="61"/>
    </row>
    <row r="152" spans="2:4" ht="14.25">
      <c r="B152" s="74" t="s">
        <v>90</v>
      </c>
      <c r="C152" s="72">
        <v>35754840</v>
      </c>
      <c r="D152" s="61"/>
    </row>
    <row r="153" spans="2:4" ht="14.25">
      <c r="B153" s="74" t="s">
        <v>91</v>
      </c>
      <c r="C153" s="72">
        <v>32696395</v>
      </c>
      <c r="D153" s="61"/>
    </row>
    <row r="154" spans="2:4" ht="14.25">
      <c r="B154" s="74" t="s">
        <v>41</v>
      </c>
      <c r="C154" s="72">
        <v>22816323</v>
      </c>
      <c r="D154" s="61"/>
    </row>
    <row r="155" spans="2:4" ht="14.25">
      <c r="B155" s="74" t="s">
        <v>92</v>
      </c>
      <c r="C155" s="72">
        <v>22250192</v>
      </c>
      <c r="D155" s="61"/>
    </row>
    <row r="156" spans="2:4" ht="14.25">
      <c r="B156" s="74" t="s">
        <v>93</v>
      </c>
      <c r="C156" s="72">
        <v>21297068</v>
      </c>
      <c r="D156" s="61"/>
    </row>
    <row r="157" spans="2:4" ht="14.25">
      <c r="B157" s="74" t="s">
        <v>56</v>
      </c>
      <c r="C157" s="72">
        <v>20308109</v>
      </c>
      <c r="D157" s="61"/>
    </row>
    <row r="158" spans="2:4" ht="14.25">
      <c r="B158" s="74" t="s">
        <v>94</v>
      </c>
      <c r="C158" s="72">
        <v>6619694</v>
      </c>
      <c r="D158" s="61"/>
    </row>
    <row r="159" spans="2:4" ht="14.25">
      <c r="B159" s="74" t="s">
        <v>95</v>
      </c>
      <c r="C159" s="72">
        <v>4487601</v>
      </c>
      <c r="D159" s="61"/>
    </row>
    <row r="160" spans="2:4" ht="14.25">
      <c r="B160" s="74" t="s">
        <v>96</v>
      </c>
      <c r="C160" s="72">
        <v>4022169</v>
      </c>
      <c r="D160" s="61"/>
    </row>
    <row r="161" spans="2:4" ht="14.25">
      <c r="B161" s="74" t="s">
        <v>97</v>
      </c>
      <c r="C161" s="72">
        <v>450943</v>
      </c>
      <c r="D161" s="61"/>
    </row>
    <row r="162" spans="2:4" ht="14.25">
      <c r="B162" s="74" t="s">
        <v>98</v>
      </c>
      <c r="C162" s="72">
        <v>23000</v>
      </c>
      <c r="D162" s="61"/>
    </row>
    <row r="163" spans="2:4" ht="14.25">
      <c r="B163" s="74" t="s">
        <v>99</v>
      </c>
      <c r="C163" s="72">
        <v>0</v>
      </c>
      <c r="D163" s="61"/>
    </row>
    <row r="164" spans="2:4" ht="14.25">
      <c r="B164" s="75" t="s">
        <v>104</v>
      </c>
      <c r="C164" s="69">
        <f>SUM(C90:C163)</f>
        <v>286129018962</v>
      </c>
      <c r="D164" s="61"/>
    </row>
    <row r="165" ht="14.25">
      <c r="C165" s="4"/>
    </row>
    <row r="166" spans="2:3" ht="14.25">
      <c r="B166" s="2" t="s">
        <v>103</v>
      </c>
      <c r="C166" s="4">
        <v>289462241166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9"/>
  <sheetViews>
    <sheetView showGridLines="0" workbookViewId="0" topLeftCell="A1">
      <selection activeCell="B2" sqref="B2"/>
    </sheetView>
  </sheetViews>
  <sheetFormatPr defaultColWidth="9.00390625" defaultRowHeight="14.25"/>
  <cols>
    <col min="1" max="1" width="9.00390625" style="16" customWidth="1"/>
    <col min="2" max="2" width="12.625" style="16" customWidth="1"/>
    <col min="3" max="3" width="13.25390625" style="16" customWidth="1"/>
    <col min="4" max="4" width="9.625" style="16" bestFit="1" customWidth="1"/>
    <col min="5" max="6" width="9.00390625" style="16" customWidth="1"/>
    <col min="7" max="7" width="12.00390625" style="16" customWidth="1"/>
    <col min="8" max="16384" width="9.00390625" style="16" customWidth="1"/>
  </cols>
  <sheetData>
    <row r="2" s="127" customFormat="1" ht="15">
      <c r="B2" s="128" t="s">
        <v>199</v>
      </c>
    </row>
    <row r="3" ht="14.25">
      <c r="B3" s="38" t="s">
        <v>26</v>
      </c>
    </row>
    <row r="38" ht="14.25">
      <c r="B38" s="134" t="s">
        <v>178</v>
      </c>
    </row>
    <row r="88" ht="14.25">
      <c r="C88" s="16" t="s">
        <v>102</v>
      </c>
    </row>
    <row r="89" ht="14.25">
      <c r="B89" s="16" t="s">
        <v>101</v>
      </c>
    </row>
    <row r="90" spans="2:8" ht="14.25">
      <c r="B90" s="16" t="s">
        <v>42</v>
      </c>
      <c r="C90" s="24">
        <v>1083016733</v>
      </c>
      <c r="D90" s="106">
        <f>C90/C109</f>
        <v>0.00552139508223137</v>
      </c>
      <c r="G90" s="16" t="s">
        <v>152</v>
      </c>
      <c r="H90" s="26">
        <v>2.8544229664912506</v>
      </c>
    </row>
    <row r="91" spans="2:8" ht="14.25">
      <c r="B91" s="16" t="s">
        <v>43</v>
      </c>
      <c r="C91" s="24">
        <v>1180664369</v>
      </c>
      <c r="D91" s="106">
        <f>C91/C109</f>
        <v>0.0060192185791116525</v>
      </c>
      <c r="G91" s="16" t="s">
        <v>160</v>
      </c>
      <c r="H91" s="26">
        <v>3.4323369413548024</v>
      </c>
    </row>
    <row r="92" spans="2:8" ht="14.25">
      <c r="B92" s="16" t="s">
        <v>60</v>
      </c>
      <c r="C92" s="24">
        <v>1471147032</v>
      </c>
      <c r="D92" s="106">
        <f>C92/C109</f>
        <v>0.007500146341436145</v>
      </c>
      <c r="G92" s="16" t="s">
        <v>156</v>
      </c>
      <c r="H92" s="26">
        <v>4.063244894544581</v>
      </c>
    </row>
    <row r="93" spans="2:8" ht="14.25">
      <c r="B93" s="16" t="s">
        <v>51</v>
      </c>
      <c r="C93" s="24">
        <v>2225773145</v>
      </c>
      <c r="D93" s="106">
        <f>C93/C109</f>
        <v>0.011347352743963236</v>
      </c>
      <c r="G93" s="16" t="s">
        <v>155</v>
      </c>
      <c r="H93" s="26">
        <v>4.385769955213578</v>
      </c>
    </row>
    <row r="94" spans="2:8" ht="14.25">
      <c r="B94" s="16" t="s">
        <v>67</v>
      </c>
      <c r="C94" s="24">
        <v>3252852944</v>
      </c>
      <c r="D94" s="106">
        <f>C94/C109</f>
        <v>0.0165835722579029</v>
      </c>
      <c r="G94" s="16" t="s">
        <v>153</v>
      </c>
      <c r="H94" s="26">
        <v>5.072933181155128</v>
      </c>
    </row>
    <row r="95" spans="2:8" ht="14.25">
      <c r="B95" s="16" t="s">
        <v>8</v>
      </c>
      <c r="C95" s="24">
        <v>4265093610</v>
      </c>
      <c r="D95" s="106">
        <f>C95/C109</f>
        <v>0.021744139463365467</v>
      </c>
      <c r="G95" s="16" t="s">
        <v>154</v>
      </c>
      <c r="H95" s="26">
        <v>5.10151886880569</v>
      </c>
    </row>
    <row r="96" spans="2:8" ht="14.25">
      <c r="B96" s="16" t="s">
        <v>9</v>
      </c>
      <c r="C96" s="24">
        <v>4464174153</v>
      </c>
      <c r="D96" s="106">
        <f>C96/C109</f>
        <v>0.022759084383046732</v>
      </c>
      <c r="G96" s="16" t="s">
        <v>150</v>
      </c>
      <c r="H96" s="26">
        <v>6.467572563307887</v>
      </c>
    </row>
    <row r="97" spans="2:8" ht="14.25">
      <c r="B97" s="16" t="s">
        <v>58</v>
      </c>
      <c r="C97" s="24">
        <v>4965489960</v>
      </c>
      <c r="D97" s="106">
        <f>C97/C109</f>
        <v>0.02531487373243867</v>
      </c>
      <c r="G97" s="16" t="s">
        <v>151</v>
      </c>
      <c r="H97" s="26">
        <v>6.975822242580032</v>
      </c>
    </row>
    <row r="98" spans="2:8" ht="14.25">
      <c r="B98" s="16" t="s">
        <v>5</v>
      </c>
      <c r="C98" s="24">
        <v>5598925253</v>
      </c>
      <c r="D98" s="106">
        <f>C98/C109</f>
        <v>0.028544229664912508</v>
      </c>
      <c r="E98" s="16">
        <f>D98*100</f>
        <v>2.8544229664912506</v>
      </c>
      <c r="G98" s="16" t="s">
        <v>158</v>
      </c>
      <c r="H98" s="26">
        <v>10.702393210851579</v>
      </c>
    </row>
    <row r="99" spans="2:8" ht="14.25">
      <c r="B99" s="16" t="s">
        <v>11</v>
      </c>
      <c r="C99" s="24">
        <v>6732498373</v>
      </c>
      <c r="D99" s="106">
        <f>C99/C109</f>
        <v>0.03432336941354802</v>
      </c>
      <c r="E99" s="16">
        <f aca="true" t="shared" si="0" ref="E99:E107">D99*100</f>
        <v>3.4323369413548024</v>
      </c>
      <c r="G99" s="16" t="s">
        <v>159</v>
      </c>
      <c r="H99" s="26">
        <v>10.777851023926985</v>
      </c>
    </row>
    <row r="100" spans="2:5" ht="14.25">
      <c r="B100" s="16" t="s">
        <v>7</v>
      </c>
      <c r="C100" s="24">
        <v>7970018710</v>
      </c>
      <c r="D100" s="106">
        <f>C100/C109</f>
        <v>0.04063244894544581</v>
      </c>
      <c r="E100" s="16">
        <f t="shared" si="0"/>
        <v>4.063244894544581</v>
      </c>
    </row>
    <row r="101" spans="2:5" ht="14.25">
      <c r="B101" s="16" t="s">
        <v>36</v>
      </c>
      <c r="C101" s="24">
        <v>8602648747</v>
      </c>
      <c r="D101" s="106">
        <f>C101/C109</f>
        <v>0.04385769955213578</v>
      </c>
      <c r="E101" s="16">
        <f t="shared" si="0"/>
        <v>4.385769955213578</v>
      </c>
    </row>
    <row r="102" spans="2:5" ht="14.25">
      <c r="B102" s="16" t="s">
        <v>40</v>
      </c>
      <c r="C102" s="24">
        <v>9950513301</v>
      </c>
      <c r="D102" s="106">
        <f>C102/C109</f>
        <v>0.05072933181155128</v>
      </c>
      <c r="E102" s="16">
        <f t="shared" si="0"/>
        <v>5.072933181155128</v>
      </c>
    </row>
    <row r="103" spans="2:5" ht="14.25">
      <c r="B103" s="16" t="s">
        <v>10</v>
      </c>
      <c r="C103" s="24">
        <v>10006583873</v>
      </c>
      <c r="D103" s="106">
        <f>C103/C109</f>
        <v>0.0510151886880569</v>
      </c>
      <c r="E103" s="16">
        <f t="shared" si="0"/>
        <v>5.10151886880569</v>
      </c>
    </row>
    <row r="104" spans="2:5" ht="14.25">
      <c r="B104" s="16" t="s">
        <v>39</v>
      </c>
      <c r="C104" s="24">
        <v>12686086041</v>
      </c>
      <c r="D104" s="106">
        <f>C104/C109</f>
        <v>0.06467572563307887</v>
      </c>
      <c r="E104" s="16">
        <f t="shared" si="0"/>
        <v>6.467572563307887</v>
      </c>
    </row>
    <row r="105" spans="2:5" ht="14.25">
      <c r="B105" s="16" t="s">
        <v>12</v>
      </c>
      <c r="C105" s="24">
        <v>13683013265</v>
      </c>
      <c r="D105" s="106">
        <f>C105/C109</f>
        <v>0.06975822242580032</v>
      </c>
      <c r="E105" s="16">
        <f t="shared" si="0"/>
        <v>6.975822242580032</v>
      </c>
    </row>
    <row r="106" spans="2:5" ht="14.25">
      <c r="B106" s="16" t="s">
        <v>4</v>
      </c>
      <c r="C106" s="24">
        <v>20992649064</v>
      </c>
      <c r="D106" s="106">
        <f>C106/C109</f>
        <v>0.1070239321085158</v>
      </c>
      <c r="E106" s="16">
        <f t="shared" si="0"/>
        <v>10.702393210851579</v>
      </c>
    </row>
    <row r="107" spans="2:5" ht="14.25">
      <c r="B107" s="16" t="s">
        <v>38</v>
      </c>
      <c r="C107" s="24">
        <v>21140658893</v>
      </c>
      <c r="D107" s="106">
        <f>C107/C109</f>
        <v>0.10777851023926985</v>
      </c>
      <c r="E107" s="16">
        <f t="shared" si="0"/>
        <v>10.777851023926985</v>
      </c>
    </row>
    <row r="108" ht="14.25">
      <c r="C108" s="24"/>
    </row>
    <row r="109" spans="2:3" ht="14.25">
      <c r="B109" s="16" t="s">
        <v>105</v>
      </c>
      <c r="C109" s="24">
        <v>196149110301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4"/>
  <sheetViews>
    <sheetView showGridLines="0" workbookViewId="0" topLeftCell="A1">
      <selection activeCell="B2" sqref="B2"/>
    </sheetView>
  </sheetViews>
  <sheetFormatPr defaultColWidth="9.00390625" defaultRowHeight="14.25"/>
  <cols>
    <col min="1" max="2" width="9.00390625" style="16" customWidth="1"/>
    <col min="3" max="3" width="15.75390625" style="16" customWidth="1"/>
    <col min="4" max="4" width="17.625" style="16" customWidth="1"/>
    <col min="5" max="5" width="14.50390625" style="16" customWidth="1"/>
    <col min="6" max="16384" width="9.00390625" style="16" customWidth="1"/>
  </cols>
  <sheetData>
    <row r="2" s="130" customFormat="1" ht="15">
      <c r="B2" s="128" t="s">
        <v>206</v>
      </c>
    </row>
    <row r="3" ht="14.25">
      <c r="B3" s="38" t="s">
        <v>26</v>
      </c>
    </row>
    <row r="29" ht="14.25">
      <c r="B29" s="134" t="s">
        <v>178</v>
      </c>
    </row>
    <row r="50" spans="2:5" ht="14.25">
      <c r="B50" s="79" t="s">
        <v>32</v>
      </c>
      <c r="C50" s="80" t="s">
        <v>33</v>
      </c>
      <c r="D50" s="80" t="s">
        <v>200</v>
      </c>
      <c r="E50" s="78" t="s">
        <v>201</v>
      </c>
    </row>
    <row r="51" spans="2:5" ht="14.25">
      <c r="B51" s="74" t="s">
        <v>67</v>
      </c>
      <c r="C51" s="44">
        <v>2606415731</v>
      </c>
      <c r="D51" s="44">
        <v>25257043817</v>
      </c>
      <c r="E51" s="76">
        <f>C51/D51</f>
        <v>0.10319559762752896</v>
      </c>
    </row>
    <row r="52" spans="2:5" ht="14.25">
      <c r="B52" s="74" t="s">
        <v>66</v>
      </c>
      <c r="C52" s="44">
        <v>703394127</v>
      </c>
      <c r="D52" s="44">
        <v>6499490294</v>
      </c>
      <c r="E52" s="76">
        <f aca="true" t="shared" si="0" ref="E52:E90">C52/D52</f>
        <v>0.10822296752244369</v>
      </c>
    </row>
    <row r="53" spans="2:5" ht="14.25">
      <c r="B53" s="74" t="s">
        <v>65</v>
      </c>
      <c r="C53" s="44">
        <v>2568806972</v>
      </c>
      <c r="D53" s="44">
        <v>23171073640</v>
      </c>
      <c r="E53" s="76">
        <f t="shared" si="0"/>
        <v>0.1108626648859936</v>
      </c>
    </row>
    <row r="54" spans="2:5" ht="14.25">
      <c r="B54" s="74" t="s">
        <v>64</v>
      </c>
      <c r="C54" s="44">
        <v>1972507537</v>
      </c>
      <c r="D54" s="44">
        <v>17160760117</v>
      </c>
      <c r="E54" s="76">
        <f t="shared" si="0"/>
        <v>0.11494290017176866</v>
      </c>
    </row>
    <row r="55" spans="2:5" ht="14.25">
      <c r="B55" s="74" t="s">
        <v>63</v>
      </c>
      <c r="C55" s="44">
        <v>4531431478</v>
      </c>
      <c r="D55" s="44">
        <v>37036515497</v>
      </c>
      <c r="E55" s="76">
        <f t="shared" si="0"/>
        <v>0.12235037279268486</v>
      </c>
    </row>
    <row r="56" spans="2:5" ht="14.25">
      <c r="B56" s="74" t="s">
        <v>62</v>
      </c>
      <c r="C56" s="44">
        <v>497265579</v>
      </c>
      <c r="D56" s="44">
        <v>4003468158</v>
      </c>
      <c r="E56" s="76">
        <f t="shared" si="0"/>
        <v>0.12420870090007595</v>
      </c>
    </row>
    <row r="57" spans="2:5" ht="14.25">
      <c r="B57" s="74" t="s">
        <v>61</v>
      </c>
      <c r="C57" s="44">
        <v>630780726</v>
      </c>
      <c r="D57" s="44">
        <v>5072466554</v>
      </c>
      <c r="E57" s="76">
        <f t="shared" si="0"/>
        <v>0.12435384625702157</v>
      </c>
    </row>
    <row r="58" spans="2:5" ht="14.25">
      <c r="B58" s="74" t="s">
        <v>8</v>
      </c>
      <c r="C58" s="44">
        <v>3106263754</v>
      </c>
      <c r="D58" s="44">
        <v>24915993666</v>
      </c>
      <c r="E58" s="76">
        <f t="shared" si="0"/>
        <v>0.12466947116938636</v>
      </c>
    </row>
    <row r="59" spans="2:5" ht="14.25">
      <c r="B59" s="74" t="s">
        <v>60</v>
      </c>
      <c r="C59" s="44">
        <v>1563506613</v>
      </c>
      <c r="D59" s="44">
        <v>12296466441</v>
      </c>
      <c r="E59" s="76">
        <f t="shared" si="0"/>
        <v>0.12715088684232193</v>
      </c>
    </row>
    <row r="60" spans="2:5" ht="14.25">
      <c r="B60" s="74" t="s">
        <v>9</v>
      </c>
      <c r="C60" s="44">
        <v>4504586532</v>
      </c>
      <c r="D60" s="44">
        <v>34411531725</v>
      </c>
      <c r="E60" s="76">
        <f t="shared" si="0"/>
        <v>0.13090340087149957</v>
      </c>
    </row>
    <row r="61" spans="2:5" ht="14.25">
      <c r="B61" s="74" t="s">
        <v>59</v>
      </c>
      <c r="C61" s="44">
        <v>355963772</v>
      </c>
      <c r="D61" s="44">
        <v>2493935080</v>
      </c>
      <c r="E61" s="76">
        <f t="shared" si="0"/>
        <v>0.14273177151026722</v>
      </c>
    </row>
    <row r="62" spans="2:5" ht="14.25">
      <c r="B62" s="74" t="s">
        <v>58</v>
      </c>
      <c r="C62" s="44">
        <v>4004306232</v>
      </c>
      <c r="D62" s="44">
        <v>28052588787</v>
      </c>
      <c r="E62" s="76">
        <f t="shared" si="0"/>
        <v>0.14274284139707125</v>
      </c>
    </row>
    <row r="63" spans="2:5" ht="14.25">
      <c r="B63" s="74" t="s">
        <v>57</v>
      </c>
      <c r="C63" s="44">
        <v>261905135</v>
      </c>
      <c r="D63" s="44">
        <v>1834120908</v>
      </c>
      <c r="E63" s="76">
        <f t="shared" si="0"/>
        <v>0.14279600317385402</v>
      </c>
    </row>
    <row r="64" spans="2:5" ht="14.25">
      <c r="B64" s="74" t="s">
        <v>56</v>
      </c>
      <c r="C64" s="44">
        <v>20308109</v>
      </c>
      <c r="D64" s="44">
        <v>141278711</v>
      </c>
      <c r="E64" s="76">
        <f t="shared" si="0"/>
        <v>0.14374500486488725</v>
      </c>
    </row>
    <row r="65" spans="2:5" ht="14.25">
      <c r="B65" s="74" t="s">
        <v>7</v>
      </c>
      <c r="C65" s="44">
        <v>16785704922</v>
      </c>
      <c r="D65" s="44">
        <v>116041520998</v>
      </c>
      <c r="E65" s="76">
        <f t="shared" si="0"/>
        <v>0.14465257588522393</v>
      </c>
    </row>
    <row r="66" spans="2:5" ht="14.25">
      <c r="B66" s="74" t="s">
        <v>55</v>
      </c>
      <c r="C66" s="44">
        <v>6005011858</v>
      </c>
      <c r="D66" s="44">
        <v>41377298676</v>
      </c>
      <c r="E66" s="76">
        <f t="shared" si="0"/>
        <v>0.14512817535580388</v>
      </c>
    </row>
    <row r="67" spans="2:5" ht="14.25">
      <c r="B67" s="74" t="s">
        <v>54</v>
      </c>
      <c r="C67" s="44">
        <v>1096734867</v>
      </c>
      <c r="D67" s="44">
        <v>7445662851</v>
      </c>
      <c r="E67" s="76">
        <f t="shared" si="0"/>
        <v>0.14729848623923408</v>
      </c>
    </row>
    <row r="68" spans="2:5" ht="14.25">
      <c r="B68" s="74" t="s">
        <v>53</v>
      </c>
      <c r="C68" s="44">
        <v>17421490110</v>
      </c>
      <c r="D68" s="44">
        <v>114797420384</v>
      </c>
      <c r="E68" s="76">
        <f t="shared" si="0"/>
        <v>0.1517585504249548</v>
      </c>
    </row>
    <row r="69" spans="2:5" ht="14.25">
      <c r="B69" s="74" t="s">
        <v>52</v>
      </c>
      <c r="C69" s="44">
        <v>5773661962</v>
      </c>
      <c r="D69" s="44">
        <v>37738028088</v>
      </c>
      <c r="E69" s="76">
        <f t="shared" si="0"/>
        <v>0.15299320750243223</v>
      </c>
    </row>
    <row r="70" spans="2:5" ht="14.25">
      <c r="B70" s="74" t="s">
        <v>5</v>
      </c>
      <c r="C70" s="44">
        <v>12916560286</v>
      </c>
      <c r="D70" s="44">
        <v>84227134883</v>
      </c>
      <c r="E70" s="76">
        <f t="shared" si="0"/>
        <v>0.15335390790559844</v>
      </c>
    </row>
    <row r="71" spans="2:5" ht="14.25">
      <c r="B71" s="74" t="s">
        <v>10</v>
      </c>
      <c r="C71" s="44">
        <v>15140997843</v>
      </c>
      <c r="D71" s="44">
        <v>96638451557</v>
      </c>
      <c r="E71" s="76">
        <f t="shared" si="0"/>
        <v>0.15667674304642004</v>
      </c>
    </row>
    <row r="72" spans="2:5" ht="14.25">
      <c r="B72" s="74" t="s">
        <v>51</v>
      </c>
      <c r="C72" s="44">
        <v>4069882293</v>
      </c>
      <c r="D72" s="44">
        <v>25816213224</v>
      </c>
      <c r="E72" s="76">
        <f t="shared" si="0"/>
        <v>0.1576483064222773</v>
      </c>
    </row>
    <row r="73" spans="2:5" ht="14.25">
      <c r="B73" s="74" t="s">
        <v>50</v>
      </c>
      <c r="C73" s="44">
        <v>1274990736</v>
      </c>
      <c r="D73" s="44">
        <v>8012807099</v>
      </c>
      <c r="E73" s="76">
        <f t="shared" si="0"/>
        <v>0.15911911022531905</v>
      </c>
    </row>
    <row r="74" spans="2:5" ht="14.25">
      <c r="B74" s="74" t="s">
        <v>49</v>
      </c>
      <c r="C74" s="44">
        <v>48058341</v>
      </c>
      <c r="D74" s="44">
        <v>300718787</v>
      </c>
      <c r="E74" s="76">
        <f t="shared" si="0"/>
        <v>0.15981156840726415</v>
      </c>
    </row>
    <row r="75" spans="2:5" ht="14.25">
      <c r="B75" s="74" t="s">
        <v>48</v>
      </c>
      <c r="C75" s="44">
        <v>2359140402</v>
      </c>
      <c r="D75" s="44">
        <v>14622059792</v>
      </c>
      <c r="E75" s="76">
        <f t="shared" si="0"/>
        <v>0.16134118144495138</v>
      </c>
    </row>
    <row r="76" spans="2:5" ht="14.25">
      <c r="B76" s="74" t="s">
        <v>47</v>
      </c>
      <c r="C76" s="44">
        <v>3857303225</v>
      </c>
      <c r="D76" s="44">
        <v>23808216340</v>
      </c>
      <c r="E76" s="76">
        <f t="shared" si="0"/>
        <v>0.16201563233106944</v>
      </c>
    </row>
    <row r="77" spans="2:5" ht="14.25">
      <c r="B77" s="74" t="s">
        <v>46</v>
      </c>
      <c r="C77" s="44">
        <v>1131146878</v>
      </c>
      <c r="D77" s="44">
        <v>6856772183</v>
      </c>
      <c r="E77" s="76">
        <f t="shared" si="0"/>
        <v>0.16496783731628903</v>
      </c>
    </row>
    <row r="78" spans="2:7" ht="14.25">
      <c r="B78" s="74" t="s">
        <v>12</v>
      </c>
      <c r="C78" s="44">
        <v>12626890718</v>
      </c>
      <c r="D78" s="44">
        <v>75198353362</v>
      </c>
      <c r="E78" s="76">
        <f t="shared" si="0"/>
        <v>0.16791445761072674</v>
      </c>
      <c r="G78" s="27"/>
    </row>
    <row r="79" spans="2:5" ht="14.25">
      <c r="B79" s="74" t="s">
        <v>6</v>
      </c>
      <c r="C79" s="44">
        <v>2928288948</v>
      </c>
      <c r="D79" s="44">
        <v>17114855331</v>
      </c>
      <c r="E79" s="76">
        <f t="shared" si="0"/>
        <v>0.1710963307236383</v>
      </c>
    </row>
    <row r="80" spans="2:5" ht="14.25">
      <c r="B80" s="74" t="s">
        <v>45</v>
      </c>
      <c r="C80" s="44">
        <v>683223129</v>
      </c>
      <c r="D80" s="44">
        <v>3921383210</v>
      </c>
      <c r="E80" s="76">
        <f t="shared" si="0"/>
        <v>0.1742301357484519</v>
      </c>
    </row>
    <row r="81" spans="2:5" ht="14.25">
      <c r="B81" s="74" t="s">
        <v>44</v>
      </c>
      <c r="C81" s="44">
        <v>2294577181</v>
      </c>
      <c r="D81" s="44">
        <v>12702977592</v>
      </c>
      <c r="E81" s="76">
        <f t="shared" si="0"/>
        <v>0.18063301807641258</v>
      </c>
    </row>
    <row r="82" spans="2:5" ht="14.25">
      <c r="B82" s="74" t="s">
        <v>161</v>
      </c>
      <c r="C82" s="44">
        <v>1803883060</v>
      </c>
      <c r="D82" s="44">
        <v>9403088799</v>
      </c>
      <c r="E82" s="76">
        <f t="shared" si="0"/>
        <v>0.19183941559627082</v>
      </c>
    </row>
    <row r="83" spans="2:5" ht="14.25">
      <c r="B83" s="74" t="s">
        <v>162</v>
      </c>
      <c r="C83" s="44">
        <v>2162194214</v>
      </c>
      <c r="D83" s="44">
        <v>10948776858</v>
      </c>
      <c r="E83" s="76">
        <f t="shared" si="0"/>
        <v>0.197482718119343</v>
      </c>
    </row>
    <row r="84" spans="2:5" ht="14.25">
      <c r="B84" s="74" t="s">
        <v>160</v>
      </c>
      <c r="C84" s="44">
        <v>36532722762</v>
      </c>
      <c r="D84" s="44">
        <v>181034553733</v>
      </c>
      <c r="E84" s="76">
        <f t="shared" si="0"/>
        <v>0.20179972280805866</v>
      </c>
    </row>
    <row r="85" spans="2:5" ht="14.25">
      <c r="B85" s="74" t="s">
        <v>163</v>
      </c>
      <c r="C85" s="44">
        <v>22816323</v>
      </c>
      <c r="D85" s="44">
        <v>106732650</v>
      </c>
      <c r="E85" s="76">
        <f t="shared" si="0"/>
        <v>0.21377079084984774</v>
      </c>
    </row>
    <row r="86" spans="2:5" ht="14.25">
      <c r="B86" s="74" t="s">
        <v>153</v>
      </c>
      <c r="C86" s="44">
        <v>13322895526</v>
      </c>
      <c r="D86" s="44">
        <v>58721083937</v>
      </c>
      <c r="E86" s="76">
        <f t="shared" si="0"/>
        <v>0.22688435963296785</v>
      </c>
    </row>
    <row r="87" spans="2:5" ht="14.25">
      <c r="B87" s="74" t="s">
        <v>150</v>
      </c>
      <c r="C87" s="44">
        <v>12253881721</v>
      </c>
      <c r="D87" s="44">
        <v>51418242806</v>
      </c>
      <c r="E87" s="76">
        <f t="shared" si="0"/>
        <v>0.2383177847448745</v>
      </c>
    </row>
    <row r="88" spans="2:5" ht="14.25">
      <c r="B88" s="74" t="s">
        <v>158</v>
      </c>
      <c r="C88" s="44">
        <v>19488352290</v>
      </c>
      <c r="D88" s="44">
        <v>76623143231</v>
      </c>
      <c r="E88" s="76">
        <f t="shared" si="0"/>
        <v>0.25434028764974304</v>
      </c>
    </row>
    <row r="89" spans="2:5" ht="14.25">
      <c r="B89" s="74" t="s">
        <v>159</v>
      </c>
      <c r="C89" s="44">
        <v>30055080740</v>
      </c>
      <c r="D89" s="44">
        <v>113147028465</v>
      </c>
      <c r="E89" s="76">
        <f t="shared" si="0"/>
        <v>0.26562854674788916</v>
      </c>
    </row>
    <row r="90" spans="2:5" ht="14.25">
      <c r="B90" s="74" t="s">
        <v>164</v>
      </c>
      <c r="C90" s="44">
        <v>7844294677</v>
      </c>
      <c r="D90" s="44">
        <v>24888690140</v>
      </c>
      <c r="E90" s="76">
        <f t="shared" si="0"/>
        <v>0.31517507080025065</v>
      </c>
    </row>
    <row r="91" spans="2:5" ht="14.25">
      <c r="B91" s="74" t="s">
        <v>155</v>
      </c>
      <c r="C91" s="44">
        <v>16664535660</v>
      </c>
      <c r="D91" s="44">
        <v>45436853773</v>
      </c>
      <c r="E91" s="76">
        <f>C91/D91</f>
        <v>0.36676253473127995</v>
      </c>
    </row>
    <row r="92" spans="2:5" ht="14.25">
      <c r="B92" s="82"/>
      <c r="C92" s="81">
        <f>SUM(C51:C91)</f>
        <v>273891762969</v>
      </c>
      <c r="D92" s="81">
        <f>SUM(D51:D91)</f>
        <v>1480694802144</v>
      </c>
      <c r="E92" s="77"/>
    </row>
    <row r="93" ht="14.25">
      <c r="B93" s="28"/>
    </row>
    <row r="94" ht="14.25">
      <c r="D94" s="27">
        <f>C92/D92</f>
        <v>0.18497516339789485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22"/>
  <sheetViews>
    <sheetView showGridLines="0" workbookViewId="0" topLeftCell="A1">
      <selection activeCell="E37" sqref="E37"/>
    </sheetView>
  </sheetViews>
  <sheetFormatPr defaultColWidth="9.00390625" defaultRowHeight="14.25"/>
  <cols>
    <col min="1" max="3" width="9.00390625" style="2" customWidth="1"/>
    <col min="4" max="4" width="15.50390625" style="2" bestFit="1" customWidth="1"/>
    <col min="5" max="5" width="16.75390625" style="2" customWidth="1"/>
    <col min="6" max="6" width="13.25390625" style="2" customWidth="1"/>
    <col min="7" max="16384" width="9.00390625" style="2" customWidth="1"/>
  </cols>
  <sheetData>
    <row r="2" ht="15">
      <c r="C2" s="131" t="s">
        <v>205</v>
      </c>
    </row>
    <row r="3" ht="14.25">
      <c r="C3" s="39" t="s">
        <v>26</v>
      </c>
    </row>
    <row r="29" ht="14.25">
      <c r="C29" s="134" t="s">
        <v>178</v>
      </c>
    </row>
    <row r="50" spans="3:9" ht="14.25">
      <c r="C50" s="118" t="s">
        <v>32</v>
      </c>
      <c r="D50" s="119" t="s">
        <v>33</v>
      </c>
      <c r="E50" s="119" t="s">
        <v>34</v>
      </c>
      <c r="F50" s="120" t="s">
        <v>35</v>
      </c>
      <c r="H50" s="118" t="s">
        <v>32</v>
      </c>
      <c r="I50" s="2" t="s">
        <v>35</v>
      </c>
    </row>
    <row r="51" spans="3:9" ht="14.25">
      <c r="C51" s="1" t="s">
        <v>57</v>
      </c>
      <c r="D51" s="1">
        <v>117272577</v>
      </c>
      <c r="E51" s="1">
        <v>205286659</v>
      </c>
      <c r="F51" s="121">
        <v>0.571262533918485</v>
      </c>
      <c r="H51" s="135" t="s">
        <v>184</v>
      </c>
      <c r="I51" s="12">
        <v>0.254104365374548</v>
      </c>
    </row>
    <row r="52" spans="3:9" ht="14.25">
      <c r="C52" s="1" t="s">
        <v>4</v>
      </c>
      <c r="D52" s="1">
        <v>20992649064</v>
      </c>
      <c r="E52" s="1">
        <v>42554070385</v>
      </c>
      <c r="F52" s="121">
        <v>0.49331706400992736</v>
      </c>
      <c r="H52" s="135" t="s">
        <v>152</v>
      </c>
      <c r="I52" s="12">
        <v>0.29729802556756746</v>
      </c>
    </row>
    <row r="53" spans="3:9" ht="14.25">
      <c r="C53" s="1" t="s">
        <v>58</v>
      </c>
      <c r="D53" s="1">
        <v>4965489960</v>
      </c>
      <c r="E53" s="1">
        <v>12826550999</v>
      </c>
      <c r="F53" s="121">
        <v>0.38712588913318363</v>
      </c>
      <c r="H53" s="135" t="s">
        <v>185</v>
      </c>
      <c r="I53" s="12">
        <v>0.3136762755632084</v>
      </c>
    </row>
    <row r="54" spans="3:9" ht="14.25">
      <c r="C54" s="1" t="s">
        <v>39</v>
      </c>
      <c r="D54" s="1">
        <v>12686086041</v>
      </c>
      <c r="E54" s="1">
        <v>33556066592</v>
      </c>
      <c r="F54" s="121">
        <v>0.37805640915090005</v>
      </c>
      <c r="H54" s="135" t="s">
        <v>186</v>
      </c>
      <c r="I54" s="12">
        <v>0.3205083887603166</v>
      </c>
    </row>
    <row r="55" spans="3:9" ht="14.25">
      <c r="C55" s="1" t="s">
        <v>38</v>
      </c>
      <c r="D55" s="1">
        <v>21140658893</v>
      </c>
      <c r="E55" s="1">
        <v>57819352060</v>
      </c>
      <c r="F55" s="121">
        <v>0.3656329263437962</v>
      </c>
      <c r="H55" s="135" t="s">
        <v>151</v>
      </c>
      <c r="I55" s="12">
        <v>0.352001408619416</v>
      </c>
    </row>
    <row r="56" spans="3:9" ht="14.25">
      <c r="C56" s="1" t="s">
        <v>12</v>
      </c>
      <c r="D56" s="1">
        <v>13683013265</v>
      </c>
      <c r="E56" s="1">
        <v>38872041219</v>
      </c>
      <c r="F56" s="121">
        <v>0.352001408619416</v>
      </c>
      <c r="H56" s="135" t="s">
        <v>159</v>
      </c>
      <c r="I56" s="12">
        <v>0.3656329263437962</v>
      </c>
    </row>
    <row r="57" spans="3:9" ht="14.25">
      <c r="C57" s="1" t="s">
        <v>49</v>
      </c>
      <c r="D57" s="1">
        <v>304591580</v>
      </c>
      <c r="E57" s="1">
        <v>950338870</v>
      </c>
      <c r="F57" s="121">
        <v>0.3205083887603166</v>
      </c>
      <c r="H57" s="135" t="s">
        <v>150</v>
      </c>
      <c r="I57" s="12">
        <v>0.37805640915090005</v>
      </c>
    </row>
    <row r="58" spans="3:9" ht="14.25">
      <c r="C58" s="1" t="s">
        <v>51</v>
      </c>
      <c r="D58" s="1">
        <v>2225773145</v>
      </c>
      <c r="E58" s="1">
        <v>7095765024</v>
      </c>
      <c r="F58" s="121">
        <v>0.3136762755632084</v>
      </c>
      <c r="H58" s="135" t="s">
        <v>187</v>
      </c>
      <c r="I58" s="12">
        <v>0.38712588913318363</v>
      </c>
    </row>
    <row r="59" spans="3:9" ht="14.25">
      <c r="C59" s="1" t="s">
        <v>5</v>
      </c>
      <c r="D59" s="1">
        <v>5598925253</v>
      </c>
      <c r="E59" s="1">
        <v>18832702445</v>
      </c>
      <c r="F59" s="121">
        <v>0.29729802556756746</v>
      </c>
      <c r="H59" s="135" t="s">
        <v>158</v>
      </c>
      <c r="I59" s="12">
        <v>0.49331706400992736</v>
      </c>
    </row>
    <row r="60" spans="3:9" ht="14.25">
      <c r="C60" s="1" t="s">
        <v>94</v>
      </c>
      <c r="D60" s="1">
        <v>4199674936</v>
      </c>
      <c r="E60" s="1">
        <v>16527362408</v>
      </c>
      <c r="F60" s="121">
        <v>0.2541043653745479</v>
      </c>
      <c r="H60" s="135" t="s">
        <v>188</v>
      </c>
      <c r="I60" s="12">
        <v>0.571262533918485</v>
      </c>
    </row>
    <row r="61" spans="3:6" ht="14.25">
      <c r="C61" s="1" t="s">
        <v>37</v>
      </c>
      <c r="D61" s="1">
        <v>1201892219</v>
      </c>
      <c r="E61" s="1">
        <v>4916021265</v>
      </c>
      <c r="F61" s="121">
        <v>0.244484747768885</v>
      </c>
    </row>
    <row r="62" spans="3:6" ht="14.25">
      <c r="C62" s="1" t="s">
        <v>93</v>
      </c>
      <c r="D62" s="1">
        <v>128384288</v>
      </c>
      <c r="E62" s="1">
        <v>531564337</v>
      </c>
      <c r="F62" s="121">
        <v>0.24152163541400257</v>
      </c>
    </row>
    <row r="63" spans="3:6" ht="14.25">
      <c r="C63" s="1" t="s">
        <v>90</v>
      </c>
      <c r="D63" s="1">
        <v>1126025261</v>
      </c>
      <c r="E63" s="1">
        <v>4665295326</v>
      </c>
      <c r="F63" s="121">
        <v>0.24136205369992048</v>
      </c>
    </row>
    <row r="64" spans="3:6" ht="14.25">
      <c r="C64" s="1" t="s">
        <v>67</v>
      </c>
      <c r="D64" s="1">
        <v>3252852944</v>
      </c>
      <c r="E64" s="1">
        <v>13591095857</v>
      </c>
      <c r="F64" s="121">
        <v>0.23933706142795252</v>
      </c>
    </row>
    <row r="65" spans="3:6" ht="14.25">
      <c r="C65" s="1" t="s">
        <v>36</v>
      </c>
      <c r="D65" s="1">
        <v>8602648747</v>
      </c>
      <c r="E65" s="1">
        <v>39055131858</v>
      </c>
      <c r="F65" s="121">
        <v>0.2202693561060874</v>
      </c>
    </row>
    <row r="66" spans="3:6" ht="14.25">
      <c r="C66" s="1" t="s">
        <v>60</v>
      </c>
      <c r="D66" s="1">
        <v>1471147032</v>
      </c>
      <c r="E66" s="1">
        <v>6749093607</v>
      </c>
      <c r="F66" s="121">
        <v>0.21797697848999473</v>
      </c>
    </row>
    <row r="67" spans="3:6" ht="14.25">
      <c r="C67" s="1" t="s">
        <v>72</v>
      </c>
      <c r="D67" s="1">
        <v>974278573</v>
      </c>
      <c r="E67" s="1">
        <v>4528645436</v>
      </c>
      <c r="F67" s="121">
        <v>0.21513686305734447</v>
      </c>
    </row>
    <row r="68" spans="3:6" ht="14.25">
      <c r="C68" s="1" t="s">
        <v>76</v>
      </c>
      <c r="D68" s="1">
        <v>632731808</v>
      </c>
      <c r="E68" s="1">
        <v>2963753687</v>
      </c>
      <c r="F68" s="121">
        <v>0.2134900112567958</v>
      </c>
    </row>
    <row r="69" spans="3:6" ht="14.25">
      <c r="C69" s="1" t="s">
        <v>7</v>
      </c>
      <c r="D69" s="1">
        <v>7970018710</v>
      </c>
      <c r="E69" s="1">
        <v>40897562229</v>
      </c>
      <c r="F69" s="121">
        <v>0.19487759845863256</v>
      </c>
    </row>
    <row r="70" spans="3:6" ht="14.25">
      <c r="C70" s="1" t="s">
        <v>68</v>
      </c>
      <c r="D70" s="1">
        <v>1302429647</v>
      </c>
      <c r="E70" s="1">
        <v>6760511187</v>
      </c>
      <c r="F70" s="121">
        <v>0.1926525392790538</v>
      </c>
    </row>
    <row r="71" spans="3:6" ht="14.25">
      <c r="C71" s="1" t="s">
        <v>92</v>
      </c>
      <c r="D71" s="1">
        <v>1709294422</v>
      </c>
      <c r="E71" s="1">
        <v>9191772181</v>
      </c>
      <c r="F71" s="121">
        <v>0.18595918048678625</v>
      </c>
    </row>
    <row r="72" spans="3:6" ht="14.25">
      <c r="C72" s="1" t="s">
        <v>41</v>
      </c>
      <c r="D72" s="1">
        <v>42004161</v>
      </c>
      <c r="E72" s="1">
        <v>229419122</v>
      </c>
      <c r="F72" s="121">
        <v>0.18308918905199192</v>
      </c>
    </row>
    <row r="73" spans="3:6" ht="14.25">
      <c r="C73" s="1" t="s">
        <v>40</v>
      </c>
      <c r="D73" s="1">
        <v>9950513301</v>
      </c>
      <c r="E73" s="1">
        <v>56395808010</v>
      </c>
      <c r="F73" s="121">
        <v>0.1764406549372534</v>
      </c>
    </row>
    <row r="74" spans="3:6" ht="14.25">
      <c r="C74" s="1" t="s">
        <v>71</v>
      </c>
      <c r="D74" s="1">
        <v>633057504</v>
      </c>
      <c r="E74" s="1">
        <v>3784761112</v>
      </c>
      <c r="F74" s="121">
        <v>0.167264851140227</v>
      </c>
    </row>
    <row r="75" spans="3:6" ht="14.25">
      <c r="C75" s="1" t="s">
        <v>91</v>
      </c>
      <c r="D75" s="1">
        <v>125158612</v>
      </c>
      <c r="E75" s="1">
        <v>868579579</v>
      </c>
      <c r="F75" s="121">
        <v>0.1440957340306063</v>
      </c>
    </row>
    <row r="76" spans="3:6" ht="14.25">
      <c r="C76" s="1" t="s">
        <v>85</v>
      </c>
      <c r="D76" s="1">
        <v>694144538</v>
      </c>
      <c r="E76" s="1">
        <v>4855388176</v>
      </c>
      <c r="F76" s="121">
        <v>0.14296375754901125</v>
      </c>
    </row>
    <row r="77" spans="3:6" ht="14.25">
      <c r="C77" s="1" t="s">
        <v>59</v>
      </c>
      <c r="D77" s="1">
        <v>656170248</v>
      </c>
      <c r="E77" s="1">
        <v>4598480235</v>
      </c>
      <c r="F77" s="121">
        <v>0.14269284947791017</v>
      </c>
    </row>
    <row r="78" spans="3:6" ht="14.25">
      <c r="C78" s="1" t="s">
        <v>98</v>
      </c>
      <c r="D78" s="1">
        <v>2733000</v>
      </c>
      <c r="E78" s="1">
        <v>19639099</v>
      </c>
      <c r="F78" s="121">
        <v>0.13916117027568323</v>
      </c>
    </row>
    <row r="79" spans="3:6" ht="14.25">
      <c r="C79" s="1" t="s">
        <v>11</v>
      </c>
      <c r="D79" s="1">
        <v>6732498373</v>
      </c>
      <c r="E79" s="1">
        <v>51637473794</v>
      </c>
      <c r="F79" s="121">
        <v>0.13038008791557654</v>
      </c>
    </row>
    <row r="80" spans="3:6" ht="14.25">
      <c r="C80" s="1" t="s">
        <v>87</v>
      </c>
      <c r="D80" s="1">
        <v>328007256</v>
      </c>
      <c r="E80" s="1">
        <v>2574195646</v>
      </c>
      <c r="F80" s="121">
        <v>0.12742126128201833</v>
      </c>
    </row>
    <row r="81" spans="3:6" ht="14.25">
      <c r="C81" s="1" t="s">
        <v>6</v>
      </c>
      <c r="D81" s="1">
        <v>692845061</v>
      </c>
      <c r="E81" s="1">
        <v>5630556881</v>
      </c>
      <c r="F81" s="121">
        <v>0.12305089454614462</v>
      </c>
    </row>
    <row r="82" spans="3:6" ht="14.25">
      <c r="C82" s="1" t="s">
        <v>55</v>
      </c>
      <c r="D82" s="1">
        <v>3588422411</v>
      </c>
      <c r="E82" s="1">
        <v>29424477217</v>
      </c>
      <c r="F82" s="121">
        <v>0.12195365051130927</v>
      </c>
    </row>
    <row r="83" spans="3:6" ht="14.25">
      <c r="C83" s="1" t="s">
        <v>86</v>
      </c>
      <c r="D83" s="1">
        <v>451023615</v>
      </c>
      <c r="E83" s="1">
        <v>3914692306</v>
      </c>
      <c r="F83" s="121">
        <v>0.11521304351525195</v>
      </c>
    </row>
    <row r="84" spans="3:6" ht="14.25">
      <c r="C84" s="1" t="s">
        <v>10</v>
      </c>
      <c r="D84" s="1">
        <v>10006583873</v>
      </c>
      <c r="E84" s="1">
        <v>89241748454</v>
      </c>
      <c r="F84" s="121">
        <v>0.11212895361589573</v>
      </c>
    </row>
    <row r="85" spans="3:6" ht="14.25">
      <c r="C85" s="1" t="s">
        <v>69</v>
      </c>
      <c r="D85" s="1">
        <v>3438824900</v>
      </c>
      <c r="E85" s="1">
        <v>31365456456</v>
      </c>
      <c r="F85" s="121">
        <v>0.10963732999786062</v>
      </c>
    </row>
    <row r="86" spans="3:6" ht="14.25">
      <c r="C86" s="1" t="s">
        <v>61</v>
      </c>
      <c r="D86" s="1">
        <v>540122521</v>
      </c>
      <c r="E86" s="1">
        <v>4998130349</v>
      </c>
      <c r="F86" s="121">
        <v>0.10806491293450658</v>
      </c>
    </row>
    <row r="87" spans="3:6" ht="14.25">
      <c r="C87" s="1" t="s">
        <v>84</v>
      </c>
      <c r="D87" s="1">
        <v>1093735249</v>
      </c>
      <c r="E87" s="1">
        <v>10476992966</v>
      </c>
      <c r="F87" s="121">
        <v>0.10439400432446563</v>
      </c>
    </row>
    <row r="88" spans="3:6" ht="14.25">
      <c r="C88" s="1" t="s">
        <v>70</v>
      </c>
      <c r="D88" s="1">
        <v>2425713702</v>
      </c>
      <c r="E88" s="1">
        <v>24014567972</v>
      </c>
      <c r="F88" s="121">
        <v>0.10101009124246094</v>
      </c>
    </row>
    <row r="89" spans="3:6" ht="14.25">
      <c r="C89" s="1" t="s">
        <v>44</v>
      </c>
      <c r="D89" s="1">
        <v>898505153</v>
      </c>
      <c r="E89" s="1">
        <v>9663028523</v>
      </c>
      <c r="F89" s="121">
        <v>0.0929838042867588</v>
      </c>
    </row>
    <row r="90" spans="3:6" ht="14.25">
      <c r="C90" s="1" t="s">
        <v>43</v>
      </c>
      <c r="D90" s="1">
        <v>1180664369</v>
      </c>
      <c r="E90" s="1">
        <v>12888608722</v>
      </c>
      <c r="F90" s="121">
        <v>0.09160526124008127</v>
      </c>
    </row>
    <row r="91" spans="3:6" ht="14.25">
      <c r="C91" s="1" t="s">
        <v>74</v>
      </c>
      <c r="D91" s="1">
        <v>497138994</v>
      </c>
      <c r="E91" s="1">
        <v>5629548257</v>
      </c>
      <c r="F91" s="121">
        <v>0.08830886090759378</v>
      </c>
    </row>
    <row r="92" spans="3:6" ht="14.25">
      <c r="C92" s="1" t="s">
        <v>78</v>
      </c>
      <c r="D92" s="1">
        <v>1729804228</v>
      </c>
      <c r="E92" s="1">
        <v>20215268846</v>
      </c>
      <c r="F92" s="121">
        <v>0.08556919233563776</v>
      </c>
    </row>
    <row r="93" spans="3:6" ht="14.25">
      <c r="C93" s="1" t="s">
        <v>42</v>
      </c>
      <c r="D93" s="1">
        <v>1083016733</v>
      </c>
      <c r="E93" s="1">
        <v>13087931672</v>
      </c>
      <c r="F93" s="121">
        <v>0.08274926551740634</v>
      </c>
    </row>
    <row r="94" spans="3:6" ht="14.25">
      <c r="C94" s="1" t="s">
        <v>73</v>
      </c>
      <c r="D94" s="1">
        <v>54986784</v>
      </c>
      <c r="E94" s="1">
        <v>721854270</v>
      </c>
      <c r="F94" s="121">
        <v>0.07617435580176038</v>
      </c>
    </row>
    <row r="95" spans="3:6" ht="14.25">
      <c r="C95" s="1" t="s">
        <v>88</v>
      </c>
      <c r="D95" s="1">
        <v>29686917</v>
      </c>
      <c r="E95" s="1">
        <v>396052973</v>
      </c>
      <c r="F95" s="121">
        <v>0.07495693511685872</v>
      </c>
    </row>
    <row r="96" spans="3:6" ht="14.25">
      <c r="C96" s="1" t="s">
        <v>63</v>
      </c>
      <c r="D96" s="1">
        <v>2057355412</v>
      </c>
      <c r="E96" s="1">
        <v>27588857688</v>
      </c>
      <c r="F96" s="121">
        <v>0.07457196797585655</v>
      </c>
    </row>
    <row r="97" spans="3:6" ht="14.25">
      <c r="C97" s="1" t="s">
        <v>79</v>
      </c>
      <c r="D97" s="1">
        <v>249381107</v>
      </c>
      <c r="E97" s="1">
        <v>3621264914</v>
      </c>
      <c r="F97" s="121">
        <v>0.06886574523611337</v>
      </c>
    </row>
    <row r="98" spans="3:6" ht="14.25">
      <c r="C98" s="1" t="s">
        <v>82</v>
      </c>
      <c r="D98" s="1">
        <v>199488972</v>
      </c>
      <c r="E98" s="1">
        <v>3053532911</v>
      </c>
      <c r="F98" s="121">
        <v>0.0653305459002469</v>
      </c>
    </row>
    <row r="99" spans="3:6" ht="14.25">
      <c r="C99" s="1" t="s">
        <v>47</v>
      </c>
      <c r="D99" s="1">
        <v>2255798207</v>
      </c>
      <c r="E99" s="1">
        <v>35379193271</v>
      </c>
      <c r="F99" s="121">
        <v>0.06376058916100433</v>
      </c>
    </row>
    <row r="100" spans="3:6" ht="14.25">
      <c r="C100" s="1" t="s">
        <v>8</v>
      </c>
      <c r="D100" s="1">
        <v>4265093610</v>
      </c>
      <c r="E100" s="1">
        <v>69362288027</v>
      </c>
      <c r="F100" s="121">
        <v>0.061490093987957364</v>
      </c>
    </row>
    <row r="101" spans="3:6" ht="14.25">
      <c r="C101" s="1" t="s">
        <v>9</v>
      </c>
      <c r="D101" s="1">
        <v>4464174153</v>
      </c>
      <c r="E101" s="1">
        <v>77441375653</v>
      </c>
      <c r="F101" s="121">
        <v>0.05764585294821093</v>
      </c>
    </row>
    <row r="102" spans="3:6" ht="14.25">
      <c r="C102" s="1" t="s">
        <v>66</v>
      </c>
      <c r="D102" s="1">
        <v>213973503</v>
      </c>
      <c r="E102" s="1">
        <v>4496116585</v>
      </c>
      <c r="F102" s="121">
        <v>0.04759073724063585</v>
      </c>
    </row>
    <row r="103" spans="3:6" ht="14.25">
      <c r="C103" s="1" t="s">
        <v>52</v>
      </c>
      <c r="D103" s="1">
        <v>1180049310</v>
      </c>
      <c r="E103" s="1">
        <v>25707323397</v>
      </c>
      <c r="F103" s="121">
        <v>0.04590323511228359</v>
      </c>
    </row>
    <row r="104" spans="3:6" ht="14.25">
      <c r="C104" s="1" t="s">
        <v>64</v>
      </c>
      <c r="D104" s="1">
        <v>941268546</v>
      </c>
      <c r="E104" s="1">
        <v>22008047536</v>
      </c>
      <c r="F104" s="121">
        <v>0.04276928902758437</v>
      </c>
    </row>
    <row r="105" spans="3:6" ht="14.25">
      <c r="C105" s="1" t="s">
        <v>62</v>
      </c>
      <c r="D105" s="1">
        <v>777134513</v>
      </c>
      <c r="E105" s="1">
        <v>19230035468</v>
      </c>
      <c r="F105" s="121">
        <v>0.040412536643169544</v>
      </c>
    </row>
    <row r="106" spans="3:6" ht="14.25">
      <c r="C106" s="1" t="s">
        <v>48</v>
      </c>
      <c r="D106" s="1">
        <v>465457832</v>
      </c>
      <c r="E106" s="1">
        <v>12669899977</v>
      </c>
      <c r="F106" s="121">
        <v>0.036737293336566015</v>
      </c>
    </row>
    <row r="107" spans="3:6" ht="14.25">
      <c r="C107" s="1" t="s">
        <v>75</v>
      </c>
      <c r="D107" s="1">
        <v>522006693</v>
      </c>
      <c r="E107" s="1">
        <v>14422009160</v>
      </c>
      <c r="F107" s="121">
        <v>0.03619514363143006</v>
      </c>
    </row>
    <row r="108" spans="3:6" ht="14.25">
      <c r="C108" s="1" t="s">
        <v>80</v>
      </c>
      <c r="D108" s="1">
        <v>184948961</v>
      </c>
      <c r="E108" s="1">
        <v>5135823991</v>
      </c>
      <c r="F108" s="121">
        <v>0.036011545824799276</v>
      </c>
    </row>
    <row r="109" spans="3:6" ht="14.25">
      <c r="C109" s="1" t="s">
        <v>53</v>
      </c>
      <c r="D109" s="1">
        <v>13809441875</v>
      </c>
      <c r="E109" s="1">
        <v>389735729490</v>
      </c>
      <c r="F109" s="121">
        <v>0.035432835201100875</v>
      </c>
    </row>
    <row r="110" spans="3:6" ht="14.25">
      <c r="C110" s="1" t="s">
        <v>98</v>
      </c>
      <c r="D110" s="1">
        <v>2718852</v>
      </c>
      <c r="E110" s="1">
        <v>81200491</v>
      </c>
      <c r="F110" s="121">
        <v>0.03348319654865141</v>
      </c>
    </row>
    <row r="111" spans="3:6" ht="14.25">
      <c r="C111" s="1" t="s">
        <v>77</v>
      </c>
      <c r="D111" s="1">
        <v>214966222</v>
      </c>
      <c r="E111" s="1">
        <v>6789451464</v>
      </c>
      <c r="F111" s="121">
        <v>0.03166179523335937</v>
      </c>
    </row>
    <row r="112" spans="3:6" ht="14.25">
      <c r="C112" s="1" t="s">
        <v>83</v>
      </c>
      <c r="D112" s="1">
        <v>67342614</v>
      </c>
      <c r="E112" s="1">
        <v>3408982242</v>
      </c>
      <c r="F112" s="121">
        <v>0.019754463126945208</v>
      </c>
    </row>
    <row r="113" spans="3:6" ht="14.25">
      <c r="C113" s="1" t="s">
        <v>45</v>
      </c>
      <c r="D113" s="1">
        <v>136716324</v>
      </c>
      <c r="E113" s="1">
        <v>7741582709</v>
      </c>
      <c r="F113" s="121">
        <v>0.017659996558721774</v>
      </c>
    </row>
    <row r="114" spans="3:6" ht="14.25">
      <c r="C114" s="1" t="s">
        <v>81</v>
      </c>
      <c r="D114" s="1">
        <v>50689889</v>
      </c>
      <c r="E114" s="1">
        <v>4083947100</v>
      </c>
      <c r="F114" s="121">
        <v>0.01241198471939071</v>
      </c>
    </row>
    <row r="115" spans="3:6" ht="14.25">
      <c r="C115" s="1" t="s">
        <v>96</v>
      </c>
      <c r="D115" s="1">
        <v>26453061</v>
      </c>
      <c r="E115" s="1">
        <v>2253777865</v>
      </c>
      <c r="F115" s="121">
        <v>0.011737208626813805</v>
      </c>
    </row>
    <row r="116" spans="3:6" ht="14.25">
      <c r="C116" s="1" t="s">
        <v>54</v>
      </c>
      <c r="D116" s="1">
        <v>86375054</v>
      </c>
      <c r="E116" s="1">
        <v>7439082321</v>
      </c>
      <c r="F116" s="121">
        <v>0.011610982413270165</v>
      </c>
    </row>
    <row r="117" spans="3:6" ht="14.25">
      <c r="C117" s="1" t="s">
        <v>89</v>
      </c>
      <c r="D117" s="1">
        <v>878162156</v>
      </c>
      <c r="E117" s="1">
        <v>86032511839</v>
      </c>
      <c r="F117" s="121">
        <v>0.010207329034439678</v>
      </c>
    </row>
    <row r="118" spans="3:6" ht="14.25">
      <c r="C118" s="1" t="s">
        <v>65</v>
      </c>
      <c r="D118" s="1">
        <v>499524599</v>
      </c>
      <c r="E118" s="1">
        <v>71637988017</v>
      </c>
      <c r="F118" s="121">
        <v>0.006972901010026422</v>
      </c>
    </row>
    <row r="119" spans="3:6" ht="14.25">
      <c r="C119" s="1" t="s">
        <v>46</v>
      </c>
      <c r="D119" s="1">
        <v>85701307</v>
      </c>
      <c r="E119" s="1">
        <v>14251189285</v>
      </c>
      <c r="F119" s="121">
        <v>0.006013624918322036</v>
      </c>
    </row>
    <row r="120" spans="3:6" ht="14.25">
      <c r="C120" s="1" t="s">
        <v>50</v>
      </c>
      <c r="D120" s="1">
        <v>62072745</v>
      </c>
      <c r="E120" s="1">
        <v>15638111120</v>
      </c>
      <c r="F120" s="121">
        <v>0.0039693249730533954</v>
      </c>
    </row>
    <row r="121" spans="3:6" ht="14.25">
      <c r="C121" s="1" t="s">
        <v>99</v>
      </c>
      <c r="D121" s="1">
        <v>16764718</v>
      </c>
      <c r="E121" s="1">
        <v>5897693881</v>
      </c>
      <c r="F121" s="121">
        <v>0.0028425887030198676</v>
      </c>
    </row>
    <row r="122" spans="3:6" ht="14.25">
      <c r="C122" s="1" t="s">
        <v>174</v>
      </c>
      <c r="D122" s="1">
        <v>196149110301</v>
      </c>
      <c r="E122" s="1">
        <v>1684828634814</v>
      </c>
      <c r="F122" s="129">
        <v>0.1164208075812139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showGridLines="0" workbookViewId="0" topLeftCell="A1">
      <selection activeCell="A7" sqref="A7"/>
    </sheetView>
  </sheetViews>
  <sheetFormatPr defaultColWidth="9.00390625" defaultRowHeight="14.25"/>
  <cols>
    <col min="1" max="1" width="9.00390625" style="2" customWidth="1"/>
    <col min="2" max="2" width="9.875" style="2" customWidth="1"/>
    <col min="3" max="4" width="15.00390625" style="2" customWidth="1"/>
    <col min="5" max="5" width="8.25390625" style="122" customWidth="1"/>
    <col min="6" max="6" width="9.125" style="2" customWidth="1"/>
    <col min="7" max="9" width="9.00390625" style="2" customWidth="1"/>
    <col min="10" max="10" width="10.125" style="2" customWidth="1"/>
    <col min="11" max="16384" width="9.00390625" style="2" customWidth="1"/>
  </cols>
  <sheetData>
    <row r="2" s="122" customFormat="1" ht="15">
      <c r="B2" s="132" t="s">
        <v>202</v>
      </c>
    </row>
    <row r="3" ht="14.25">
      <c r="B3" s="39" t="s">
        <v>26</v>
      </c>
    </row>
    <row r="11" ht="14.25">
      <c r="B11" s="6"/>
    </row>
    <row r="17" spans="3:5" ht="14.25">
      <c r="C17" s="7"/>
      <c r="D17" s="7"/>
      <c r="E17" s="123"/>
    </row>
    <row r="18" spans="3:5" ht="14.25">
      <c r="C18" s="7"/>
      <c r="D18" s="7"/>
      <c r="E18" s="123"/>
    </row>
    <row r="19" spans="3:5" ht="14.25">
      <c r="C19" s="7"/>
      <c r="D19" s="7"/>
      <c r="E19" s="123"/>
    </row>
    <row r="20" spans="3:5" ht="14.25">
      <c r="C20" s="7"/>
      <c r="D20" s="7"/>
      <c r="E20" s="123"/>
    </row>
    <row r="21" spans="3:5" ht="14.25">
      <c r="C21" s="7"/>
      <c r="D21" s="7"/>
      <c r="E21" s="123"/>
    </row>
    <row r="22" spans="3:5" ht="14.25">
      <c r="C22" s="7"/>
      <c r="D22" s="7"/>
      <c r="E22" s="123"/>
    </row>
    <row r="23" spans="3:5" ht="14.25">
      <c r="C23" s="7"/>
      <c r="D23" s="7"/>
      <c r="E23" s="123"/>
    </row>
    <row r="24" spans="3:5" ht="14.25">
      <c r="C24" s="7"/>
      <c r="D24" s="7"/>
      <c r="E24" s="123"/>
    </row>
    <row r="25" spans="3:5" ht="14.25">
      <c r="C25" s="7"/>
      <c r="D25" s="7"/>
      <c r="E25" s="123"/>
    </row>
    <row r="26" spans="3:5" ht="14.25">
      <c r="C26" s="7"/>
      <c r="D26" s="7"/>
      <c r="E26" s="123"/>
    </row>
    <row r="27" spans="3:5" ht="14.25">
      <c r="C27" s="7"/>
      <c r="D27" s="7"/>
      <c r="E27" s="123"/>
    </row>
    <row r="28" spans="1:5" ht="14.25">
      <c r="A28" s="9"/>
      <c r="C28" s="7"/>
      <c r="D28" s="7"/>
      <c r="E28" s="123"/>
    </row>
    <row r="29" spans="3:5" ht="14.25">
      <c r="C29" s="7"/>
      <c r="D29" s="7"/>
      <c r="E29" s="123"/>
    </row>
    <row r="30" spans="3:5" ht="14.25">
      <c r="C30" s="7"/>
      <c r="D30" s="7"/>
      <c r="E30" s="123"/>
    </row>
    <row r="31" spans="2:5" ht="14.25">
      <c r="B31" s="134" t="s">
        <v>179</v>
      </c>
      <c r="C31" s="7"/>
      <c r="D31" s="7"/>
      <c r="E31" s="123"/>
    </row>
    <row r="32" spans="3:5" ht="14.25">
      <c r="C32" s="7"/>
      <c r="D32" s="7"/>
      <c r="E32" s="123"/>
    </row>
    <row r="33" spans="3:5" ht="14.25">
      <c r="C33" s="7"/>
      <c r="D33" s="7"/>
      <c r="E33" s="123"/>
    </row>
    <row r="34" spans="3:5" ht="14.25">
      <c r="C34" s="7"/>
      <c r="D34" s="7"/>
      <c r="E34" s="123"/>
    </row>
    <row r="35" spans="3:5" ht="14.25">
      <c r="C35" s="7"/>
      <c r="D35" s="7"/>
      <c r="E35" s="123"/>
    </row>
    <row r="36" spans="3:5" ht="14.25">
      <c r="C36" s="7"/>
      <c r="D36" s="7"/>
      <c r="E36" s="123"/>
    </row>
    <row r="37" spans="3:5" ht="14.25">
      <c r="C37" s="7"/>
      <c r="D37" s="7"/>
      <c r="E37" s="123"/>
    </row>
    <row r="38" spans="3:5" ht="14.25">
      <c r="C38" s="7"/>
      <c r="D38" s="7"/>
      <c r="E38" s="123"/>
    </row>
    <row r="39" spans="3:5" ht="14.25">
      <c r="C39" s="7"/>
      <c r="D39" s="7"/>
      <c r="E39" s="123"/>
    </row>
    <row r="40" spans="3:5" ht="14.25">
      <c r="C40" s="7"/>
      <c r="D40" s="7"/>
      <c r="E40" s="123"/>
    </row>
    <row r="41" spans="3:5" ht="14.25">
      <c r="C41" s="7"/>
      <c r="D41" s="7"/>
      <c r="E41" s="123"/>
    </row>
    <row r="42" spans="3:5" ht="14.25">
      <c r="C42" s="7"/>
      <c r="D42" s="7"/>
      <c r="E42" s="123"/>
    </row>
    <row r="43" spans="3:5" ht="14.25">
      <c r="C43" s="7"/>
      <c r="D43" s="7"/>
      <c r="E43" s="123"/>
    </row>
    <row r="44" spans="3:5" ht="14.25">
      <c r="C44" s="7"/>
      <c r="D44" s="7"/>
      <c r="E44" s="123"/>
    </row>
    <row r="47" ht="12" customHeight="1"/>
    <row r="48" ht="12" customHeight="1"/>
    <row r="51" ht="14.25" customHeight="1"/>
    <row r="61" ht="14.25">
      <c r="A61" s="2" t="s">
        <v>122</v>
      </c>
    </row>
    <row r="62" spans="1:12" ht="14.25">
      <c r="A62" s="2" t="s">
        <v>130</v>
      </c>
      <c r="G62" s="2" t="s">
        <v>148</v>
      </c>
      <c r="I62" s="2" t="s">
        <v>147</v>
      </c>
      <c r="L62" s="2" t="s">
        <v>147</v>
      </c>
    </row>
    <row r="63" spans="1:13" ht="14.25">
      <c r="A63" s="9"/>
      <c r="B63" s="2" t="s">
        <v>1</v>
      </c>
      <c r="C63" s="9">
        <v>2012</v>
      </c>
      <c r="D63" s="9">
        <v>2011</v>
      </c>
      <c r="E63" s="124"/>
      <c r="F63" s="9"/>
      <c r="G63" s="9">
        <v>2011</v>
      </c>
      <c r="H63" s="9">
        <v>2012</v>
      </c>
      <c r="I63" s="2">
        <v>2011</v>
      </c>
      <c r="J63" s="2">
        <v>2012</v>
      </c>
      <c r="L63" s="2">
        <v>2011</v>
      </c>
      <c r="M63" s="2">
        <v>2012</v>
      </c>
    </row>
    <row r="64" spans="1:14" ht="14.25">
      <c r="A64" s="138" t="s">
        <v>124</v>
      </c>
      <c r="B64" s="13" t="s">
        <v>125</v>
      </c>
      <c r="C64" s="29">
        <v>20203050485.412716</v>
      </c>
      <c r="D64" s="30">
        <v>18804368564.320526</v>
      </c>
      <c r="E64" s="125"/>
      <c r="F64" s="31" t="s">
        <v>173</v>
      </c>
      <c r="G64" s="10">
        <v>0.0854237806692401</v>
      </c>
      <c r="H64" s="10">
        <v>0.083280929343104</v>
      </c>
      <c r="I64" s="10">
        <v>0.06014966989338143</v>
      </c>
      <c r="J64" s="10">
        <v>0.0459756685307579</v>
      </c>
      <c r="L64" s="12">
        <f>D74/D$80</f>
        <v>0.08073095556904315</v>
      </c>
      <c r="M64" s="12">
        <f>C74/C$80</f>
        <v>0.05675982141136318</v>
      </c>
      <c r="N64" s="13" t="s">
        <v>125</v>
      </c>
    </row>
    <row r="65" spans="1:14" ht="14.25">
      <c r="A65" s="139"/>
      <c r="B65" s="13" t="s">
        <v>126</v>
      </c>
      <c r="C65" s="29">
        <v>18352788273.259583</v>
      </c>
      <c r="D65" s="30">
        <v>19968147669.54426</v>
      </c>
      <c r="E65" s="125"/>
      <c r="F65" s="101" t="s">
        <v>166</v>
      </c>
      <c r="G65" s="102">
        <v>0.10259431455298114</v>
      </c>
      <c r="H65" s="102">
        <v>0.10486651845348093</v>
      </c>
      <c r="I65" s="99">
        <v>0.08073095556904315</v>
      </c>
      <c r="J65" s="100">
        <v>0.05675982141136318</v>
      </c>
      <c r="L65" s="12">
        <f aca="true" t="shared" si="0" ref="L65:L70">D75/D$80</f>
        <v>0.060890182692252784</v>
      </c>
      <c r="M65" s="12">
        <f aca="true" t="shared" si="1" ref="M65:M70">C75/C$80</f>
        <v>0.060495903028530355</v>
      </c>
      <c r="N65" s="13" t="s">
        <v>126</v>
      </c>
    </row>
    <row r="66" spans="1:14" ht="14.25">
      <c r="A66" s="139"/>
      <c r="B66" s="13" t="s">
        <v>127</v>
      </c>
      <c r="C66" s="29">
        <v>34628457360.69606</v>
      </c>
      <c r="D66" s="30">
        <v>32256653178.42438</v>
      </c>
      <c r="E66" s="125"/>
      <c r="F66" s="101" t="s">
        <v>165</v>
      </c>
      <c r="G66" s="102">
        <v>0.10894374974848432</v>
      </c>
      <c r="H66" s="102">
        <v>0.09526249570678573</v>
      </c>
      <c r="I66" s="99">
        <v>0.060890182692252784</v>
      </c>
      <c r="J66" s="100">
        <v>0.060495903028530355</v>
      </c>
      <c r="L66" s="12">
        <f t="shared" si="0"/>
        <v>0.16529856715452623</v>
      </c>
      <c r="M66" s="12">
        <f t="shared" si="1"/>
        <v>0.1598069582135398</v>
      </c>
      <c r="N66" s="13" t="s">
        <v>127</v>
      </c>
    </row>
    <row r="67" spans="1:14" ht="14.25">
      <c r="A67" s="139"/>
      <c r="B67" s="13" t="s">
        <v>128</v>
      </c>
      <c r="C67" s="29">
        <v>103426141022.64514</v>
      </c>
      <c r="D67" s="30">
        <v>96602227932.53517</v>
      </c>
      <c r="E67" s="125"/>
      <c r="F67" s="32" t="s">
        <v>167</v>
      </c>
      <c r="G67" s="10">
        <v>0.17598831948512542</v>
      </c>
      <c r="H67" s="10">
        <v>0.17974343851949384</v>
      </c>
      <c r="I67" s="12">
        <v>0.16529856715452623</v>
      </c>
      <c r="J67" s="10">
        <v>0.1598069582135398</v>
      </c>
      <c r="L67" s="12">
        <f t="shared" si="0"/>
        <v>0.6329306246907968</v>
      </c>
      <c r="M67" s="12">
        <f t="shared" si="1"/>
        <v>0.6769616488158088</v>
      </c>
      <c r="N67" s="13" t="s">
        <v>128</v>
      </c>
    </row>
    <row r="68" spans="1:14" ht="14.25">
      <c r="A68" s="139"/>
      <c r="B68" s="14" t="s">
        <v>129</v>
      </c>
      <c r="C68" s="29">
        <v>16044480591.186356</v>
      </c>
      <c r="D68" s="30">
        <v>15657205400.329803</v>
      </c>
      <c r="E68" s="125"/>
      <c r="F68" s="32" t="s">
        <v>128</v>
      </c>
      <c r="G68" s="10">
        <v>0.5270498355278015</v>
      </c>
      <c r="H68" s="10">
        <v>0.5368466179874505</v>
      </c>
      <c r="I68" s="12">
        <v>0.6329306246907968</v>
      </c>
      <c r="J68" s="10">
        <v>0.6769616488158088</v>
      </c>
      <c r="L68" s="12">
        <f t="shared" si="0"/>
        <v>0.06014966989338143</v>
      </c>
      <c r="M68" s="12">
        <f t="shared" si="1"/>
        <v>0.045975668530757935</v>
      </c>
      <c r="N68" s="14" t="s">
        <v>129</v>
      </c>
    </row>
    <row r="69" spans="1:14" ht="14.25">
      <c r="A69" s="139"/>
      <c r="B69" s="14"/>
      <c r="C69" s="29"/>
      <c r="D69" s="9"/>
      <c r="E69" s="124"/>
      <c r="F69" s="32"/>
      <c r="G69" s="10"/>
      <c r="H69" s="9"/>
      <c r="L69" s="12">
        <f t="shared" si="0"/>
        <v>0</v>
      </c>
      <c r="M69" s="12">
        <f t="shared" si="1"/>
        <v>0</v>
      </c>
      <c r="N69" s="14"/>
    </row>
    <row r="70" spans="1:14" ht="14.25">
      <c r="A70" s="139"/>
      <c r="B70" s="13" t="s">
        <v>123</v>
      </c>
      <c r="C70" s="29">
        <v>192654917731.19983</v>
      </c>
      <c r="D70" s="30">
        <v>183288602748.1541</v>
      </c>
      <c r="E70" s="125"/>
      <c r="F70" s="34"/>
      <c r="G70" s="9"/>
      <c r="H70" s="9"/>
      <c r="L70" s="12">
        <f t="shared" si="0"/>
        <v>1</v>
      </c>
      <c r="M70" s="12">
        <f t="shared" si="1"/>
        <v>1</v>
      </c>
      <c r="N70" s="13" t="s">
        <v>123</v>
      </c>
    </row>
    <row r="71" spans="1:8" ht="14.25">
      <c r="A71" s="33"/>
      <c r="B71" s="34"/>
      <c r="C71" s="34"/>
      <c r="D71" s="34"/>
      <c r="E71" s="126"/>
      <c r="F71" s="9"/>
      <c r="G71" s="9"/>
      <c r="H71" s="9"/>
    </row>
    <row r="72" spans="3:8" ht="14.25">
      <c r="C72" s="9"/>
      <c r="D72" s="9"/>
      <c r="E72" s="124"/>
      <c r="G72" s="9">
        <v>2012</v>
      </c>
      <c r="H72" s="9">
        <v>2011</v>
      </c>
    </row>
    <row r="73" spans="2:8" ht="14.25">
      <c r="B73" s="2" t="s">
        <v>2</v>
      </c>
      <c r="C73" s="9">
        <v>2012</v>
      </c>
      <c r="D73" s="9">
        <v>2011</v>
      </c>
      <c r="E73" s="124"/>
      <c r="F73" s="9" t="s">
        <v>125</v>
      </c>
      <c r="G73" s="10">
        <v>0.05675982141136318</v>
      </c>
      <c r="H73" s="10">
        <f>D74/D80</f>
        <v>0.08073095556904315</v>
      </c>
    </row>
    <row r="74" spans="1:8" ht="14.25">
      <c r="A74" s="11"/>
      <c r="B74" s="2" t="s">
        <v>125</v>
      </c>
      <c r="C74" s="29">
        <v>15716111351.85151</v>
      </c>
      <c r="D74" s="30">
        <v>19701182026.869217</v>
      </c>
      <c r="E74" s="124"/>
      <c r="F74" s="9" t="s">
        <v>126</v>
      </c>
      <c r="G74" s="10">
        <v>0.060495903028530355</v>
      </c>
      <c r="H74" s="10">
        <f>D75/D80</f>
        <v>0.060890182692252784</v>
      </c>
    </row>
    <row r="75" spans="1:8" ht="14.25">
      <c r="A75" s="138" t="s">
        <v>124</v>
      </c>
      <c r="B75" s="2" t="s">
        <v>126</v>
      </c>
      <c r="C75" s="29">
        <v>16750587381.813961</v>
      </c>
      <c r="D75" s="30">
        <v>14859338210.65029</v>
      </c>
      <c r="E75" s="124"/>
      <c r="F75" s="9" t="s">
        <v>127</v>
      </c>
      <c r="G75" s="10">
        <v>0.1598069582135398</v>
      </c>
      <c r="H75" s="10">
        <f>D76/D80</f>
        <v>0.16529856715452623</v>
      </c>
    </row>
    <row r="76" spans="1:8" ht="14.25">
      <c r="A76" s="138"/>
      <c r="B76" s="2" t="s">
        <v>127</v>
      </c>
      <c r="C76" s="29">
        <v>44248623192.141815</v>
      </c>
      <c r="D76" s="30">
        <v>40338642560.80655</v>
      </c>
      <c r="E76" s="124"/>
      <c r="F76" s="9" t="s">
        <v>128</v>
      </c>
      <c r="G76" s="10">
        <v>0.6769616488158088</v>
      </c>
      <c r="H76" s="10">
        <f>D77/D80</f>
        <v>0.6329306246907968</v>
      </c>
    </row>
    <row r="77" spans="1:8" ht="14.25">
      <c r="A77" s="138"/>
      <c r="B77" s="2" t="s">
        <v>128</v>
      </c>
      <c r="C77" s="29">
        <v>187442532220.37628</v>
      </c>
      <c r="D77" s="30">
        <v>154457250747.50558</v>
      </c>
      <c r="E77" s="124"/>
      <c r="F77" s="9" t="s">
        <v>129</v>
      </c>
      <c r="G77" s="10">
        <v>0.0459756685307579</v>
      </c>
      <c r="H77" s="10">
        <f>D78/D80</f>
        <v>0.06014966989338143</v>
      </c>
    </row>
    <row r="78" spans="1:8" ht="14.25">
      <c r="A78" s="138"/>
      <c r="B78" s="2" t="s">
        <v>129</v>
      </c>
      <c r="C78" s="29">
        <v>12730109224.067299</v>
      </c>
      <c r="D78" s="30">
        <v>14678627139.6496</v>
      </c>
      <c r="E78" s="124"/>
      <c r="F78" s="9"/>
      <c r="G78" s="9"/>
      <c r="H78" s="9"/>
    </row>
    <row r="79" spans="1:8" ht="14.25">
      <c r="A79" s="138"/>
      <c r="C79" s="29"/>
      <c r="D79" s="9"/>
      <c r="E79" s="124"/>
      <c r="F79" s="9"/>
      <c r="G79" s="9"/>
      <c r="H79" s="9"/>
    </row>
    <row r="80" spans="1:5" ht="14.25">
      <c r="A80" s="138"/>
      <c r="B80" s="2" t="s">
        <v>123</v>
      </c>
      <c r="C80" s="29">
        <v>276887963370.25085</v>
      </c>
      <c r="D80" s="30">
        <v>244035040685.48117</v>
      </c>
      <c r="E80" s="124"/>
    </row>
    <row r="81" spans="1:5" ht="14.25">
      <c r="A81" s="138"/>
      <c r="E81" s="124"/>
    </row>
  </sheetData>
  <mergeCells count="2">
    <mergeCell ref="A75:A81"/>
    <mergeCell ref="A64:A7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3"/>
  <sheetViews>
    <sheetView showGridLines="0" workbookViewId="0" topLeftCell="A1">
      <selection activeCell="B2" sqref="B2"/>
    </sheetView>
  </sheetViews>
  <sheetFormatPr defaultColWidth="9.00390625" defaultRowHeight="14.25"/>
  <cols>
    <col min="1" max="16384" width="9.00390625" style="16" customWidth="1"/>
  </cols>
  <sheetData>
    <row r="2" s="127" customFormat="1" ht="15">
      <c r="B2" s="133" t="s">
        <v>203</v>
      </c>
    </row>
    <row r="3" ht="14.25">
      <c r="B3" s="38" t="s">
        <v>26</v>
      </c>
    </row>
    <row r="5" ht="14.25">
      <c r="B5" s="35"/>
    </row>
    <row r="16" spans="4:6" ht="14.25">
      <c r="D16" s="107"/>
      <c r="E16" s="107"/>
      <c r="F16" s="107"/>
    </row>
    <row r="17" spans="4:6" ht="14.25">
      <c r="D17" s="107"/>
      <c r="E17" s="107"/>
      <c r="F17" s="107"/>
    </row>
    <row r="18" spans="4:6" ht="14.25">
      <c r="D18" s="107"/>
      <c r="E18" s="107"/>
      <c r="F18" s="107"/>
    </row>
    <row r="19" spans="4:6" ht="14.25">
      <c r="D19" s="107"/>
      <c r="E19" s="107"/>
      <c r="F19" s="107"/>
    </row>
    <row r="20" spans="4:6" ht="14.25">
      <c r="D20" s="107"/>
      <c r="E20" s="107"/>
      <c r="F20" s="107"/>
    </row>
    <row r="21" spans="4:6" ht="14.25">
      <c r="D21" s="107"/>
      <c r="E21" s="107"/>
      <c r="F21" s="107"/>
    </row>
    <row r="22" spans="4:6" ht="14.25">
      <c r="D22" s="107"/>
      <c r="E22" s="107"/>
      <c r="F22" s="107"/>
    </row>
    <row r="23" spans="4:6" ht="14.25">
      <c r="D23" s="107"/>
      <c r="E23" s="107"/>
      <c r="F23" s="107"/>
    </row>
    <row r="24" spans="4:6" ht="14.25">
      <c r="D24" s="107"/>
      <c r="E24" s="107"/>
      <c r="F24" s="107"/>
    </row>
    <row r="25" spans="4:6" ht="14.25">
      <c r="D25" s="107"/>
      <c r="E25" s="107"/>
      <c r="F25" s="107"/>
    </row>
    <row r="26" spans="4:6" ht="14.25">
      <c r="D26" s="107"/>
      <c r="E26" s="107"/>
      <c r="F26" s="107"/>
    </row>
    <row r="27" spans="4:8" ht="14.25">
      <c r="D27" s="107"/>
      <c r="E27" s="107"/>
      <c r="F27" s="107"/>
      <c r="H27" s="28"/>
    </row>
    <row r="28" spans="2:8" ht="14.25">
      <c r="B28" s="134" t="s">
        <v>179</v>
      </c>
      <c r="D28" s="107"/>
      <c r="E28" s="107"/>
      <c r="F28" s="107"/>
      <c r="H28" s="28"/>
    </row>
    <row r="29" spans="4:8" ht="14.25">
      <c r="D29" s="107"/>
      <c r="E29" s="107"/>
      <c r="F29" s="107"/>
      <c r="H29" s="28"/>
    </row>
    <row r="30" spans="2:14" ht="14.25">
      <c r="B30" s="140"/>
      <c r="C30" s="140"/>
      <c r="D30" s="141"/>
      <c r="E30" s="107"/>
      <c r="F30" s="107"/>
      <c r="G30" s="28"/>
      <c r="H30" s="28"/>
      <c r="I30" s="140"/>
      <c r="J30" s="140"/>
      <c r="K30" s="140"/>
      <c r="L30" s="140"/>
      <c r="M30" s="140"/>
      <c r="N30" s="140"/>
    </row>
    <row r="31" spans="2:14" ht="14.25">
      <c r="B31" s="28"/>
      <c r="C31" s="28"/>
      <c r="D31" s="108"/>
      <c r="E31" s="107"/>
      <c r="F31" s="107"/>
      <c r="G31" s="28"/>
      <c r="H31" s="28"/>
      <c r="I31" s="28"/>
      <c r="J31" s="28"/>
      <c r="K31" s="28"/>
      <c r="L31" s="28"/>
      <c r="M31" s="28"/>
      <c r="N31" s="28"/>
    </row>
    <row r="32" spans="4:6" ht="14.25">
      <c r="D32" s="107"/>
      <c r="E32" s="107"/>
      <c r="F32" s="107"/>
    </row>
    <row r="33" spans="2:14" ht="14.25">
      <c r="B33" s="85"/>
      <c r="C33" s="60" t="s">
        <v>168</v>
      </c>
      <c r="D33" s="109"/>
      <c r="E33" s="109" t="s">
        <v>169</v>
      </c>
      <c r="F33" s="109"/>
      <c r="G33" s="37"/>
      <c r="H33" s="37"/>
      <c r="I33" s="37"/>
      <c r="J33" s="37"/>
      <c r="K33" s="36"/>
      <c r="L33" s="36"/>
      <c r="M33" s="36"/>
      <c r="N33" s="36"/>
    </row>
    <row r="34" spans="2:6" ht="14.25" customHeight="1">
      <c r="B34" s="83"/>
      <c r="C34" s="84" t="s">
        <v>148</v>
      </c>
      <c r="D34" s="110" t="s">
        <v>147</v>
      </c>
      <c r="E34" s="111" t="s">
        <v>148</v>
      </c>
      <c r="F34" s="110" t="s">
        <v>147</v>
      </c>
    </row>
    <row r="35" spans="2:6" ht="14.25">
      <c r="B35" s="86" t="s">
        <v>131</v>
      </c>
      <c r="C35" s="88">
        <v>0.4077131130619771</v>
      </c>
      <c r="D35" s="112">
        <v>0.30960322567314674</v>
      </c>
      <c r="E35" s="112">
        <v>0.30016173828689047</v>
      </c>
      <c r="F35" s="113">
        <v>0.12197954546268584</v>
      </c>
    </row>
    <row r="36" spans="2:6" ht="14.25">
      <c r="B36" s="87" t="s">
        <v>132</v>
      </c>
      <c r="C36" s="89">
        <v>0.33244692948540755</v>
      </c>
      <c r="D36" s="114">
        <v>0.2101587451517495</v>
      </c>
      <c r="E36" s="114">
        <v>0.2204164102953445</v>
      </c>
      <c r="F36" s="115">
        <v>0.24828674531243214</v>
      </c>
    </row>
    <row r="37" spans="2:6" ht="14.25">
      <c r="B37" s="70" t="s">
        <v>210</v>
      </c>
      <c r="C37" s="90">
        <v>0.2598399574526153</v>
      </c>
      <c r="D37" s="116">
        <v>0.4802380291751038</v>
      </c>
      <c r="E37" s="116">
        <v>0.479421851417765</v>
      </c>
      <c r="F37" s="117">
        <v>0.629733709224882</v>
      </c>
    </row>
    <row r="38" spans="4:6" ht="14.25">
      <c r="D38" s="107"/>
      <c r="E38" s="107"/>
      <c r="F38" s="107"/>
    </row>
    <row r="39" spans="4:6" ht="14.25">
      <c r="D39" s="107"/>
      <c r="E39" s="107"/>
      <c r="F39" s="107"/>
    </row>
    <row r="40" spans="4:6" ht="14.25">
      <c r="D40" s="107"/>
      <c r="E40" s="107"/>
      <c r="F40" s="107"/>
    </row>
    <row r="41" spans="4:6" ht="14.25">
      <c r="D41" s="107"/>
      <c r="E41" s="107"/>
      <c r="F41" s="107"/>
    </row>
    <row r="42" spans="4:6" ht="14.25">
      <c r="D42" s="107"/>
      <c r="E42" s="107"/>
      <c r="F42" s="107"/>
    </row>
    <row r="43" spans="4:6" ht="14.25">
      <c r="D43" s="107"/>
      <c r="E43" s="107"/>
      <c r="F43" s="107"/>
    </row>
  </sheetData>
  <mergeCells count="3">
    <mergeCell ref="B30:D30"/>
    <mergeCell ref="I30:K30"/>
    <mergeCell ref="L30:N3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MARTINS Clara</cp:lastModifiedBy>
  <dcterms:created xsi:type="dcterms:W3CDTF">2014-12-07T08:38:21Z</dcterms:created>
  <dcterms:modified xsi:type="dcterms:W3CDTF">2015-03-06T10:23:27Z</dcterms:modified>
  <cp:category/>
  <cp:version/>
  <cp:contentType/>
  <cp:contentStatus/>
</cp:coreProperties>
</file>