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1840" windowHeight="13140" activeTab="3"/>
  </bookViews>
  <sheets>
    <sheet name="Figure 1" sheetId="9" r:id="rId1"/>
    <sheet name="Figure 2" sheetId="17" r:id="rId2"/>
    <sheet name="Figure 3" sheetId="20" r:id="rId3"/>
    <sheet name="Figure 4" sheetId="16" r:id="rId4"/>
    <sheet name="Data" sheetId="19" state="hidden" r:id="rId5"/>
  </sheets>
  <externalReferences>
    <externalReference r:id="rId8"/>
    <externalReference r:id="rId9"/>
  </externalReferences>
  <definedNames>
    <definedName name="Query1">#REF!</definedName>
  </definedNames>
  <calcPr calcId="162913"/>
  <extLst/>
</workbook>
</file>

<file path=xl/sharedStrings.xml><?xml version="1.0" encoding="utf-8"?>
<sst xmlns="http://schemas.openxmlformats.org/spreadsheetml/2006/main" count="176" uniqueCount="73">
  <si>
    <t>(million tonnes)</t>
  </si>
  <si>
    <t>STOP</t>
  </si>
  <si>
    <t/>
  </si>
  <si>
    <t>(2004 = 100)</t>
  </si>
  <si>
    <t>Environment</t>
  </si>
  <si>
    <t>Chemicals production</t>
  </si>
  <si>
    <t>Hazardous and non-hazardous - Total</t>
  </si>
  <si>
    <t>Hazardous to health</t>
  </si>
  <si>
    <t>Hazardous to the environment</t>
  </si>
  <si>
    <t>Carcinogenic, mutagenic and reprotoxic (CMR) health hazard</t>
  </si>
  <si>
    <t>Chronic toxic health hazard</t>
  </si>
  <si>
    <t>Very toxic health hazard</t>
  </si>
  <si>
    <t>Toxic health hazard</t>
  </si>
  <si>
    <t>Harmful health hazard</t>
  </si>
  <si>
    <t>Severe chronic environmental hazard</t>
  </si>
  <si>
    <t>Significant chronic environmental hazard</t>
  </si>
  <si>
    <t>Moderate chronic environmental hazard</t>
  </si>
  <si>
    <t>Chronic environmental hazard</t>
  </si>
  <si>
    <t>Significant acute environmental hazard</t>
  </si>
  <si>
    <t xml:space="preserve">Human health </t>
  </si>
  <si>
    <t>Human health and environment</t>
  </si>
  <si>
    <t>Production and consumption of chemicals by hazard class [env_chmhaz]</t>
  </si>
  <si>
    <t>Last update</t>
  </si>
  <si>
    <t>Extracted on</t>
  </si>
  <si>
    <t>Source of data</t>
  </si>
  <si>
    <t>Eurostat</t>
  </si>
  <si>
    <t>INDIC_ENV</t>
  </si>
  <si>
    <t>Production of chemicals</t>
  </si>
  <si>
    <t>UNIT</t>
  </si>
  <si>
    <t>Million tonnes</t>
  </si>
  <si>
    <t>GEO</t>
  </si>
  <si>
    <t>European Union - 28 countries</t>
  </si>
  <si>
    <t>HAZARD/TIME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</si>
  <si>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</si>
  <si>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</si>
  <si>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</si>
  <si>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</si>
  <si>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</si>
  <si>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</si>
  <si>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</si>
  <si>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</si>
  <si>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</si>
  <si>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</si>
  <si>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</si>
  <si>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</si>
  <si>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</si>
  <si>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</si>
  <si>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</si>
  <si>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Special value:</t>
  </si>
  <si>
    <t>:</t>
  </si>
  <si>
    <t>not available</t>
  </si>
  <si>
    <t>Consumption of chemicals</t>
  </si>
  <si>
    <t>Fig1</t>
  </si>
  <si>
    <t>Production</t>
  </si>
  <si>
    <t>Fig2</t>
  </si>
  <si>
    <t>Fig3</t>
  </si>
  <si>
    <t>Effective changes in the production of chemicals hazardous to health, EU, 2004 – 2019</t>
  </si>
  <si>
    <t>(in %)</t>
  </si>
  <si>
    <t>INDICATOR</t>
  </si>
  <si>
    <t>CAT</t>
  </si>
  <si>
    <t>Total</t>
  </si>
  <si>
    <t>Not hazardous to health</t>
  </si>
  <si>
    <t>Percentage of 2004</t>
  </si>
  <si>
    <t>Effective change</t>
  </si>
  <si>
    <t>Figure 1: Production of chemicals, EU, 2004–19</t>
  </si>
  <si>
    <t>EU</t>
  </si>
  <si>
    <t>Production of chemicals, EU, 2004–19</t>
  </si>
  <si>
    <t>Figure 2: Production of chemicals hazardous to health, EU, 2004–19</t>
  </si>
  <si>
    <t>Figure 4: Production of chemicals hazardous to the environment, EU, 2004–19</t>
  </si>
  <si>
    <t>Note: the y-axis is cut.</t>
  </si>
  <si>
    <r>
      <t>Source:</t>
    </r>
    <r>
      <rPr>
        <sz val="12"/>
        <rFont val="Arial"/>
        <family val="2"/>
      </rPr>
      <t xml:space="preserve"> Eurostat (online data codes: env_chmhaz)</t>
    </r>
  </si>
  <si>
    <r>
      <t>Source:</t>
    </r>
    <r>
      <rPr>
        <sz val="12"/>
        <rFont val="Arial"/>
        <family val="2"/>
      </rPr>
      <t xml:space="preserve"> Eurostat (online data code: env_chmhaz)</t>
    </r>
  </si>
  <si>
    <t xml:space="preserve">Note: The different classes of chemicals are ranked according to their environmental effect from the most harmful (bottom class) up to the least harmful (top class).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</si>
</sst>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dd\.mm\.yy"/>
    <numFmt numFmtId="166" formatCode="#,##0.0"/>
    <numFmt numFmtId="167" formatCode="0.0%"/>
    <numFmt numFmtId="168" formatCode="0.00000%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13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5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3" fillId="0" borderId="0" xfId="20" applyFont="1" applyAlignment="1" applyProtection="1">
      <alignment/>
      <protection/>
    </xf>
    <xf numFmtId="0" fontId="0" fillId="0" borderId="0" xfId="2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15" applyNumberFormat="1" applyFont="1"/>
    <xf numFmtId="1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2" borderId="0" xfId="20" applyFont="1" applyFill="1" applyAlignment="1" applyProtection="1">
      <alignment/>
      <protection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20" applyFont="1" applyFill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0" borderId="0" xfId="22" applyFont="1" applyFill="1">
      <alignment/>
      <protection/>
    </xf>
    <xf numFmtId="1" fontId="6" fillId="0" borderId="0" xfId="22" applyNumberFormat="1" applyFont="1" applyFill="1">
      <alignment/>
      <protection/>
    </xf>
    <xf numFmtId="0" fontId="6" fillId="0" borderId="0" xfId="22" applyFont="1">
      <alignment/>
      <protection/>
    </xf>
    <xf numFmtId="164" fontId="0" fillId="0" borderId="0" xfId="23" applyNumberFormat="1" applyFont="1"/>
    <xf numFmtId="164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13" fillId="2" borderId="0" xfId="20" applyFont="1" applyFill="1" applyAlignment="1" applyProtection="1">
      <alignment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>
      <alignment/>
      <protection/>
    </xf>
    <xf numFmtId="165" fontId="0" fillId="0" borderId="0" xfId="21" applyNumberFormat="1" applyFont="1" applyFill="1" applyBorder="1" applyAlignment="1">
      <alignment/>
      <protection/>
    </xf>
    <xf numFmtId="166" fontId="0" fillId="0" borderId="0" xfId="21" applyNumberFormat="1" applyFont="1">
      <alignment/>
      <protection/>
    </xf>
    <xf numFmtId="0" fontId="0" fillId="3" borderId="1" xfId="21" applyNumberFormat="1" applyFont="1" applyFill="1" applyBorder="1" applyAlignment="1">
      <alignment/>
      <protection/>
    </xf>
    <xf numFmtId="166" fontId="0" fillId="0" borderId="1" xfId="21" applyNumberFormat="1" applyFont="1" applyFill="1" applyBorder="1" applyAlignment="1">
      <alignment/>
      <protection/>
    </xf>
    <xf numFmtId="166" fontId="0" fillId="4" borderId="1" xfId="21" applyNumberFormat="1" applyFont="1" applyFill="1" applyBorder="1" applyAlignment="1">
      <alignment/>
      <protection/>
    </xf>
    <xf numFmtId="3" fontId="0" fillId="0" borderId="1" xfId="21" applyNumberFormat="1" applyFont="1" applyFill="1" applyBorder="1" applyAlignment="1">
      <alignment/>
      <protection/>
    </xf>
    <xf numFmtId="9" fontId="0" fillId="0" borderId="0" xfId="15" applyFont="1"/>
    <xf numFmtId="167" fontId="0" fillId="0" borderId="0" xfId="15" applyNumberFormat="1" applyFont="1"/>
    <xf numFmtId="168" fontId="0" fillId="0" borderId="0" xfId="15" applyNumberFormat="1" applyFont="1"/>
    <xf numFmtId="164" fontId="0" fillId="0" borderId="0" xfId="21" applyNumberFormat="1" applyFont="1">
      <alignment/>
      <protection/>
    </xf>
    <xf numFmtId="0" fontId="0" fillId="4" borderId="0" xfId="21" applyFont="1" applyFill="1">
      <alignment/>
      <protection/>
    </xf>
    <xf numFmtId="164" fontId="0" fillId="4" borderId="0" xfId="21" applyNumberFormat="1" applyFont="1" applyFill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22" applyNumberFormat="1" applyFont="1">
      <alignment/>
      <protection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7" fillId="0" borderId="0" xfId="0" applyFont="1" applyAlignment="1">
      <alignment horizontal="left" vertical="center" readingOrder="1"/>
    </xf>
    <xf numFmtId="0" fontId="16" fillId="0" borderId="0" xfId="0" applyFont="1" applyAlignment="1">
      <alignment/>
    </xf>
    <xf numFmtId="0" fontId="18" fillId="0" borderId="0" xfId="0" applyFont="1" applyAlignment="1">
      <alignment horizontal="left" vertical="center" readingOrder="1"/>
    </xf>
    <xf numFmtId="0" fontId="6" fillId="5" borderId="2" xfId="21" applyFont="1" applyFill="1" applyBorder="1">
      <alignment/>
      <protection/>
    </xf>
    <xf numFmtId="0" fontId="6" fillId="5" borderId="2" xfId="21" applyFont="1" applyFill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6" borderId="2" xfId="21" applyFont="1" applyFill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9" fontId="0" fillId="7" borderId="2" xfId="26" applyFont="1" applyFill="1" applyBorder="1" applyAlignment="1">
      <alignment horizontal="center"/>
    </xf>
    <xf numFmtId="9" fontId="0" fillId="7" borderId="2" xfId="21" applyNumberFormat="1" applyFont="1" applyFill="1" applyBorder="1" applyAlignment="1">
      <alignment horizontal="center"/>
      <protection/>
    </xf>
    <xf numFmtId="167" fontId="0" fillId="7" borderId="2" xfId="21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Standard 4" xfId="21"/>
    <cellStyle name="Standard 2" xfId="22"/>
    <cellStyle name="Prozent 2" xfId="23"/>
    <cellStyle name="Standard 2 2" xfId="24"/>
    <cellStyle name="Standard 3" xfId="25"/>
    <cellStyle name="Prozent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chemicals,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(2004 = 100)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125"/>
          <c:w val="0.97075"/>
          <c:h val="0.62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1'!$C$13</c:f>
              <c:strCache>
                <c:ptCount val="1"/>
                <c:pt idx="0">
                  <c:v>Hazardous to the environment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32AFAF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1'!$D$10:$S$10</c:f>
              <c:numCache/>
            </c:numRef>
          </c:cat>
          <c:val>
            <c:numRef>
              <c:f>'Figure 1'!$D$13:$S$13</c:f>
              <c:numCache/>
            </c:numRef>
          </c:val>
          <c:smooth val="0"/>
        </c:ser>
        <c:ser>
          <c:idx val="2"/>
          <c:order val="1"/>
          <c:tx>
            <c:strRef>
              <c:f>'Figure 1'!$C$12</c:f>
              <c:strCache>
                <c:ptCount val="1"/>
                <c:pt idx="0">
                  <c:v>Hazardous to health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1'!$D$10:$S$10</c:f>
              <c:numCache/>
            </c:numRef>
          </c:cat>
          <c:val>
            <c:numRef>
              <c:f>'Figure 1'!$D$12:$S$12</c:f>
              <c:numCache/>
            </c:numRef>
          </c:val>
          <c:smooth val="0"/>
        </c:ser>
        <c:ser>
          <c:idx val="1"/>
          <c:order val="2"/>
          <c:tx>
            <c:strRef>
              <c:f>'Figure 1'!$C$11</c:f>
              <c:strCache>
                <c:ptCount val="1"/>
                <c:pt idx="0">
                  <c:v>Hazardous and non-hazardous - Total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1'!$D$10:$S$10</c:f>
              <c:numCache/>
            </c:numRef>
          </c:cat>
          <c:val>
            <c:numRef>
              <c:f>'Figure 1'!$D$11:$S$11</c:f>
              <c:numCache/>
            </c:numRef>
          </c:val>
          <c:smooth val="0"/>
        </c:ser>
        <c:axId val="37617482"/>
        <c:axId val="3013019"/>
      </c:lineChart>
      <c:catAx>
        <c:axId val="3761748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13019"/>
        <c:crosses val="autoZero"/>
        <c:auto val="0"/>
        <c:lblOffset val="100"/>
        <c:noMultiLvlLbl val="0"/>
      </c:catAx>
      <c:valAx>
        <c:axId val="3013019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174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1275"/>
          <c:w val="0.763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chemicals hazardous to health,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235"/>
          <c:w val="0.79075"/>
          <c:h val="0.5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Carcinogenic, mutagenic and reprotoxic (CMR) health hazard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2'!$D$10:$S$10</c:f>
              <c:numCache/>
            </c:numRef>
          </c:cat>
          <c:val>
            <c:numRef>
              <c:f>'Figure 2'!$D$11:$S$11</c:f>
              <c:numCache/>
            </c:numRef>
          </c:val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Chronic toxic health hazard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2'!$D$10:$S$10</c:f>
              <c:numCache/>
            </c:numRef>
          </c:cat>
          <c:val>
            <c:numRef>
              <c:f>'Figure 2'!$D$12:$S$12</c:f>
              <c:numCache/>
            </c:numRef>
          </c:val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Very toxic health hazard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2'!$D$10:$S$10</c:f>
              <c:numCache/>
            </c:numRef>
          </c:cat>
          <c:val>
            <c:numRef>
              <c:f>'Figure 2'!$D$13:$S$13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Toxic health hazard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2'!$D$10:$S$10</c:f>
              <c:numCache/>
            </c:numRef>
          </c:cat>
          <c:val>
            <c:numRef>
              <c:f>'Figure 2'!$D$14:$S$14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Harmful health hazard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2'!$D$10:$S$10</c:f>
              <c:numCache/>
            </c:numRef>
          </c:cat>
          <c:val>
            <c:numRef>
              <c:f>'Figure 2'!$D$15:$S$15</c:f>
              <c:numCache/>
            </c:numRef>
          </c:val>
        </c:ser>
        <c:overlap val="100"/>
        <c:axId val="27117172"/>
        <c:axId val="42727957"/>
      </c:bar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17172"/>
        <c:crosses val="autoZero"/>
        <c:crossBetween val="between"/>
        <c:dispUnits/>
        <c:minorUnit val="50"/>
      </c:valAx>
    </c:plotArea>
    <c:legend>
      <c:legendPos val="r"/>
      <c:layout>
        <c:manualLayout>
          <c:xMode val="edge"/>
          <c:yMode val="edge"/>
          <c:x val="0.8525"/>
          <c:y val="0.06325"/>
          <c:w val="0.141"/>
          <c:h val="0.7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Effective changes in the production of chemicals hazardous to health, EU, 2004 – 2019 (in %) 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75"/>
          <c:w val="0.9707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'[1]Fig. 3'!$D$12</c:f>
              <c:strCache>
                <c:ptCount val="1"/>
                <c:pt idx="0">
                  <c:v>Hazardous to health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'[1]Fig. 3'!$E$3:$T$3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'[1]Fig. 3'!$E$12:$T$12</c:f>
              <c:numCache>
                <c:formatCode>General</c:formatCode>
                <c:ptCount val="16"/>
                <c:pt idx="0">
                  <c:v>0</c:v>
                </c:pt>
                <c:pt idx="1">
                  <c:v>-0.005582327650345498</c:v>
                </c:pt>
                <c:pt idx="2">
                  <c:v>-0.01831999058058975</c:v>
                </c:pt>
                <c:pt idx="3">
                  <c:v>-0.022292321910039492</c:v>
                </c:pt>
                <c:pt idx="4">
                  <c:v>0.0013215692353477637</c:v>
                </c:pt>
                <c:pt idx="5">
                  <c:v>-0.01327668134072979</c:v>
                </c:pt>
                <c:pt idx="6">
                  <c:v>-0.011603437181201937</c:v>
                </c:pt>
                <c:pt idx="7">
                  <c:v>-0.021455841008486742</c:v>
                </c:pt>
                <c:pt idx="8">
                  <c:v>-0.03220289116035213</c:v>
                </c:pt>
                <c:pt idx="9">
                  <c:v>-0.02439418311886954</c:v>
                </c:pt>
                <c:pt idx="10">
                  <c:v>-0.02306795500255099</c:v>
                </c:pt>
                <c:pt idx="11">
                  <c:v>-0.030596706651159544</c:v>
                </c:pt>
                <c:pt idx="12">
                  <c:v>-0.03831068411290528</c:v>
                </c:pt>
                <c:pt idx="13">
                  <c:v>-0.03281292221108789</c:v>
                </c:pt>
                <c:pt idx="14">
                  <c:v>-0.046212005060956574</c:v>
                </c:pt>
                <c:pt idx="15">
                  <c:v>-0.032391505250558894</c:v>
                </c:pt>
              </c:numCache>
            </c:numRef>
          </c:val>
        </c:ser>
        <c:ser>
          <c:idx val="1"/>
          <c:order val="1"/>
          <c:tx>
            <c:strRef>
              <c:f>'[1]Fig. 3'!$D$13</c:f>
              <c:strCache>
                <c:ptCount val="1"/>
                <c:pt idx="0">
                  <c:v>Not hazardous to health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'[1]Fig. 3'!$E$3:$T$3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'[1]Fig. 3'!$E$13:$T$13</c:f>
              <c:numCache>
                <c:formatCode>General</c:formatCode>
                <c:ptCount val="16"/>
                <c:pt idx="0">
                  <c:v>0</c:v>
                </c:pt>
                <c:pt idx="1">
                  <c:v>0.01952566765329533</c:v>
                </c:pt>
                <c:pt idx="2">
                  <c:v>0.0655693262185455</c:v>
                </c:pt>
                <c:pt idx="3">
                  <c:v>0.07797329288057053</c:v>
                </c:pt>
                <c:pt idx="4">
                  <c:v>-0.003132225030344493</c:v>
                </c:pt>
                <c:pt idx="5">
                  <c:v>0.04643870507703918</c:v>
                </c:pt>
                <c:pt idx="6">
                  <c:v>0.040586091004889635</c:v>
                </c:pt>
                <c:pt idx="7">
                  <c:v>0.07504747965263592</c:v>
                </c:pt>
                <c:pt idx="8">
                  <c:v>0.11263813048188775</c:v>
                </c:pt>
                <c:pt idx="9">
                  <c:v>0.08532510846495789</c:v>
                </c:pt>
                <c:pt idx="10">
                  <c:v>0.07919596183455668</c:v>
                </c:pt>
                <c:pt idx="11">
                  <c:v>0.1070200752761129</c:v>
                </c:pt>
                <c:pt idx="12">
                  <c:v>0.13400175203127973</c:v>
                </c:pt>
                <c:pt idx="13">
                  <c:v>0.11477187545368639</c:v>
                </c:pt>
                <c:pt idx="14">
                  <c:v>0.1616387121878764</c:v>
                </c:pt>
                <c:pt idx="15">
                  <c:v>0.11478817112229756</c:v>
                </c:pt>
              </c:numCache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2463"/>
        <c:crosses val="autoZero"/>
        <c:auto val="1"/>
        <c:lblOffset val="100"/>
        <c:noMultiLvlLbl val="0"/>
      </c:catAx>
      <c:valAx>
        <c:axId val="384124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90072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.85475"/>
          <c:w val="0.44075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chemicals hazardous to the environment,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935"/>
          <c:w val="0.8165"/>
          <c:h val="0.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Severe chronic environmental hazard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4'!$D$10:$S$10</c:f>
              <c:numCache/>
            </c:numRef>
          </c:cat>
          <c:val>
            <c:numRef>
              <c:f>'Figure 4'!$D$11:$S$11</c:f>
              <c:numCache/>
            </c:numRef>
          </c:val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Significant chronic environmental hazard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4'!$D$10:$S$10</c:f>
              <c:numCache/>
            </c:numRef>
          </c:cat>
          <c:val>
            <c:numRef>
              <c:f>'Figure 4'!$D$12:$S$12</c:f>
              <c:numCache/>
            </c:numRef>
          </c:val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Moderate chronic environmental hazard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4'!$D$10:$S$10</c:f>
              <c:numCache/>
            </c:numRef>
          </c:cat>
          <c:val>
            <c:numRef>
              <c:f>'Figure 4'!$D$13:$S$13</c:f>
              <c:numCache/>
            </c:numRef>
          </c:val>
        </c:ser>
        <c:ser>
          <c:idx val="3"/>
          <c:order val="3"/>
          <c:tx>
            <c:strRef>
              <c:f>'Figure 4'!$C$14</c:f>
              <c:strCache>
                <c:ptCount val="1"/>
                <c:pt idx="0">
                  <c:v>Chronic environmental hazard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4'!$D$10:$S$10</c:f>
              <c:numCache/>
            </c:numRef>
          </c:cat>
          <c:val>
            <c:numRef>
              <c:f>'Figure 4'!$D$14:$S$14</c:f>
              <c:numCache/>
            </c:numRef>
          </c:val>
        </c:ser>
        <c:ser>
          <c:idx val="4"/>
          <c:order val="4"/>
          <c:tx>
            <c:strRef>
              <c:f>'Figure 4'!$C$15</c:f>
              <c:strCache>
                <c:ptCount val="1"/>
                <c:pt idx="0">
                  <c:v>Significant acute environmental hazard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4'!$D$10:$S$10</c:f>
              <c:numCache/>
            </c:numRef>
          </c:cat>
          <c:val>
            <c:numRef>
              <c:f>'Figure 4'!$D$15:$S$15</c:f>
              <c:numCache/>
            </c:numRef>
          </c:val>
        </c:ser>
        <c:overlap val="100"/>
        <c:gapWidth val="55"/>
        <c:axId val="10167848"/>
        <c:axId val="24401769"/>
      </c:barChart>
      <c:catAx>
        <c:axId val="1016784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167848"/>
        <c:crosses val="autoZero"/>
        <c:crossBetween val="between"/>
        <c:dispUnits/>
        <c:majorUnit val="50"/>
        <c:minorUnit val="50"/>
      </c:valAx>
    </c:plotArea>
    <c:legend>
      <c:legendPos val="r"/>
      <c:layout>
        <c:manualLayout>
          <c:xMode val="edge"/>
          <c:yMode val="edge"/>
          <c:x val="0.8715"/>
          <c:y val="0.172"/>
          <c:w val="0.123"/>
          <c:h val="0.65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648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y-axis is cut.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18</xdr:row>
      <xdr:rowOff>95250</xdr:rowOff>
    </xdr:from>
    <xdr:to>
      <xdr:col>21</xdr:col>
      <xdr:colOff>371475</xdr:colOff>
      <xdr:row>52</xdr:row>
      <xdr:rowOff>133350</xdr:rowOff>
    </xdr:to>
    <xdr:graphicFrame macro="">
      <xdr:nvGraphicFramePr>
        <xdr:cNvPr id="4097" name="Chart 1"/>
        <xdr:cNvGraphicFramePr/>
      </xdr:nvGraphicFramePr>
      <xdr:xfrm>
        <a:off x="1409700" y="2838450"/>
        <a:ext cx="11468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different classes of chemicals are ranked according to their toxicity from the most dangerous (bottom class) up to the least dangerous (top class).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0.86375</cdr:x>
      <cdr:y>0.90475</cdr:y>
    </cdr:from>
    <cdr:to>
      <cdr:x>0.9825</cdr:x>
      <cdr:y>0.98075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1115675" y="49720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19</xdr:row>
      <xdr:rowOff>114300</xdr:rowOff>
    </xdr:from>
    <xdr:to>
      <xdr:col>25</xdr:col>
      <xdr:colOff>133350</xdr:colOff>
      <xdr:row>55</xdr:row>
      <xdr:rowOff>133350</xdr:rowOff>
    </xdr:to>
    <xdr:graphicFrame macro="">
      <xdr:nvGraphicFramePr>
        <xdr:cNvPr id="24578" name="Chart 1026"/>
        <xdr:cNvGraphicFramePr/>
      </xdr:nvGraphicFramePr>
      <xdr:xfrm>
        <a:off x="1238250" y="3009900"/>
        <a:ext cx="12877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16</xdr:row>
      <xdr:rowOff>28575</xdr:rowOff>
    </xdr:from>
    <xdr:to>
      <xdr:col>9</xdr:col>
      <xdr:colOff>809625</xdr:colOff>
      <xdr:row>52</xdr:row>
      <xdr:rowOff>47625</xdr:rowOff>
    </xdr:to>
    <xdr:graphicFrame macro="">
      <xdr:nvGraphicFramePr>
        <xdr:cNvPr id="2" name="Diagramm 1"/>
        <xdr:cNvGraphicFramePr/>
      </xdr:nvGraphicFramePr>
      <xdr:xfrm>
        <a:off x="1285875" y="2466975"/>
        <a:ext cx="9525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4286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different classes of chemicals are ranked according to their environmental effect from the most harmful (bottom class) up to the least harmful (top class).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16</xdr:row>
      <xdr:rowOff>133350</xdr:rowOff>
    </xdr:from>
    <xdr:to>
      <xdr:col>28</xdr:col>
      <xdr:colOff>95250</xdr:colOff>
      <xdr:row>49</xdr:row>
      <xdr:rowOff>66675</xdr:rowOff>
    </xdr:to>
    <xdr:graphicFrame macro="">
      <xdr:nvGraphicFramePr>
        <xdr:cNvPr id="22530" name="Chart 2"/>
        <xdr:cNvGraphicFramePr/>
      </xdr:nvGraphicFramePr>
      <xdr:xfrm>
        <a:off x="1066800" y="2571750"/>
        <a:ext cx="15992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.metz\Documents\Eurostat\Mai%202021\Effective_Changes_Fig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.metz\AppData\Local\Microsoft\Windows\INetCache\Content.Outlook\W4JWEUN5\Chemical_consumption_Statistics_2004-18_201911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 3"/>
    </sheetNames>
    <sheetDataSet>
      <sheetData sheetId="0">
        <row r="3">
          <cell r="E3">
            <v>2004</v>
          </cell>
          <cell r="F3">
            <v>2005</v>
          </cell>
          <cell r="G3">
            <v>2006</v>
          </cell>
          <cell r="H3">
            <v>2007</v>
          </cell>
          <cell r="I3">
            <v>2008</v>
          </cell>
          <cell r="J3">
            <v>2009</v>
          </cell>
          <cell r="K3">
            <v>2010</v>
          </cell>
          <cell r="L3">
            <v>2011</v>
          </cell>
          <cell r="M3">
            <v>2012</v>
          </cell>
          <cell r="N3">
            <v>2013</v>
          </cell>
          <cell r="O3">
            <v>2014</v>
          </cell>
          <cell r="P3">
            <v>2015</v>
          </cell>
          <cell r="Q3">
            <v>2016</v>
          </cell>
          <cell r="R3">
            <v>2017</v>
          </cell>
          <cell r="S3">
            <v>2018</v>
          </cell>
          <cell r="T3">
            <v>2019</v>
          </cell>
        </row>
        <row r="12">
          <cell r="D12" t="str">
            <v>Hazardous to health</v>
          </cell>
          <cell r="E12">
            <v>0</v>
          </cell>
          <cell r="F12">
            <v>-0.005582327650345498</v>
          </cell>
          <cell r="G12">
            <v>-0.01831999058058975</v>
          </cell>
          <cell r="H12">
            <v>-0.022292321910039492</v>
          </cell>
          <cell r="I12">
            <v>0.0013215692353477637</v>
          </cell>
          <cell r="J12">
            <v>-0.01327668134072979</v>
          </cell>
          <cell r="K12">
            <v>-0.011603437181201937</v>
          </cell>
          <cell r="L12">
            <v>-0.021455841008486742</v>
          </cell>
          <cell r="M12">
            <v>-0.03220289116035213</v>
          </cell>
          <cell r="N12">
            <v>-0.02439418311886954</v>
          </cell>
          <cell r="O12">
            <v>-0.02306795500255099</v>
          </cell>
          <cell r="P12">
            <v>-0.030596706651159544</v>
          </cell>
          <cell r="Q12">
            <v>-0.03831068411290528</v>
          </cell>
          <cell r="R12">
            <v>-0.03281292221108789</v>
          </cell>
          <cell r="S12">
            <v>-0.046212005060956574</v>
          </cell>
          <cell r="T12">
            <v>-0.032391505250558894</v>
          </cell>
        </row>
        <row r="13">
          <cell r="D13" t="str">
            <v>Not hazardous to health</v>
          </cell>
          <cell r="E13">
            <v>0</v>
          </cell>
          <cell r="F13">
            <v>0.01952566765329533</v>
          </cell>
          <cell r="G13">
            <v>0.0655693262185455</v>
          </cell>
          <cell r="H13">
            <v>0.07797329288057053</v>
          </cell>
          <cell r="I13">
            <v>-0.003132225030344493</v>
          </cell>
          <cell r="J13">
            <v>0.04643870507703918</v>
          </cell>
          <cell r="K13">
            <v>0.040586091004889635</v>
          </cell>
          <cell r="L13">
            <v>0.07504747965263592</v>
          </cell>
          <cell r="M13">
            <v>0.11263813048188775</v>
          </cell>
          <cell r="N13">
            <v>0.08532510846495789</v>
          </cell>
          <cell r="O13">
            <v>0.07919596183455668</v>
          </cell>
          <cell r="P13">
            <v>0.1070200752761129</v>
          </cell>
          <cell r="Q13">
            <v>0.13400175203127973</v>
          </cell>
          <cell r="R13">
            <v>0.11477187545368639</v>
          </cell>
          <cell r="S13">
            <v>0.1616387121878764</v>
          </cell>
          <cell r="T13">
            <v>0.11478817112229756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_4"/>
      <sheetName val="Fig_5"/>
      <sheetName val="Fig_6"/>
      <sheetName val="Data"/>
    </sheetNames>
    <sheetDataSet>
      <sheetData sheetId="0">
        <row r="14">
          <cell r="E14">
            <v>100</v>
          </cell>
          <cell r="F14">
            <v>102.8</v>
          </cell>
          <cell r="G14">
            <v>104.4</v>
          </cell>
          <cell r="H14">
            <v>107.6</v>
          </cell>
          <cell r="I14">
            <v>99.6</v>
          </cell>
          <cell r="J14">
            <v>86.5</v>
          </cell>
          <cell r="K14">
            <v>98.4</v>
          </cell>
          <cell r="L14">
            <v>94.7</v>
          </cell>
          <cell r="M14">
            <v>93.3</v>
          </cell>
          <cell r="N14">
            <v>92.9</v>
          </cell>
          <cell r="O14">
            <v>94.5</v>
          </cell>
          <cell r="P14">
            <v>93.3</v>
          </cell>
          <cell r="Q14">
            <v>92.8</v>
          </cell>
          <cell r="R14">
            <v>94.7</v>
          </cell>
        </row>
        <row r="15">
          <cell r="E15">
            <v>100</v>
          </cell>
          <cell r="F15">
            <v>103.1</v>
          </cell>
          <cell r="G15">
            <v>103.6</v>
          </cell>
          <cell r="H15">
            <v>106.2</v>
          </cell>
          <cell r="I15">
            <v>100.9</v>
          </cell>
          <cell r="J15">
            <v>85.9</v>
          </cell>
          <cell r="K15">
            <v>98.2</v>
          </cell>
          <cell r="L15">
            <v>93.8</v>
          </cell>
          <cell r="M15">
            <v>91.1</v>
          </cell>
          <cell r="N15">
            <v>90.2</v>
          </cell>
          <cell r="O15">
            <v>91.9</v>
          </cell>
          <cell r="P15">
            <v>89.9</v>
          </cell>
          <cell r="Q15">
            <v>88.4</v>
          </cell>
          <cell r="R15">
            <v>89.5</v>
          </cell>
        </row>
        <row r="16">
          <cell r="E16">
            <v>100</v>
          </cell>
          <cell r="F16">
            <v>106.2</v>
          </cell>
          <cell r="G16">
            <v>105.3</v>
          </cell>
          <cell r="H16">
            <v>108.7</v>
          </cell>
          <cell r="I16">
            <v>110.4</v>
          </cell>
          <cell r="J16">
            <v>91.1</v>
          </cell>
          <cell r="K16">
            <v>103.5</v>
          </cell>
          <cell r="L16">
            <v>100.4</v>
          </cell>
          <cell r="M16">
            <v>94.7</v>
          </cell>
          <cell r="N16">
            <v>94.4</v>
          </cell>
          <cell r="O16">
            <v>94.8</v>
          </cell>
          <cell r="P16">
            <v>92.1</v>
          </cell>
          <cell r="Q16">
            <v>88.3</v>
          </cell>
          <cell r="R16">
            <v>86.6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8"/>
  <sheetViews>
    <sheetView showGridLines="0" workbookViewId="0" topLeftCell="B4">
      <selection activeCell="K61" sqref="K61"/>
    </sheetView>
  </sheetViews>
  <sheetFormatPr defaultColWidth="11.421875" defaultRowHeight="12"/>
  <cols>
    <col min="1" max="1" width="9.28125" style="8" customWidth="1"/>
    <col min="2" max="2" width="10.8515625" style="8" customWidth="1"/>
    <col min="3" max="3" width="32.421875" style="8" customWidth="1"/>
    <col min="4" max="14" width="6.57421875" style="8" customWidth="1"/>
    <col min="15" max="17" width="7.28125" style="8" customWidth="1"/>
    <col min="18" max="19" width="7.00390625" style="8" customWidth="1"/>
    <col min="20" max="20" width="9.7109375" style="8" customWidth="1"/>
    <col min="21" max="21" width="17.140625" style="8" customWidth="1"/>
    <col min="22" max="24" width="9.7109375" style="8" customWidth="1"/>
    <col min="25" max="25" width="8.57421875" style="8" customWidth="1"/>
    <col min="26" max="31" width="9.7109375" style="8" customWidth="1"/>
    <col min="32" max="16384" width="11.421875" style="8" customWidth="1"/>
  </cols>
  <sheetData>
    <row r="1" spans="1:3" ht="12">
      <c r="A1" s="2"/>
      <c r="C1" s="3"/>
    </row>
    <row r="2" spans="1:3" ht="12">
      <c r="A2" s="2"/>
      <c r="C2" s="3"/>
    </row>
    <row r="3" spans="3:4" ht="12">
      <c r="C3" s="71" t="s">
        <v>20</v>
      </c>
      <c r="D3" s="33"/>
    </row>
    <row r="4" ht="12">
      <c r="C4" s="71" t="s">
        <v>5</v>
      </c>
    </row>
    <row r="5" ht="12">
      <c r="C5" s="14"/>
    </row>
    <row r="6" spans="1:17" ht="12">
      <c r="A6" s="24"/>
      <c r="C6" s="73" t="s">
        <v>64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6" ht="12">
      <c r="A7" s="23"/>
      <c r="C7" s="75" t="s">
        <v>3</v>
      </c>
      <c r="D7" s="9"/>
      <c r="E7" s="9"/>
      <c r="F7" s="9"/>
      <c r="G7" s="9"/>
      <c r="H7" s="9"/>
      <c r="I7" s="9"/>
      <c r="J7" s="12"/>
      <c r="K7" s="12"/>
      <c r="L7" s="12"/>
      <c r="M7" s="12"/>
      <c r="N7" s="9"/>
      <c r="O7" s="9"/>
      <c r="P7" s="9"/>
    </row>
    <row r="8" spans="3:13" ht="12">
      <c r="C8" s="3"/>
      <c r="D8" s="5"/>
      <c r="E8" s="5"/>
      <c r="F8" s="5"/>
      <c r="G8" s="5"/>
      <c r="H8" s="5"/>
      <c r="I8" s="13"/>
      <c r="J8" s="13"/>
      <c r="K8" s="13"/>
      <c r="L8" s="13"/>
      <c r="M8" s="13"/>
    </row>
    <row r="9" ht="12">
      <c r="M9" s="8" t="s">
        <v>2</v>
      </c>
    </row>
    <row r="10" spans="2:19" ht="12">
      <c r="B10" s="14"/>
      <c r="C10" s="10"/>
      <c r="D10" s="31">
        <v>2004</v>
      </c>
      <c r="E10" s="31">
        <v>2005</v>
      </c>
      <c r="F10" s="31">
        <v>2006</v>
      </c>
      <c r="G10" s="31">
        <v>2007</v>
      </c>
      <c r="H10" s="31">
        <v>2008</v>
      </c>
      <c r="I10" s="31">
        <v>2009</v>
      </c>
      <c r="J10" s="31">
        <v>2010</v>
      </c>
      <c r="K10" s="31">
        <v>2011</v>
      </c>
      <c r="L10" s="31">
        <v>2012</v>
      </c>
      <c r="M10" s="31">
        <v>2013</v>
      </c>
      <c r="N10" s="31">
        <v>2014</v>
      </c>
      <c r="O10" s="31">
        <v>2015</v>
      </c>
      <c r="P10" s="31">
        <v>2016</v>
      </c>
      <c r="Q10" s="31">
        <v>2017</v>
      </c>
      <c r="R10" s="31">
        <v>2018</v>
      </c>
      <c r="S10" s="8">
        <v>2019</v>
      </c>
    </row>
    <row r="11" spans="1:26" ht="12">
      <c r="A11" s="4"/>
      <c r="B11" s="14"/>
      <c r="C11" s="10" t="s">
        <v>6</v>
      </c>
      <c r="D11" s="30">
        <v>100</v>
      </c>
      <c r="E11" s="30">
        <v>102.8</v>
      </c>
      <c r="F11" s="30">
        <v>100.9</v>
      </c>
      <c r="G11" s="30">
        <v>104</v>
      </c>
      <c r="H11" s="30">
        <v>97.2</v>
      </c>
      <c r="I11" s="30">
        <v>85.2</v>
      </c>
      <c r="J11" s="30">
        <v>96.7</v>
      </c>
      <c r="K11" s="30">
        <v>92.9</v>
      </c>
      <c r="L11" s="30">
        <v>92.6</v>
      </c>
      <c r="M11" s="30">
        <v>90.7</v>
      </c>
      <c r="N11" s="30">
        <v>91.2</v>
      </c>
      <c r="O11" s="30">
        <v>90.2</v>
      </c>
      <c r="P11" s="13">
        <v>92.1</v>
      </c>
      <c r="Q11" s="13">
        <v>96.4</v>
      </c>
      <c r="R11" s="15">
        <v>95.5</v>
      </c>
      <c r="S11" s="15">
        <v>93.1</v>
      </c>
      <c r="T11" s="15"/>
      <c r="U11" s="13"/>
      <c r="V11" s="13"/>
      <c r="W11" s="13"/>
      <c r="X11" s="13"/>
      <c r="Y11" s="13"/>
      <c r="Z11" s="13"/>
    </row>
    <row r="12" spans="1:26" ht="12">
      <c r="A12" s="4"/>
      <c r="B12" s="14"/>
      <c r="C12" s="10" t="s">
        <v>7</v>
      </c>
      <c r="D12" s="30">
        <v>100</v>
      </c>
      <c r="E12" s="30">
        <v>102.3</v>
      </c>
      <c r="F12" s="30">
        <v>99.1</v>
      </c>
      <c r="G12" s="30">
        <v>101.7</v>
      </c>
      <c r="H12" s="30">
        <v>97.3</v>
      </c>
      <c r="I12" s="30">
        <v>83.9</v>
      </c>
      <c r="J12" s="30">
        <v>95.5</v>
      </c>
      <c r="K12" s="30">
        <v>90.8</v>
      </c>
      <c r="L12" s="30">
        <v>89.4</v>
      </c>
      <c r="M12" s="30">
        <v>88.3</v>
      </c>
      <c r="N12" s="30">
        <v>88.9</v>
      </c>
      <c r="O12" s="30">
        <v>87.1</v>
      </c>
      <c r="P12" s="13">
        <v>88.3</v>
      </c>
      <c r="Q12" s="13">
        <v>93.1</v>
      </c>
      <c r="R12" s="13">
        <v>90.8</v>
      </c>
      <c r="S12" s="17">
        <v>89.9</v>
      </c>
      <c r="T12" s="13"/>
      <c r="U12" s="15"/>
      <c r="V12" s="15"/>
      <c r="W12" s="6"/>
      <c r="X12" s="15"/>
      <c r="Y12" s="15"/>
      <c r="Z12" s="15"/>
    </row>
    <row r="13" spans="1:20" ht="12">
      <c r="A13" s="4"/>
      <c r="B13" s="14"/>
      <c r="C13" s="10" t="s">
        <v>8</v>
      </c>
      <c r="D13" s="30">
        <v>100</v>
      </c>
      <c r="E13" s="30">
        <v>106.2</v>
      </c>
      <c r="F13" s="30">
        <v>103.9</v>
      </c>
      <c r="G13" s="30">
        <v>107.2</v>
      </c>
      <c r="H13" s="30">
        <v>109.9</v>
      </c>
      <c r="I13" s="30">
        <v>91.7</v>
      </c>
      <c r="J13" s="30">
        <v>102.9</v>
      </c>
      <c r="K13" s="30">
        <v>100.1</v>
      </c>
      <c r="L13" s="30">
        <v>95.7</v>
      </c>
      <c r="M13" s="30">
        <v>95.5</v>
      </c>
      <c r="N13" s="30">
        <v>93.7</v>
      </c>
      <c r="O13" s="30">
        <v>91.2</v>
      </c>
      <c r="P13" s="13">
        <v>93.7</v>
      </c>
      <c r="Q13" s="13">
        <v>102.1</v>
      </c>
      <c r="R13" s="13">
        <v>98.7</v>
      </c>
      <c r="S13" s="17">
        <v>99.8</v>
      </c>
      <c r="T13" s="13"/>
    </row>
    <row r="14" spans="2:19" ht="12">
      <c r="B14" s="14"/>
      <c r="C14" s="14"/>
      <c r="M14" s="16"/>
      <c r="S14" s="14"/>
    </row>
    <row r="15" spans="1:19" ht="12">
      <c r="A15" s="23"/>
      <c r="B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R15" s="15"/>
      <c r="S15" s="14"/>
    </row>
    <row r="16" spans="1:37" ht="12">
      <c r="A16" s="23"/>
      <c r="B16" s="14"/>
      <c r="C16" s="14"/>
      <c r="D16" s="14"/>
      <c r="E16" s="14"/>
      <c r="F16" s="14"/>
      <c r="G16" s="14"/>
      <c r="H16" s="14"/>
      <c r="I16" s="14"/>
      <c r="J16" s="17"/>
      <c r="K16" s="17"/>
      <c r="L16" s="14"/>
      <c r="M16" s="14"/>
      <c r="R16" s="13"/>
      <c r="U16" s="13"/>
      <c r="AK16" s="13"/>
    </row>
    <row r="17" spans="3:21" ht="12">
      <c r="C17" s="14"/>
      <c r="J17" s="17"/>
      <c r="K17" s="17"/>
      <c r="R17" s="13"/>
      <c r="U17" s="15"/>
    </row>
    <row r="18" spans="1:3" ht="12">
      <c r="A18" s="23"/>
      <c r="C18" s="3" t="s">
        <v>66</v>
      </c>
    </row>
    <row r="19" spans="19:40" ht="12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22:40" ht="12"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22:40" ht="12"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ht="12"/>
    <row r="23" spans="24:40" ht="12">
      <c r="X23" s="44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24:40" ht="12">
      <c r="X24" s="44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</row>
    <row r="25" spans="24:40" ht="12">
      <c r="X25" s="43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1.25" customHeight="1"/>
    <row r="42" ht="12"/>
    <row r="43" ht="12">
      <c r="A43" s="26"/>
    </row>
    <row r="44" ht="12">
      <c r="A44" s="26"/>
    </row>
    <row r="45" ht="12">
      <c r="A45" s="26"/>
    </row>
    <row r="46" ht="12">
      <c r="A46" s="26"/>
    </row>
    <row r="47" ht="12">
      <c r="A47" s="26"/>
    </row>
    <row r="48" ht="12">
      <c r="A48" s="26"/>
    </row>
    <row r="49" spans="1:3" ht="12">
      <c r="A49" s="26"/>
      <c r="C49" s="10"/>
    </row>
    <row r="50" ht="12">
      <c r="A50" s="26"/>
    </row>
    <row r="51" spans="1:2" ht="12">
      <c r="A51" s="34"/>
      <c r="B51" s="35"/>
    </row>
    <row r="52" spans="1:2" ht="12">
      <c r="A52" s="34"/>
      <c r="B52" s="35"/>
    </row>
    <row r="53" spans="1:3" ht="12">
      <c r="A53" s="34"/>
      <c r="B53" s="35"/>
      <c r="C53" s="35"/>
    </row>
    <row r="54" spans="1:3" ht="12">
      <c r="A54" s="36"/>
      <c r="B54" s="35"/>
      <c r="C54" s="35"/>
    </row>
    <row r="55" spans="1:14" ht="12">
      <c r="A55" s="37"/>
      <c r="B55" s="35"/>
      <c r="C55" s="3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">
      <c r="A56" s="37"/>
      <c r="B56" s="35"/>
      <c r="C56" s="3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">
      <c r="A57" s="35"/>
      <c r="B57" s="35"/>
      <c r="C57" s="14"/>
      <c r="F57" s="10"/>
      <c r="G57" s="10"/>
      <c r="H57" s="10"/>
      <c r="I57" s="10"/>
      <c r="J57" s="10"/>
      <c r="K57" s="10"/>
      <c r="L57" s="10"/>
      <c r="M57" s="10"/>
      <c r="N57" s="10"/>
    </row>
    <row r="58" spans="3:14" ht="12">
      <c r="C58" s="22"/>
      <c r="F58" s="10"/>
      <c r="G58" s="10"/>
      <c r="H58" s="10"/>
      <c r="I58" s="10"/>
      <c r="J58" s="10"/>
      <c r="K58" s="10"/>
      <c r="L58" s="10"/>
      <c r="M58" s="10"/>
      <c r="N58" s="10"/>
    </row>
    <row r="59" spans="3:14" ht="12">
      <c r="C59" s="22"/>
      <c r="F59" s="10"/>
      <c r="G59" s="10"/>
      <c r="H59" s="10"/>
      <c r="I59" s="10"/>
      <c r="J59" s="10"/>
      <c r="K59" s="10"/>
      <c r="L59" s="10"/>
      <c r="M59" s="10"/>
      <c r="N59" s="10"/>
    </row>
    <row r="60" spans="3:14" ht="12">
      <c r="C60" s="22"/>
      <c r="F60" s="10"/>
      <c r="G60" s="10"/>
      <c r="H60" s="10"/>
      <c r="I60" s="10"/>
      <c r="J60" s="10"/>
      <c r="K60" s="10"/>
      <c r="L60" s="10"/>
      <c r="M60" s="10"/>
      <c r="N60" s="10"/>
    </row>
    <row r="61" spans="3:14" ht="12">
      <c r="C61" s="22"/>
      <c r="F61" s="10"/>
      <c r="G61" s="10"/>
      <c r="H61" s="10"/>
      <c r="I61" s="10"/>
      <c r="J61" s="10"/>
      <c r="K61" s="10"/>
      <c r="L61" s="10"/>
      <c r="M61" s="10"/>
      <c r="N61" s="10"/>
    </row>
    <row r="62" spans="3:14" ht="12">
      <c r="C62" s="22"/>
      <c r="F62" s="10"/>
      <c r="G62" s="10"/>
      <c r="H62" s="10"/>
      <c r="I62" s="10"/>
      <c r="J62" s="10"/>
      <c r="K62" s="10"/>
      <c r="L62" s="10"/>
      <c r="M62" s="10"/>
      <c r="N62" s="10"/>
    </row>
    <row r="63" spans="3:14" ht="15">
      <c r="C63" s="88" t="s">
        <v>69</v>
      </c>
      <c r="F63" s="10"/>
      <c r="G63" s="10"/>
      <c r="H63" s="10"/>
      <c r="I63" s="10"/>
      <c r="J63" s="10"/>
      <c r="K63" s="10"/>
      <c r="L63" s="10"/>
      <c r="M63" s="10"/>
      <c r="N63" s="10"/>
    </row>
    <row r="64" spans="3:14" ht="15">
      <c r="C64" s="89" t="s">
        <v>70</v>
      </c>
      <c r="F64" s="10"/>
      <c r="G64" s="10"/>
      <c r="H64" s="10"/>
      <c r="I64" s="10"/>
      <c r="J64" s="10"/>
      <c r="K64" s="10"/>
      <c r="L64" s="10"/>
      <c r="M64" s="10"/>
      <c r="N64" s="10"/>
    </row>
    <row r="65" spans="3:14" ht="12">
      <c r="C65" s="22"/>
      <c r="F65" s="10"/>
      <c r="G65" s="10"/>
      <c r="H65" s="10"/>
      <c r="I65" s="10"/>
      <c r="J65" s="10"/>
      <c r="K65" s="10"/>
      <c r="L65" s="10"/>
      <c r="M65" s="10"/>
      <c r="N65" s="10"/>
    </row>
    <row r="66" spans="3:14" ht="12">
      <c r="C66" s="22"/>
      <c r="F66" s="10"/>
      <c r="G66" s="10"/>
      <c r="H66" s="10"/>
      <c r="I66" s="10"/>
      <c r="J66" s="10"/>
      <c r="K66" s="10"/>
      <c r="L66" s="10"/>
      <c r="M66" s="10"/>
      <c r="N66" s="10"/>
    </row>
    <row r="67" spans="3:14" ht="12">
      <c r="C67" s="22"/>
      <c r="F67" s="10"/>
      <c r="G67" s="10"/>
      <c r="H67" s="10"/>
      <c r="I67" s="10"/>
      <c r="J67" s="10"/>
      <c r="K67" s="10"/>
      <c r="L67" s="10"/>
      <c r="M67" s="10"/>
      <c r="N67" s="10"/>
    </row>
    <row r="68" spans="3:14" ht="12">
      <c r="C68" s="22"/>
      <c r="F68" s="10"/>
      <c r="G68" s="10"/>
      <c r="H68" s="10"/>
      <c r="I68" s="10"/>
      <c r="J68" s="10"/>
      <c r="K68" s="10"/>
      <c r="L68" s="10"/>
      <c r="M68" s="10"/>
      <c r="N68" s="10"/>
    </row>
    <row r="69" spans="3:14" ht="12">
      <c r="C69" s="22"/>
      <c r="F69" s="10"/>
      <c r="G69" s="10"/>
      <c r="H69" s="10"/>
      <c r="I69" s="10"/>
      <c r="J69" s="10"/>
      <c r="K69" s="10"/>
      <c r="L69" s="10"/>
      <c r="M69" s="10"/>
      <c r="N69" s="10"/>
    </row>
    <row r="70" spans="3:14" ht="12">
      <c r="C70" s="22"/>
      <c r="F70" s="10"/>
      <c r="G70" s="10"/>
      <c r="H70" s="10"/>
      <c r="I70" s="10"/>
      <c r="J70" s="10"/>
      <c r="K70" s="10"/>
      <c r="L70" s="10"/>
      <c r="M70" s="10"/>
      <c r="N70" s="10"/>
    </row>
    <row r="71" spans="3:14" ht="12">
      <c r="C71" s="22"/>
      <c r="F71" s="10"/>
      <c r="G71" s="10"/>
      <c r="H71" s="10"/>
      <c r="I71" s="10"/>
      <c r="J71" s="10"/>
      <c r="K71" s="10"/>
      <c r="L71" s="10"/>
      <c r="M71" s="10"/>
      <c r="N71" s="10"/>
    </row>
    <row r="72" spans="3:14" ht="12">
      <c r="C72" s="22"/>
      <c r="F72" s="10"/>
      <c r="G72" s="10"/>
      <c r="H72" s="10"/>
      <c r="I72" s="10"/>
      <c r="J72" s="10"/>
      <c r="K72" s="10"/>
      <c r="L72" s="10"/>
      <c r="M72" s="10"/>
      <c r="N72" s="10"/>
    </row>
    <row r="73" spans="3:14" ht="12">
      <c r="C73" s="22"/>
      <c r="F73" s="10"/>
      <c r="G73" s="10"/>
      <c r="H73" s="10"/>
      <c r="I73" s="10"/>
      <c r="J73" s="10"/>
      <c r="K73" s="10"/>
      <c r="L73" s="10"/>
      <c r="M73" s="10"/>
      <c r="N73" s="10"/>
    </row>
    <row r="74" spans="3:14" ht="12">
      <c r="C74" s="22"/>
      <c r="F74" s="10"/>
      <c r="G74" s="10"/>
      <c r="H74" s="10"/>
      <c r="I74" s="10"/>
      <c r="J74" s="10"/>
      <c r="K74" s="10"/>
      <c r="L74" s="10"/>
      <c r="M74" s="10"/>
      <c r="N74" s="10"/>
    </row>
    <row r="75" spans="3:14" ht="12">
      <c r="C75" s="22"/>
      <c r="F75" s="10"/>
      <c r="G75" s="10"/>
      <c r="H75" s="10"/>
      <c r="I75" s="10"/>
      <c r="J75" s="10"/>
      <c r="K75" s="10"/>
      <c r="L75" s="10"/>
      <c r="M75" s="10"/>
      <c r="N75" s="10"/>
    </row>
    <row r="76" spans="3:14" ht="12">
      <c r="C76" s="22"/>
      <c r="F76" s="10"/>
      <c r="G76" s="10"/>
      <c r="H76" s="10"/>
      <c r="I76" s="10"/>
      <c r="J76" s="10"/>
      <c r="K76" s="10"/>
      <c r="L76" s="10"/>
      <c r="M76" s="10"/>
      <c r="N76" s="10"/>
    </row>
    <row r="77" spans="3:14" ht="12">
      <c r="C77" s="22"/>
      <c r="F77" s="10"/>
      <c r="G77" s="10"/>
      <c r="H77" s="10"/>
      <c r="I77" s="10"/>
      <c r="J77" s="10"/>
      <c r="K77" s="10"/>
      <c r="L77" s="10"/>
      <c r="M77" s="10"/>
      <c r="N77" s="10"/>
    </row>
    <row r="78" spans="3:14" ht="12">
      <c r="C78" s="22"/>
      <c r="F78" s="10"/>
      <c r="G78" s="10"/>
      <c r="H78" s="10"/>
      <c r="I78" s="10"/>
      <c r="J78" s="10"/>
      <c r="K78" s="10"/>
      <c r="L78" s="10"/>
      <c r="M78" s="10"/>
      <c r="N78" s="10"/>
    </row>
    <row r="79" spans="3:14" ht="12">
      <c r="C79" s="22"/>
      <c r="F79" s="10"/>
      <c r="G79" s="10"/>
      <c r="H79" s="10"/>
      <c r="I79" s="10"/>
      <c r="J79" s="10"/>
      <c r="K79" s="10"/>
      <c r="L79" s="10"/>
      <c r="M79" s="10"/>
      <c r="N79" s="10"/>
    </row>
    <row r="80" spans="3:14" ht="12">
      <c r="C80" s="22"/>
      <c r="F80" s="10"/>
      <c r="G80" s="10"/>
      <c r="H80" s="10"/>
      <c r="I80" s="10"/>
      <c r="J80" s="10"/>
      <c r="K80" s="10"/>
      <c r="L80" s="10"/>
      <c r="M80" s="10"/>
      <c r="N80" s="10"/>
    </row>
    <row r="81" spans="3:14" ht="12">
      <c r="C81" s="22"/>
      <c r="F81" s="10"/>
      <c r="G81" s="10"/>
      <c r="H81" s="10"/>
      <c r="I81" s="10"/>
      <c r="J81" s="10"/>
      <c r="K81" s="10"/>
      <c r="L81" s="10"/>
      <c r="M81" s="10"/>
      <c r="N81" s="10"/>
    </row>
    <row r="82" spans="3:14" ht="12">
      <c r="C82" s="22"/>
      <c r="F82" s="10"/>
      <c r="G82" s="10"/>
      <c r="H82" s="10"/>
      <c r="I82" s="10"/>
      <c r="J82" s="10"/>
      <c r="K82" s="10"/>
      <c r="L82" s="10"/>
      <c r="M82" s="10"/>
      <c r="N82" s="10"/>
    </row>
    <row r="83" spans="3:14" ht="12">
      <c r="C83" s="22"/>
      <c r="F83" s="10"/>
      <c r="G83" s="10"/>
      <c r="H83" s="10"/>
      <c r="I83" s="10"/>
      <c r="J83" s="10"/>
      <c r="K83" s="10"/>
      <c r="L83" s="10"/>
      <c r="M83" s="10"/>
      <c r="N83" s="10"/>
    </row>
    <row r="84" spans="3:14" ht="12">
      <c r="C84" s="22"/>
      <c r="F84" s="10"/>
      <c r="G84" s="10"/>
      <c r="H84" s="10"/>
      <c r="I84" s="10"/>
      <c r="J84" s="10"/>
      <c r="K84" s="10"/>
      <c r="L84" s="10"/>
      <c r="M84" s="10"/>
      <c r="N84" s="10"/>
    </row>
    <row r="85" spans="3:14" ht="12">
      <c r="C85" s="22"/>
      <c r="F85" s="10"/>
      <c r="G85" s="10"/>
      <c r="H85" s="10"/>
      <c r="I85" s="10"/>
      <c r="J85" s="10"/>
      <c r="K85" s="10"/>
      <c r="L85" s="10"/>
      <c r="M85" s="10"/>
      <c r="N85" s="10"/>
    </row>
    <row r="86" spans="3:14" ht="12">
      <c r="C86" s="22"/>
      <c r="F86" s="10"/>
      <c r="G86" s="10"/>
      <c r="H86" s="10"/>
      <c r="I86" s="10"/>
      <c r="J86" s="10"/>
      <c r="K86" s="10"/>
      <c r="L86" s="10"/>
      <c r="M86" s="10"/>
      <c r="N86" s="10"/>
    </row>
    <row r="87" spans="3:14" ht="12">
      <c r="C87" s="22"/>
      <c r="F87" s="10"/>
      <c r="G87" s="10"/>
      <c r="H87" s="10"/>
      <c r="I87" s="10"/>
      <c r="J87" s="10"/>
      <c r="K87" s="10"/>
      <c r="L87" s="10"/>
      <c r="M87" s="10"/>
      <c r="N87" s="10"/>
    </row>
    <row r="88" spans="3:14" ht="12">
      <c r="C88" s="22"/>
      <c r="F88" s="10"/>
      <c r="G88" s="10"/>
      <c r="H88" s="10"/>
      <c r="I88" s="10"/>
      <c r="J88" s="10"/>
      <c r="K88" s="10"/>
      <c r="L88" s="10"/>
      <c r="M88" s="10"/>
      <c r="N88" s="10"/>
    </row>
    <row r="89" spans="3:14" ht="12">
      <c r="C89" s="22"/>
      <c r="F89" s="10"/>
      <c r="G89" s="10"/>
      <c r="H89" s="10"/>
      <c r="I89" s="10"/>
      <c r="J89" s="10"/>
      <c r="K89" s="10"/>
      <c r="L89" s="10"/>
      <c r="M89" s="10"/>
      <c r="N89" s="10"/>
    </row>
    <row r="90" spans="3:14" ht="12">
      <c r="C90" s="22"/>
      <c r="F90" s="10"/>
      <c r="G90" s="10"/>
      <c r="H90" s="10"/>
      <c r="I90" s="10"/>
      <c r="J90" s="10"/>
      <c r="K90" s="10"/>
      <c r="L90" s="10"/>
      <c r="M90" s="10"/>
      <c r="N90" s="10"/>
    </row>
    <row r="91" spans="3:14" ht="12">
      <c r="C91" s="22"/>
      <c r="F91" s="10"/>
      <c r="G91" s="10"/>
      <c r="H91" s="10"/>
      <c r="I91" s="10"/>
      <c r="J91" s="10"/>
      <c r="K91" s="10"/>
      <c r="L91" s="10"/>
      <c r="M91" s="10"/>
      <c r="N91" s="10"/>
    </row>
    <row r="92" spans="3:14" ht="12">
      <c r="C92" s="22"/>
      <c r="F92" s="10"/>
      <c r="G92" s="10"/>
      <c r="H92" s="10"/>
      <c r="I92" s="10"/>
      <c r="J92" s="10"/>
      <c r="K92" s="10"/>
      <c r="L92" s="10"/>
      <c r="M92" s="10"/>
      <c r="N92" s="10"/>
    </row>
    <row r="93" spans="3:14" ht="12">
      <c r="C93" s="22"/>
      <c r="F93" s="10"/>
      <c r="G93" s="10"/>
      <c r="H93" s="10"/>
      <c r="I93" s="10"/>
      <c r="J93" s="10"/>
      <c r="K93" s="10"/>
      <c r="L93" s="10"/>
      <c r="M93" s="10"/>
      <c r="N93" s="10"/>
    </row>
    <row r="94" spans="3:14" ht="12">
      <c r="C94" s="22"/>
      <c r="F94" s="10"/>
      <c r="G94" s="10"/>
      <c r="H94" s="10"/>
      <c r="I94" s="10"/>
      <c r="J94" s="10"/>
      <c r="K94" s="10"/>
      <c r="L94" s="10"/>
      <c r="M94" s="10"/>
      <c r="N94" s="10"/>
    </row>
    <row r="95" spans="3:14" ht="12">
      <c r="C95" s="22"/>
      <c r="F95" s="10"/>
      <c r="G95" s="10"/>
      <c r="H95" s="10"/>
      <c r="I95" s="10"/>
      <c r="J95" s="10"/>
      <c r="K95" s="10"/>
      <c r="L95" s="10"/>
      <c r="M95" s="10"/>
      <c r="N95" s="10"/>
    </row>
    <row r="96" spans="3:14" ht="12">
      <c r="C96" s="22"/>
      <c r="F96" s="10"/>
      <c r="G96" s="10"/>
      <c r="H96" s="10"/>
      <c r="I96" s="10"/>
      <c r="J96" s="10"/>
      <c r="K96" s="10"/>
      <c r="L96" s="10"/>
      <c r="M96" s="10"/>
      <c r="N96" s="10"/>
    </row>
    <row r="97" spans="3:14" ht="12">
      <c r="C97" s="22"/>
      <c r="F97" s="10"/>
      <c r="G97" s="10"/>
      <c r="H97" s="10"/>
      <c r="I97" s="10"/>
      <c r="J97" s="10"/>
      <c r="K97" s="10"/>
      <c r="L97" s="10"/>
      <c r="M97" s="10"/>
      <c r="N97" s="10"/>
    </row>
    <row r="98" spans="3:14" ht="12">
      <c r="C98" s="22"/>
      <c r="F98" s="10"/>
      <c r="G98" s="10"/>
      <c r="H98" s="10"/>
      <c r="I98" s="10"/>
      <c r="J98" s="10"/>
      <c r="K98" s="10"/>
      <c r="L98" s="10"/>
      <c r="M98" s="10"/>
      <c r="N98" s="10"/>
    </row>
    <row r="99" spans="3:14" ht="12">
      <c r="C99" s="22"/>
      <c r="F99" s="10"/>
      <c r="G99" s="10"/>
      <c r="H99" s="10"/>
      <c r="I99" s="10"/>
      <c r="J99" s="10"/>
      <c r="K99" s="10"/>
      <c r="L99" s="10"/>
      <c r="M99" s="10"/>
      <c r="N99" s="10"/>
    </row>
    <row r="100" spans="3:14" ht="12">
      <c r="C100" s="22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3:14" ht="12">
      <c r="C101" s="22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3:14" ht="12">
      <c r="C102" s="22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3:14" ht="12">
      <c r="C103" s="22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3:14" ht="12">
      <c r="C104" s="22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3:14" ht="12">
      <c r="C105" s="22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3:14" ht="12">
      <c r="C106" s="22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3:14" ht="12">
      <c r="C107" s="22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3:14" ht="12">
      <c r="C108" s="22"/>
      <c r="F108" s="10"/>
      <c r="G108" s="10"/>
      <c r="H108" s="10"/>
      <c r="I108" s="10"/>
      <c r="J108" s="10"/>
      <c r="K108" s="10"/>
      <c r="L108" s="10"/>
      <c r="M108" s="10"/>
      <c r="N108" s="1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showGridLines="0" workbookViewId="0" topLeftCell="B2">
      <selection activeCell="D64" sqref="D64"/>
    </sheetView>
  </sheetViews>
  <sheetFormatPr defaultColWidth="11.421875" defaultRowHeight="12"/>
  <cols>
    <col min="1" max="2" width="9.28125" style="8" customWidth="1"/>
    <col min="3" max="3" width="36.28125" style="8" customWidth="1"/>
    <col min="4" max="4" width="11.421875" style="8" customWidth="1"/>
    <col min="5" max="16" width="6.7109375" style="8" customWidth="1"/>
    <col min="17" max="17" width="6.00390625" style="8" customWidth="1"/>
    <col min="18" max="18" width="8.00390625" style="8" customWidth="1"/>
    <col min="19" max="19" width="9.421875" style="8" customWidth="1"/>
    <col min="20" max="28" width="6.57421875" style="8" customWidth="1"/>
    <col min="29" max="29" width="16.7109375" style="8" customWidth="1"/>
    <col min="30" max="31" width="6.57421875" style="8" customWidth="1"/>
    <col min="32" max="32" width="7.28125" style="8" customWidth="1"/>
    <col min="33" max="44" width="7.00390625" style="8" customWidth="1"/>
    <col min="45" max="16384" width="11.421875" style="8" customWidth="1"/>
  </cols>
  <sheetData>
    <row r="1" spans="1:4" ht="12">
      <c r="A1" s="2"/>
      <c r="C1" s="3"/>
      <c r="D1" s="3"/>
    </row>
    <row r="2" spans="1:4" ht="12">
      <c r="A2" s="1"/>
      <c r="B2" s="14"/>
      <c r="C2" s="71"/>
      <c r="D2" s="71"/>
    </row>
    <row r="3" spans="1:4" ht="12">
      <c r="A3" s="14"/>
      <c r="B3" s="14"/>
      <c r="C3" s="71" t="s">
        <v>19</v>
      </c>
      <c r="D3" s="72"/>
    </row>
    <row r="4" spans="1:4" ht="12">
      <c r="A4" s="14"/>
      <c r="B4" s="14"/>
      <c r="C4" s="71" t="s">
        <v>5</v>
      </c>
      <c r="D4" s="71"/>
    </row>
    <row r="5" spans="1:18" ht="12">
      <c r="A5" s="14"/>
      <c r="B5" s="14"/>
      <c r="C5" s="14"/>
      <c r="D5" s="68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33" ht="12">
      <c r="A6" s="14"/>
      <c r="B6" s="14"/>
      <c r="C6" s="73" t="s">
        <v>67</v>
      </c>
      <c r="D6" s="74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24" ht="12">
      <c r="A7" s="14"/>
      <c r="B7" s="14"/>
      <c r="C7" s="75" t="s">
        <v>0</v>
      </c>
      <c r="D7" s="68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9"/>
      <c r="T7" s="9"/>
      <c r="U7" s="9"/>
      <c r="V7" s="9"/>
      <c r="W7" s="9"/>
      <c r="X7" s="9"/>
    </row>
    <row r="8" spans="1:18" ht="12">
      <c r="A8" s="14"/>
      <c r="B8" s="14"/>
      <c r="C8" s="71"/>
      <c r="D8" s="74"/>
      <c r="E8" s="67"/>
      <c r="F8" s="67"/>
      <c r="G8" s="67"/>
      <c r="H8" s="67"/>
      <c r="I8" s="67"/>
      <c r="J8" s="67"/>
      <c r="K8" s="67"/>
      <c r="L8" s="67"/>
      <c r="M8" s="67"/>
      <c r="N8" s="67"/>
      <c r="O8" s="66"/>
      <c r="P8" s="66"/>
      <c r="Q8" s="66"/>
      <c r="R8" s="66"/>
    </row>
    <row r="9" spans="1:18" ht="12">
      <c r="A9" s="14"/>
      <c r="B9" s="14"/>
      <c r="C9" s="14"/>
      <c r="D9" s="68"/>
      <c r="E9" s="68"/>
      <c r="F9" s="68"/>
      <c r="G9" s="68"/>
      <c r="H9" s="68"/>
      <c r="I9" s="68"/>
      <c r="J9" s="68"/>
      <c r="K9" s="68"/>
      <c r="L9" s="69"/>
      <c r="M9" s="69"/>
      <c r="N9" s="69"/>
      <c r="O9" s="69"/>
      <c r="P9" s="69"/>
      <c r="Q9" s="69"/>
      <c r="R9" s="66"/>
    </row>
    <row r="10" spans="3:19" ht="12">
      <c r="C10" s="3"/>
      <c r="D10" s="14">
        <v>2004</v>
      </c>
      <c r="E10" s="14">
        <v>2005</v>
      </c>
      <c r="F10" s="14">
        <v>2006</v>
      </c>
      <c r="G10" s="14">
        <v>2007</v>
      </c>
      <c r="H10" s="14">
        <v>2008</v>
      </c>
      <c r="I10" s="14">
        <v>2009</v>
      </c>
      <c r="J10" s="14">
        <v>2010</v>
      </c>
      <c r="K10" s="32">
        <v>2011</v>
      </c>
      <c r="L10" s="14">
        <v>2012</v>
      </c>
      <c r="M10" s="14">
        <v>2013</v>
      </c>
      <c r="N10" s="14">
        <v>2014</v>
      </c>
      <c r="O10" s="14">
        <v>2015</v>
      </c>
      <c r="P10" s="14">
        <v>2016</v>
      </c>
      <c r="Q10" s="14">
        <v>2017</v>
      </c>
      <c r="R10" s="14">
        <v>2018</v>
      </c>
      <c r="S10" s="8">
        <v>2019</v>
      </c>
    </row>
    <row r="11" spans="1:34" ht="12" customHeight="1">
      <c r="A11" s="4"/>
      <c r="C11" s="28" t="s">
        <v>9</v>
      </c>
      <c r="D11" s="29">
        <v>41.8</v>
      </c>
      <c r="E11" s="29">
        <v>41.7</v>
      </c>
      <c r="F11" s="29">
        <v>39.8</v>
      </c>
      <c r="G11" s="29">
        <v>41.3</v>
      </c>
      <c r="H11" s="29">
        <v>35.9</v>
      </c>
      <c r="I11" s="29">
        <v>35.9</v>
      </c>
      <c r="J11" s="29">
        <v>40.1</v>
      </c>
      <c r="K11" s="29">
        <v>40</v>
      </c>
      <c r="L11" s="29">
        <v>36.1</v>
      </c>
      <c r="M11" s="29">
        <v>36.1</v>
      </c>
      <c r="N11" s="29">
        <v>33.6</v>
      </c>
      <c r="O11" s="29">
        <v>33</v>
      </c>
      <c r="P11" s="13">
        <v>33.3</v>
      </c>
      <c r="Q11" s="8">
        <v>37.1</v>
      </c>
      <c r="R11" s="8">
        <v>35.7</v>
      </c>
      <c r="S11" s="8">
        <v>35.5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" customHeight="1">
      <c r="A12" s="4"/>
      <c r="C12" s="28" t="s">
        <v>10</v>
      </c>
      <c r="D12" s="29">
        <v>24.7</v>
      </c>
      <c r="E12" s="29">
        <v>24</v>
      </c>
      <c r="F12" s="29">
        <v>24.7</v>
      </c>
      <c r="G12" s="29">
        <v>25.1</v>
      </c>
      <c r="H12" s="29">
        <v>27</v>
      </c>
      <c r="I12" s="29">
        <v>21.7</v>
      </c>
      <c r="J12" s="29">
        <v>23.4</v>
      </c>
      <c r="K12" s="29">
        <v>22.1</v>
      </c>
      <c r="L12" s="29">
        <v>23.2</v>
      </c>
      <c r="M12" s="29">
        <v>23.2</v>
      </c>
      <c r="N12" s="29">
        <v>22.5</v>
      </c>
      <c r="O12" s="29">
        <v>21.7</v>
      </c>
      <c r="P12" s="13">
        <v>21.8</v>
      </c>
      <c r="Q12" s="8">
        <v>23</v>
      </c>
      <c r="R12" s="8">
        <v>21.9</v>
      </c>
      <c r="S12" s="8">
        <v>21.3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" customHeight="1">
      <c r="A13" s="4"/>
      <c r="C13" s="28" t="s">
        <v>11</v>
      </c>
      <c r="D13" s="29">
        <v>58.1</v>
      </c>
      <c r="E13" s="29">
        <v>65.3</v>
      </c>
      <c r="F13" s="29">
        <v>63.1</v>
      </c>
      <c r="G13" s="29">
        <v>66.6</v>
      </c>
      <c r="H13" s="29">
        <v>67.6</v>
      </c>
      <c r="I13" s="29">
        <v>52.1</v>
      </c>
      <c r="J13" s="29">
        <v>60.1</v>
      </c>
      <c r="K13" s="29">
        <v>53.2</v>
      </c>
      <c r="L13" s="29">
        <v>51.9</v>
      </c>
      <c r="M13" s="29">
        <v>53</v>
      </c>
      <c r="N13" s="29">
        <v>55.5</v>
      </c>
      <c r="O13" s="29">
        <v>55</v>
      </c>
      <c r="P13" s="13">
        <v>55.7</v>
      </c>
      <c r="Q13" s="8">
        <v>59.9</v>
      </c>
      <c r="R13" s="8">
        <v>59.5</v>
      </c>
      <c r="S13" s="8">
        <v>61.2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2" customHeight="1">
      <c r="A14" s="4"/>
      <c r="C14" s="28" t="s">
        <v>12</v>
      </c>
      <c r="D14" s="29">
        <v>42.9</v>
      </c>
      <c r="E14" s="29">
        <v>43.3</v>
      </c>
      <c r="F14" s="29">
        <v>41.1</v>
      </c>
      <c r="G14" s="29">
        <v>40.1</v>
      </c>
      <c r="H14" s="29">
        <v>37.3</v>
      </c>
      <c r="I14" s="29">
        <v>33</v>
      </c>
      <c r="J14" s="29">
        <v>37.5</v>
      </c>
      <c r="K14" s="29">
        <v>36</v>
      </c>
      <c r="L14" s="29">
        <v>36.5</v>
      </c>
      <c r="M14" s="29">
        <v>35.3</v>
      </c>
      <c r="N14" s="29">
        <v>35.3</v>
      </c>
      <c r="O14" s="29">
        <v>35.1</v>
      </c>
      <c r="P14" s="13">
        <v>36.5</v>
      </c>
      <c r="Q14" s="8">
        <v>38.5</v>
      </c>
      <c r="R14" s="8">
        <v>36.2</v>
      </c>
      <c r="S14" s="8">
        <v>35.8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2" customHeight="1">
      <c r="A15" s="4"/>
      <c r="C15" s="28" t="s">
        <v>13</v>
      </c>
      <c r="D15" s="29">
        <v>67.2</v>
      </c>
      <c r="E15" s="29">
        <v>65.6</v>
      </c>
      <c r="F15" s="29">
        <v>63.8</v>
      </c>
      <c r="G15" s="29">
        <v>65.6</v>
      </c>
      <c r="H15" s="29">
        <v>60.5</v>
      </c>
      <c r="I15" s="29">
        <v>54.2</v>
      </c>
      <c r="J15" s="29">
        <v>63.2</v>
      </c>
      <c r="K15" s="29">
        <v>61.7</v>
      </c>
      <c r="L15" s="29">
        <v>62.1</v>
      </c>
      <c r="M15" s="29">
        <v>59.7</v>
      </c>
      <c r="N15" s="29">
        <v>61.9</v>
      </c>
      <c r="O15" s="29">
        <v>59.8</v>
      </c>
      <c r="P15" s="13">
        <v>59.8</v>
      </c>
      <c r="Q15" s="8">
        <v>60</v>
      </c>
      <c r="R15" s="8">
        <v>59.8</v>
      </c>
      <c r="S15" s="8">
        <v>57.1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4:13" ht="12"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9:44" ht="12"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4:44" ht="12">
      <c r="D18" s="21"/>
      <c r="F18" s="7"/>
      <c r="K18" s="7" t="s">
        <v>1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29:44" ht="12"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20:44" ht="12">
      <c r="T20" s="13"/>
      <c r="U20" s="13"/>
      <c r="V20" s="13"/>
      <c r="W20" s="13"/>
      <c r="X20" s="13"/>
      <c r="Y20" s="13"/>
      <c r="Z20" s="13"/>
      <c r="AA20" s="13"/>
      <c r="AB20" s="13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20:44" ht="12">
      <c r="T21" s="13"/>
      <c r="U21" s="13"/>
      <c r="V21" s="13"/>
      <c r="W21" s="13"/>
      <c r="X21" s="13"/>
      <c r="Y21" s="13"/>
      <c r="Z21" s="13"/>
      <c r="AA21" s="13"/>
      <c r="AB21" s="13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20:32" ht="12"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spans="1:13" ht="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2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2">
      <c r="A49" s="4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ht="12"/>
    <row r="55" spans="1:19" ht="12">
      <c r="A55" s="27"/>
      <c r="B55" s="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ht="12">
      <c r="B56" s="2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4:19" ht="12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4:19" ht="12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6:19" ht="12">
      <c r="P59" s="18"/>
      <c r="Q59" s="18"/>
      <c r="R59" s="18"/>
      <c r="S59" s="18"/>
    </row>
    <row r="60" spans="16:19" ht="12">
      <c r="P60" s="18"/>
      <c r="Q60" s="18"/>
      <c r="R60" s="18"/>
      <c r="S60" s="18"/>
    </row>
    <row r="61" spans="4:12" ht="12">
      <c r="D61" s="18"/>
      <c r="E61" s="18"/>
      <c r="F61" s="18"/>
      <c r="G61" s="18"/>
      <c r="H61" s="18"/>
      <c r="I61" s="18"/>
      <c r="J61" s="18"/>
      <c r="K61" s="18"/>
      <c r="L61" s="18"/>
    </row>
    <row r="63" ht="12">
      <c r="C63" s="10"/>
    </row>
    <row r="64" spans="3:19" ht="12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3:14" ht="12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">
      <c r="A66" s="2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">
      <c r="A67" s="1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">
      <c r="A68" s="1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">
      <c r="A69" s="1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">
      <c r="A70" s="1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 topLeftCell="A13">
      <selection activeCell="A24" sqref="A24"/>
    </sheetView>
  </sheetViews>
  <sheetFormatPr defaultColWidth="12.57421875" defaultRowHeight="12"/>
  <cols>
    <col min="1" max="2" width="12.57421875" style="77" customWidth="1"/>
    <col min="3" max="3" width="25.8515625" style="77" customWidth="1"/>
    <col min="4" max="4" width="36.140625" style="77" customWidth="1"/>
    <col min="5" max="16384" width="12.57421875" style="77" customWidth="1"/>
  </cols>
  <sheetData>
    <row r="1" ht="12">
      <c r="A1" s="76" t="s">
        <v>56</v>
      </c>
    </row>
    <row r="2" ht="12">
      <c r="A2" s="78" t="s">
        <v>57</v>
      </c>
    </row>
    <row r="3" spans="1:20" ht="12">
      <c r="A3" s="79" t="s">
        <v>58</v>
      </c>
      <c r="B3" s="79" t="s">
        <v>30</v>
      </c>
      <c r="C3" s="79" t="s">
        <v>28</v>
      </c>
      <c r="D3" s="79" t="s">
        <v>59</v>
      </c>
      <c r="E3" s="80">
        <v>2004</v>
      </c>
      <c r="F3" s="80">
        <v>2005</v>
      </c>
      <c r="G3" s="80">
        <v>2006</v>
      </c>
      <c r="H3" s="80">
        <v>2007</v>
      </c>
      <c r="I3" s="80">
        <v>2008</v>
      </c>
      <c r="J3" s="80">
        <v>2009</v>
      </c>
      <c r="K3" s="80">
        <v>2010</v>
      </c>
      <c r="L3" s="80">
        <v>2011</v>
      </c>
      <c r="M3" s="80">
        <v>2012</v>
      </c>
      <c r="N3" s="80">
        <v>2013</v>
      </c>
      <c r="O3" s="80">
        <v>2014</v>
      </c>
      <c r="P3" s="80">
        <v>2015</v>
      </c>
      <c r="Q3" s="80">
        <v>2016</v>
      </c>
      <c r="R3" s="80">
        <v>2017</v>
      </c>
      <c r="S3" s="80">
        <v>2018</v>
      </c>
      <c r="T3" s="80">
        <v>2019</v>
      </c>
    </row>
    <row r="4" spans="1:20" ht="12">
      <c r="A4" s="81" t="s">
        <v>53</v>
      </c>
      <c r="B4" s="81" t="s">
        <v>65</v>
      </c>
      <c r="C4" s="81" t="s">
        <v>29</v>
      </c>
      <c r="D4" s="81" t="s">
        <v>60</v>
      </c>
      <c r="E4" s="82">
        <v>301.8</v>
      </c>
      <c r="F4" s="82">
        <v>310.3</v>
      </c>
      <c r="G4" s="82">
        <v>304.5</v>
      </c>
      <c r="H4" s="82">
        <v>313.8</v>
      </c>
      <c r="I4" s="82">
        <v>293.3</v>
      </c>
      <c r="J4" s="82">
        <v>257.2</v>
      </c>
      <c r="K4" s="82">
        <v>291.8</v>
      </c>
      <c r="L4" s="82">
        <v>280.5</v>
      </c>
      <c r="M4" s="82">
        <v>279.5</v>
      </c>
      <c r="N4" s="82">
        <v>273.8</v>
      </c>
      <c r="O4" s="82">
        <v>275.2</v>
      </c>
      <c r="P4" s="82">
        <v>272.2</v>
      </c>
      <c r="Q4" s="82">
        <v>278</v>
      </c>
      <c r="R4" s="82">
        <v>291</v>
      </c>
      <c r="S4" s="82">
        <v>288.1</v>
      </c>
      <c r="T4" s="82">
        <v>281.1</v>
      </c>
    </row>
    <row r="5" spans="1:20" ht="12">
      <c r="A5" s="81" t="s">
        <v>53</v>
      </c>
      <c r="B5" s="81" t="s">
        <v>65</v>
      </c>
      <c r="C5" s="81" t="s">
        <v>29</v>
      </c>
      <c r="D5" s="81" t="s">
        <v>7</v>
      </c>
      <c r="E5" s="82">
        <v>234.7</v>
      </c>
      <c r="F5" s="82">
        <v>240</v>
      </c>
      <c r="G5" s="82">
        <v>232.5</v>
      </c>
      <c r="H5" s="82">
        <v>238.8</v>
      </c>
      <c r="I5" s="82">
        <v>228.4</v>
      </c>
      <c r="J5" s="82">
        <v>196.9</v>
      </c>
      <c r="K5" s="82">
        <v>224.2</v>
      </c>
      <c r="L5" s="82">
        <v>213.1</v>
      </c>
      <c r="M5" s="82">
        <v>209.8</v>
      </c>
      <c r="N5" s="82">
        <v>207.2</v>
      </c>
      <c r="O5" s="82">
        <v>208.6</v>
      </c>
      <c r="P5" s="82">
        <v>204.5</v>
      </c>
      <c r="Q5" s="82">
        <v>207.2</v>
      </c>
      <c r="R5" s="82">
        <v>218.6</v>
      </c>
      <c r="S5" s="82">
        <v>213.2</v>
      </c>
      <c r="T5" s="82">
        <v>211</v>
      </c>
    </row>
    <row r="6" spans="1:20" ht="12">
      <c r="A6" s="81" t="s">
        <v>53</v>
      </c>
      <c r="B6" s="81" t="s">
        <v>65</v>
      </c>
      <c r="C6" s="81" t="s">
        <v>29</v>
      </c>
      <c r="D6" s="81" t="s">
        <v>61</v>
      </c>
      <c r="E6" s="82">
        <v>67.1</v>
      </c>
      <c r="F6" s="82">
        <v>70.3</v>
      </c>
      <c r="G6" s="82">
        <v>72.1</v>
      </c>
      <c r="H6" s="82">
        <v>75</v>
      </c>
      <c r="I6" s="82">
        <v>65</v>
      </c>
      <c r="J6" s="82">
        <v>60.3</v>
      </c>
      <c r="K6" s="82">
        <v>67.6</v>
      </c>
      <c r="L6" s="82">
        <v>67.4</v>
      </c>
      <c r="M6" s="82">
        <v>69.7</v>
      </c>
      <c r="N6" s="82">
        <v>66.6</v>
      </c>
      <c r="O6" s="82">
        <v>66.5</v>
      </c>
      <c r="P6" s="82">
        <v>67.7</v>
      </c>
      <c r="Q6" s="82">
        <v>70.8</v>
      </c>
      <c r="R6" s="82">
        <v>72.4</v>
      </c>
      <c r="S6" s="82">
        <v>74.9</v>
      </c>
      <c r="T6" s="82">
        <v>70.2</v>
      </c>
    </row>
    <row r="7" spans="1:20" ht="12">
      <c r="A7" s="81"/>
      <c r="B7" s="81"/>
      <c r="C7" s="81"/>
      <c r="D7" s="81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12">
      <c r="A8" s="81" t="s">
        <v>53</v>
      </c>
      <c r="B8" s="81" t="s">
        <v>65</v>
      </c>
      <c r="C8" s="81" t="s">
        <v>62</v>
      </c>
      <c r="D8" s="81" t="s">
        <v>60</v>
      </c>
      <c r="E8" s="84">
        <v>1</v>
      </c>
      <c r="F8" s="84">
        <v>1.0281643472498343</v>
      </c>
      <c r="G8" s="84">
        <v>1.0089463220675945</v>
      </c>
      <c r="H8" s="84">
        <v>1.0397614314115309</v>
      </c>
      <c r="I8" s="84">
        <v>0.9718356527501657</v>
      </c>
      <c r="J8" s="84">
        <v>0.8522200132538104</v>
      </c>
      <c r="K8" s="84">
        <v>0.9668654738237243</v>
      </c>
      <c r="L8" s="84">
        <v>0.9294234592445327</v>
      </c>
      <c r="M8" s="84">
        <v>0.9261100066269052</v>
      </c>
      <c r="N8" s="84">
        <v>0.9072233267064281</v>
      </c>
      <c r="O8" s="84">
        <v>0.9118621603711066</v>
      </c>
      <c r="P8" s="84">
        <v>0.901921802518224</v>
      </c>
      <c r="Q8" s="84">
        <v>0.9211398277004639</v>
      </c>
      <c r="R8" s="84">
        <v>0.9642147117296223</v>
      </c>
      <c r="S8" s="84">
        <v>0.9546056991385024</v>
      </c>
      <c r="T8" s="84">
        <v>0.9314115308151094</v>
      </c>
    </row>
    <row r="9" spans="1:20" ht="12">
      <c r="A9" s="81" t="s">
        <v>53</v>
      </c>
      <c r="B9" s="81" t="s">
        <v>65</v>
      </c>
      <c r="C9" s="81" t="s">
        <v>62</v>
      </c>
      <c r="D9" s="81" t="s">
        <v>7</v>
      </c>
      <c r="E9" s="84">
        <v>1</v>
      </c>
      <c r="F9" s="84">
        <v>1.0225820195994888</v>
      </c>
      <c r="G9" s="84">
        <v>0.9906263314870047</v>
      </c>
      <c r="H9" s="84">
        <v>1.0174691095014914</v>
      </c>
      <c r="I9" s="84">
        <v>0.9731572219855135</v>
      </c>
      <c r="J9" s="84">
        <v>0.8389433319130806</v>
      </c>
      <c r="K9" s="84">
        <v>0.9552620366425224</v>
      </c>
      <c r="L9" s="84">
        <v>0.907967618236046</v>
      </c>
      <c r="M9" s="84">
        <v>0.8939071154665531</v>
      </c>
      <c r="N9" s="84">
        <v>0.8828291435875586</v>
      </c>
      <c r="O9" s="84">
        <v>0.8887942053685556</v>
      </c>
      <c r="P9" s="84">
        <v>0.8713250958670644</v>
      </c>
      <c r="Q9" s="84">
        <v>0.8828291435875586</v>
      </c>
      <c r="R9" s="84">
        <v>0.9314017895185344</v>
      </c>
      <c r="S9" s="84">
        <v>0.9083936940775458</v>
      </c>
      <c r="T9" s="84">
        <v>0.8990200255645505</v>
      </c>
    </row>
    <row r="10" spans="1:20" ht="12">
      <c r="A10" s="81" t="s">
        <v>53</v>
      </c>
      <c r="B10" s="81" t="s">
        <v>65</v>
      </c>
      <c r="C10" s="81" t="s">
        <v>62</v>
      </c>
      <c r="D10" s="81" t="s">
        <v>61</v>
      </c>
      <c r="E10" s="84">
        <v>1</v>
      </c>
      <c r="F10" s="84">
        <v>1.0476900149031296</v>
      </c>
      <c r="G10" s="84">
        <v>1.07451564828614</v>
      </c>
      <c r="H10" s="84">
        <v>1.1177347242921014</v>
      </c>
      <c r="I10" s="84">
        <v>0.9687034277198212</v>
      </c>
      <c r="J10" s="84">
        <v>0.8986587183308495</v>
      </c>
      <c r="K10" s="84">
        <v>1.007451564828614</v>
      </c>
      <c r="L10" s="84">
        <v>1.0044709388971687</v>
      </c>
      <c r="M10" s="84">
        <v>1.038748137108793</v>
      </c>
      <c r="N10" s="84">
        <v>0.992548435171386</v>
      </c>
      <c r="O10" s="84">
        <v>0.9910581222056632</v>
      </c>
      <c r="P10" s="84">
        <v>1.0089418777943369</v>
      </c>
      <c r="Q10" s="84">
        <v>1.0551415797317436</v>
      </c>
      <c r="R10" s="84">
        <v>1.0789865871833086</v>
      </c>
      <c r="S10" s="84">
        <v>1.1162444113263787</v>
      </c>
      <c r="T10" s="84">
        <v>1.046199701937407</v>
      </c>
    </row>
    <row r="11" spans="1:20" ht="12">
      <c r="A11" s="81"/>
      <c r="B11" s="81"/>
      <c r="C11" s="81"/>
      <c r="D11" s="81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2">
      <c r="A12" s="81" t="s">
        <v>53</v>
      </c>
      <c r="B12" s="81" t="s">
        <v>65</v>
      </c>
      <c r="C12" s="81" t="s">
        <v>63</v>
      </c>
      <c r="D12" s="81" t="s">
        <v>7</v>
      </c>
      <c r="E12" s="85">
        <v>0</v>
      </c>
      <c r="F12" s="85">
        <v>-0.005582327650345498</v>
      </c>
      <c r="G12" s="85">
        <v>-0.01831999058058975</v>
      </c>
      <c r="H12" s="85">
        <v>-0.022292321910039492</v>
      </c>
      <c r="I12" s="85">
        <v>0.0013215692353477637</v>
      </c>
      <c r="J12" s="85">
        <v>-0.01327668134072979</v>
      </c>
      <c r="K12" s="85">
        <v>-0.011603437181201937</v>
      </c>
      <c r="L12" s="85">
        <v>-0.021455841008486742</v>
      </c>
      <c r="M12" s="85">
        <v>-0.03220289116035213</v>
      </c>
      <c r="N12" s="85">
        <v>-0.02439418311886954</v>
      </c>
      <c r="O12" s="85">
        <v>-0.02306795500255099</v>
      </c>
      <c r="P12" s="85">
        <v>-0.030596706651159544</v>
      </c>
      <c r="Q12" s="85">
        <v>-0.03831068411290528</v>
      </c>
      <c r="R12" s="85">
        <v>-0.03281292221108789</v>
      </c>
      <c r="S12" s="85">
        <v>-0.046212005060956574</v>
      </c>
      <c r="T12" s="86">
        <v>-0.032391505250558894</v>
      </c>
    </row>
    <row r="13" spans="1:20" ht="12">
      <c r="A13" s="81" t="s">
        <v>53</v>
      </c>
      <c r="B13" s="81" t="s">
        <v>65</v>
      </c>
      <c r="C13" s="81" t="s">
        <v>63</v>
      </c>
      <c r="D13" s="81" t="s">
        <v>61</v>
      </c>
      <c r="E13" s="85">
        <v>0</v>
      </c>
      <c r="F13" s="85">
        <v>0.01952566765329533</v>
      </c>
      <c r="G13" s="85">
        <v>0.0655693262185455</v>
      </c>
      <c r="H13" s="85">
        <v>0.07797329288057053</v>
      </c>
      <c r="I13" s="85">
        <v>-0.003132225030344493</v>
      </c>
      <c r="J13" s="85">
        <v>0.04643870507703918</v>
      </c>
      <c r="K13" s="85">
        <v>0.040586091004889635</v>
      </c>
      <c r="L13" s="85">
        <v>0.07504747965263592</v>
      </c>
      <c r="M13" s="85">
        <v>0.11263813048188775</v>
      </c>
      <c r="N13" s="85">
        <v>0.08532510846495789</v>
      </c>
      <c r="O13" s="85">
        <v>0.07919596183455668</v>
      </c>
      <c r="P13" s="85">
        <v>0.1070200752761129</v>
      </c>
      <c r="Q13" s="85">
        <v>0.13400175203127973</v>
      </c>
      <c r="R13" s="85">
        <v>0.11477187545368639</v>
      </c>
      <c r="S13" s="85">
        <v>0.1616387121878764</v>
      </c>
      <c r="T13" s="85">
        <v>0.11478817112229756</v>
      </c>
    </row>
    <row r="14" ht="12"/>
    <row r="15" ht="12"/>
    <row r="16" ht="12"/>
    <row r="17" ht="12">
      <c r="B17" s="87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67" ht="15">
      <c r="C67" s="89" t="s">
        <v>71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showGridLines="0" tabSelected="1" workbookViewId="0" topLeftCell="B2">
      <selection activeCell="D53" sqref="D53"/>
    </sheetView>
  </sheetViews>
  <sheetFormatPr defaultColWidth="11.421875" defaultRowHeight="12"/>
  <cols>
    <col min="1" max="2" width="9.28125" style="8" customWidth="1"/>
    <col min="3" max="3" width="35.57421875" style="8" customWidth="1"/>
    <col min="4" max="4" width="11.421875" style="8" customWidth="1"/>
    <col min="5" max="19" width="6.7109375" style="8" customWidth="1"/>
    <col min="20" max="20" width="21.8515625" style="8" customWidth="1"/>
    <col min="21" max="26" width="8.140625" style="8" customWidth="1"/>
    <col min="27" max="41" width="8.7109375" style="8" customWidth="1"/>
    <col min="42" max="16384" width="11.421875" style="8" customWidth="1"/>
  </cols>
  <sheetData>
    <row r="1" spans="1:3" ht="12">
      <c r="A1" s="2"/>
      <c r="C1" s="3"/>
    </row>
    <row r="2" spans="1:3" ht="12">
      <c r="A2" s="1"/>
      <c r="C2" s="3"/>
    </row>
    <row r="3" ht="12">
      <c r="C3" s="71" t="s">
        <v>4</v>
      </c>
    </row>
    <row r="4" ht="12">
      <c r="C4" s="71" t="s">
        <v>5</v>
      </c>
    </row>
    <row r="5" ht="12">
      <c r="C5" s="14"/>
    </row>
    <row r="6" spans="1:34" ht="12">
      <c r="A6" s="24"/>
      <c r="C6" s="73" t="s">
        <v>68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3:25" ht="12">
      <c r="C7" s="75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3:13" ht="12"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20" ht="12">
      <c r="B9" s="14"/>
      <c r="C9" s="14"/>
      <c r="D9" s="14"/>
      <c r="E9" s="14"/>
      <c r="F9" s="14"/>
      <c r="G9" s="14"/>
      <c r="H9" s="14"/>
      <c r="I9" s="14"/>
      <c r="J9" s="14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3:19" ht="12">
      <c r="C10" s="25"/>
      <c r="D10" s="31">
        <v>2004</v>
      </c>
      <c r="E10" s="31">
        <v>2005</v>
      </c>
      <c r="F10" s="31">
        <v>2006</v>
      </c>
      <c r="G10" s="31">
        <v>2007</v>
      </c>
      <c r="H10" s="31">
        <v>2008</v>
      </c>
      <c r="I10" s="31">
        <v>2009</v>
      </c>
      <c r="J10" s="31">
        <v>2010</v>
      </c>
      <c r="K10" s="31">
        <v>2011</v>
      </c>
      <c r="L10" s="31">
        <v>2012</v>
      </c>
      <c r="M10" s="31">
        <v>2013</v>
      </c>
      <c r="N10" s="31">
        <v>2014</v>
      </c>
      <c r="O10" s="31">
        <v>2015</v>
      </c>
      <c r="P10" s="31">
        <v>2016</v>
      </c>
      <c r="Q10" s="31">
        <v>2017</v>
      </c>
      <c r="R10" s="31">
        <v>2018</v>
      </c>
      <c r="S10" s="8">
        <v>2019</v>
      </c>
    </row>
    <row r="11" spans="1:19" ht="12">
      <c r="A11" s="4"/>
      <c r="C11" s="28" t="s">
        <v>14</v>
      </c>
      <c r="D11" s="29">
        <v>24.5</v>
      </c>
      <c r="E11" s="29">
        <v>26</v>
      </c>
      <c r="F11" s="29">
        <v>25.8</v>
      </c>
      <c r="G11" s="29">
        <v>26.6</v>
      </c>
      <c r="H11" s="29">
        <v>24.2</v>
      </c>
      <c r="I11" s="29">
        <v>23.4</v>
      </c>
      <c r="J11" s="29">
        <v>25.8</v>
      </c>
      <c r="K11" s="29">
        <v>26.7</v>
      </c>
      <c r="L11" s="29">
        <v>25.3</v>
      </c>
      <c r="M11" s="29">
        <v>25.5</v>
      </c>
      <c r="N11" s="29">
        <v>24</v>
      </c>
      <c r="O11" s="29">
        <v>22.8</v>
      </c>
      <c r="P11" s="13">
        <v>22.7</v>
      </c>
      <c r="Q11" s="8">
        <v>25.4</v>
      </c>
      <c r="R11" s="8">
        <v>25.4</v>
      </c>
      <c r="S11" s="8">
        <v>24.4</v>
      </c>
    </row>
    <row r="12" spans="1:19" ht="12">
      <c r="A12" s="4"/>
      <c r="C12" s="28" t="s">
        <v>15</v>
      </c>
      <c r="D12" s="29">
        <v>26.5</v>
      </c>
      <c r="E12" s="29">
        <v>26.5</v>
      </c>
      <c r="F12" s="29">
        <v>24.7</v>
      </c>
      <c r="G12" s="29">
        <v>25</v>
      </c>
      <c r="H12" s="29">
        <v>27.3</v>
      </c>
      <c r="I12" s="29">
        <v>22</v>
      </c>
      <c r="J12" s="29">
        <v>24.4</v>
      </c>
      <c r="K12" s="29">
        <v>23</v>
      </c>
      <c r="L12" s="29">
        <v>23</v>
      </c>
      <c r="M12" s="29">
        <v>21.5</v>
      </c>
      <c r="N12" s="29">
        <v>23.6</v>
      </c>
      <c r="O12" s="29">
        <v>22.9</v>
      </c>
      <c r="P12" s="13">
        <v>24</v>
      </c>
      <c r="Q12" s="8">
        <v>24.2</v>
      </c>
      <c r="R12" s="8">
        <v>22.9</v>
      </c>
      <c r="S12" s="8">
        <v>22.2</v>
      </c>
    </row>
    <row r="13" spans="1:33" ht="12">
      <c r="A13" s="4"/>
      <c r="C13" s="28" t="s">
        <v>16</v>
      </c>
      <c r="D13" s="29">
        <v>29.8</v>
      </c>
      <c r="E13" s="29">
        <v>28.2</v>
      </c>
      <c r="F13" s="29">
        <v>28.3</v>
      </c>
      <c r="G13" s="29">
        <v>29.1</v>
      </c>
      <c r="H13" s="29">
        <v>26.1</v>
      </c>
      <c r="I13" s="29">
        <v>24.5</v>
      </c>
      <c r="J13" s="29">
        <v>26.3</v>
      </c>
      <c r="K13" s="29">
        <v>26.5</v>
      </c>
      <c r="L13" s="29">
        <v>25.8</v>
      </c>
      <c r="M13" s="29">
        <v>26.7</v>
      </c>
      <c r="N13" s="29">
        <v>24.6</v>
      </c>
      <c r="O13" s="29">
        <v>23.9</v>
      </c>
      <c r="P13" s="13">
        <v>23.9</v>
      </c>
      <c r="Q13" s="8">
        <v>27.7</v>
      </c>
      <c r="R13" s="8">
        <v>25.3</v>
      </c>
      <c r="S13" s="8">
        <v>24.9</v>
      </c>
      <c r="AG13" s="13"/>
    </row>
    <row r="14" spans="1:19" ht="12">
      <c r="A14" s="4"/>
      <c r="C14" s="28" t="s">
        <v>17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3">
        <v>0</v>
      </c>
      <c r="Q14" s="8">
        <v>0</v>
      </c>
      <c r="R14" s="8">
        <v>0</v>
      </c>
      <c r="S14" s="8">
        <v>0</v>
      </c>
    </row>
    <row r="15" spans="1:19" ht="12">
      <c r="A15" s="4"/>
      <c r="C15" s="28" t="s">
        <v>18</v>
      </c>
      <c r="D15" s="29">
        <v>2</v>
      </c>
      <c r="E15" s="29">
        <v>7.2</v>
      </c>
      <c r="F15" s="29">
        <v>7.2</v>
      </c>
      <c r="G15" s="29">
        <v>8.2</v>
      </c>
      <c r="H15" s="29">
        <v>13.5</v>
      </c>
      <c r="I15" s="29">
        <v>6.1</v>
      </c>
      <c r="J15" s="29">
        <v>8.8</v>
      </c>
      <c r="K15" s="29">
        <v>6.8</v>
      </c>
      <c r="L15" s="29">
        <v>5.2</v>
      </c>
      <c r="M15" s="29">
        <v>5.5</v>
      </c>
      <c r="N15" s="29">
        <v>5.6</v>
      </c>
      <c r="O15" s="29">
        <v>5.9</v>
      </c>
      <c r="P15" s="13">
        <v>7.1</v>
      </c>
      <c r="Q15" s="8">
        <v>7.4</v>
      </c>
      <c r="R15" s="8">
        <v>8.3</v>
      </c>
      <c r="S15" s="8">
        <v>11.3</v>
      </c>
    </row>
    <row r="16" spans="1:13" ht="12">
      <c r="A16" s="24"/>
      <c r="D16" s="19"/>
      <c r="E16" s="19"/>
      <c r="F16" s="19"/>
      <c r="G16" s="19"/>
      <c r="H16" s="19"/>
      <c r="I16" s="19"/>
      <c r="J16" s="19"/>
      <c r="K16" s="19"/>
      <c r="M16" s="18"/>
    </row>
    <row r="17" spans="26:41" ht="12"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3:41" ht="12">
      <c r="C18" s="14"/>
      <c r="K18" s="7" t="s">
        <v>1</v>
      </c>
      <c r="L18" s="7" t="s">
        <v>1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26:41" ht="12"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20:41" ht="12"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20:41" ht="12"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20:42" ht="12">
      <c r="T22" s="13"/>
      <c r="U22" s="13"/>
      <c r="V22" s="13"/>
      <c r="W22" s="13"/>
      <c r="X22" s="13"/>
      <c r="Y22" s="13"/>
      <c r="Z22" s="13"/>
      <c r="AA22" s="13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ht="12"/>
    <row r="24" ht="12"/>
    <row r="25" ht="12"/>
    <row r="26" ht="12"/>
    <row r="27" ht="12"/>
    <row r="28" ht="12"/>
    <row r="29" ht="12"/>
    <row r="30" ht="12"/>
    <row r="31" spans="29:43" ht="12"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ht="12"/>
    <row r="33" ht="12"/>
    <row r="34" ht="12"/>
    <row r="35" ht="12"/>
    <row r="36" ht="12"/>
    <row r="37" spans="29:43" ht="12"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ht="12"/>
    <row r="39" ht="12"/>
    <row r="40" ht="12"/>
    <row r="41" ht="12"/>
    <row r="42" ht="12"/>
    <row r="43" ht="12"/>
    <row r="44" ht="12"/>
    <row r="45" ht="12"/>
    <row r="46" ht="12"/>
    <row r="47" spans="1:8" ht="12">
      <c r="A47" s="35"/>
      <c r="B47" s="35"/>
      <c r="C47" s="35"/>
      <c r="D47" s="35"/>
      <c r="E47" s="35"/>
      <c r="F47" s="35"/>
      <c r="G47" s="35"/>
      <c r="H47" s="35"/>
    </row>
    <row r="48" spans="1:8" ht="12">
      <c r="A48" s="35"/>
      <c r="B48" s="35"/>
      <c r="C48" s="35"/>
      <c r="D48" s="35"/>
      <c r="E48" s="35"/>
      <c r="F48" s="35"/>
      <c r="G48" s="35"/>
      <c r="H48" s="35"/>
    </row>
    <row r="49" spans="1:8" ht="12">
      <c r="A49" s="36"/>
      <c r="B49" s="35"/>
      <c r="C49" s="35"/>
      <c r="D49" s="35"/>
      <c r="E49" s="35"/>
      <c r="F49" s="35"/>
      <c r="G49" s="35"/>
      <c r="H49" s="35"/>
    </row>
    <row r="50" spans="1:8" ht="12">
      <c r="A50" s="37"/>
      <c r="B50" s="35"/>
      <c r="C50" s="35"/>
      <c r="D50" s="35"/>
      <c r="E50" s="35"/>
      <c r="F50" s="35"/>
      <c r="G50" s="35"/>
      <c r="H50" s="35"/>
    </row>
    <row r="51" spans="1:8" ht="12">
      <c r="A51" s="35"/>
      <c r="B51" s="35"/>
      <c r="C51" s="35"/>
      <c r="D51" s="35"/>
      <c r="E51" s="35"/>
      <c r="F51" s="35"/>
      <c r="G51" s="35"/>
      <c r="H51" s="35"/>
    </row>
    <row r="52" spans="1:8" ht="12">
      <c r="A52" s="35"/>
      <c r="B52" s="35"/>
      <c r="C52" s="35"/>
      <c r="D52" s="35"/>
      <c r="E52" s="35"/>
      <c r="F52" s="35"/>
      <c r="G52" s="35"/>
      <c r="H52" s="35"/>
    </row>
    <row r="53" spans="1:8" ht="12">
      <c r="A53" s="35"/>
      <c r="B53" s="35"/>
      <c r="C53" s="35"/>
      <c r="D53" s="35"/>
      <c r="E53" s="35"/>
      <c r="F53" s="35"/>
      <c r="G53" s="35"/>
      <c r="H53" s="35"/>
    </row>
    <row r="56" ht="12">
      <c r="A56" s="27"/>
    </row>
    <row r="57" spans="1:18" ht="12">
      <c r="A57" s="27"/>
      <c r="Q57" s="18"/>
      <c r="R57" s="18"/>
    </row>
    <row r="59" ht="12">
      <c r="C59" s="10"/>
    </row>
    <row r="60" ht="12">
      <c r="C60" s="22"/>
    </row>
    <row r="61" spans="17:20" ht="12">
      <c r="Q61" s="10"/>
      <c r="R61" s="10"/>
      <c r="S61" s="10"/>
      <c r="T61" s="10"/>
    </row>
    <row r="66" ht="15">
      <c r="C66" s="88" t="s">
        <v>72</v>
      </c>
    </row>
    <row r="67" ht="15">
      <c r="C67" s="89" t="s">
        <v>71</v>
      </c>
    </row>
    <row r="68" spans="17:20" ht="12">
      <c r="Q68" s="10"/>
      <c r="R68" s="10"/>
      <c r="S68" s="10"/>
      <c r="T68" s="1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7"/>
  <sheetViews>
    <sheetView zoomScale="80" zoomScaleNormal="80" workbookViewId="0" topLeftCell="A34">
      <selection activeCell="X25" sqref="X25"/>
    </sheetView>
  </sheetViews>
  <sheetFormatPr defaultColWidth="11.00390625" defaultRowHeight="12"/>
  <cols>
    <col min="1" max="1" width="21.7109375" style="47" customWidth="1"/>
    <col min="2" max="32" width="11.00390625" style="47" customWidth="1"/>
    <col min="33" max="33" width="38.28125" style="47" customWidth="1"/>
    <col min="34" max="34" width="11.00390625" style="47" customWidth="1"/>
    <col min="35" max="16384" width="11.00390625" style="47" customWidth="1"/>
  </cols>
  <sheetData>
    <row r="1" ht="12">
      <c r="A1" s="46" t="s">
        <v>21</v>
      </c>
    </row>
    <row r="3" spans="1:2" ht="12">
      <c r="A3" s="46" t="s">
        <v>22</v>
      </c>
      <c r="B3" s="48">
        <v>43766.68079861111</v>
      </c>
    </row>
    <row r="4" spans="1:2" ht="12">
      <c r="A4" s="46" t="s">
        <v>23</v>
      </c>
      <c r="B4" s="48">
        <v>43787.75621366898</v>
      </c>
    </row>
    <row r="5" spans="1:2" ht="12">
      <c r="A5" s="46" t="s">
        <v>24</v>
      </c>
      <c r="B5" s="46" t="s">
        <v>25</v>
      </c>
    </row>
    <row r="7" spans="1:2" ht="12">
      <c r="A7" s="46" t="s">
        <v>26</v>
      </c>
      <c r="B7" s="46" t="s">
        <v>27</v>
      </c>
    </row>
    <row r="8" spans="1:2" ht="12">
      <c r="A8" s="46" t="s">
        <v>28</v>
      </c>
      <c r="B8" s="46" t="s">
        <v>29</v>
      </c>
    </row>
    <row r="9" spans="1:7" ht="12">
      <c r="A9" s="46" t="s">
        <v>30</v>
      </c>
      <c r="B9" s="46" t="s">
        <v>31</v>
      </c>
      <c r="E9" s="47">
        <f>E10/B12</f>
        <v>0.0614938828074693</v>
      </c>
      <c r="G9" s="47">
        <f>(G10+F10)/E12</f>
        <v>-0.18410676372459808</v>
      </c>
    </row>
    <row r="10" spans="5:14" ht="12">
      <c r="E10" s="49">
        <f>E12-B12</f>
        <v>19.099999999999966</v>
      </c>
      <c r="F10" s="49">
        <f>F12-E12</f>
        <v>-23.899999999999977</v>
      </c>
      <c r="G10" s="49">
        <f>G12-F12</f>
        <v>-36.80000000000001</v>
      </c>
      <c r="N10" s="49">
        <f>E12-N12</f>
        <v>43.30000000000001</v>
      </c>
    </row>
    <row r="11" spans="1:16" ht="12">
      <c r="A11" s="50" t="s">
        <v>32</v>
      </c>
      <c r="B11" s="50" t="s">
        <v>33</v>
      </c>
      <c r="C11" s="50" t="s">
        <v>34</v>
      </c>
      <c r="D11" s="50" t="s">
        <v>35</v>
      </c>
      <c r="E11" s="50" t="s">
        <v>36</v>
      </c>
      <c r="F11" s="50" t="s">
        <v>37</v>
      </c>
      <c r="G11" s="50" t="s">
        <v>38</v>
      </c>
      <c r="H11" s="50" t="s">
        <v>39</v>
      </c>
      <c r="I11" s="50" t="s">
        <v>40</v>
      </c>
      <c r="J11" s="50" t="s">
        <v>41</v>
      </c>
      <c r="K11" s="50" t="s">
        <v>42</v>
      </c>
      <c r="L11" s="50" t="s">
        <v>43</v>
      </c>
      <c r="M11" s="50" t="s">
        <v>44</v>
      </c>
      <c r="N11" s="50" t="s">
        <v>45</v>
      </c>
      <c r="O11" s="50" t="s">
        <v>46</v>
      </c>
      <c r="P11" s="50" t="s">
        <v>47</v>
      </c>
    </row>
    <row r="12" spans="1:16" ht="12">
      <c r="A12" s="50" t="s">
        <v>6</v>
      </c>
      <c r="B12" s="51">
        <v>310.6</v>
      </c>
      <c r="C12" s="51">
        <v>319.6</v>
      </c>
      <c r="D12" s="51">
        <v>321.2</v>
      </c>
      <c r="E12" s="51">
        <v>329.7</v>
      </c>
      <c r="F12" s="51">
        <v>305.8</v>
      </c>
      <c r="G12" s="51">
        <v>269</v>
      </c>
      <c r="H12" s="51">
        <v>303.8</v>
      </c>
      <c r="I12" s="51">
        <v>291.3</v>
      </c>
      <c r="J12" s="51">
        <v>288.8</v>
      </c>
      <c r="K12" s="51">
        <v>284.4</v>
      </c>
      <c r="L12" s="51">
        <v>285.3</v>
      </c>
      <c r="M12" s="51">
        <v>281.2</v>
      </c>
      <c r="N12" s="51">
        <v>286.4</v>
      </c>
      <c r="O12" s="51">
        <v>298.7</v>
      </c>
      <c r="P12" s="51">
        <v>301</v>
      </c>
    </row>
    <row r="13" spans="1:17" ht="12">
      <c r="A13" s="50" t="s">
        <v>7</v>
      </c>
      <c r="B13" s="52">
        <v>240.4</v>
      </c>
      <c r="C13" s="52">
        <v>246.6</v>
      </c>
      <c r="D13" s="52">
        <v>244.7</v>
      </c>
      <c r="E13" s="52">
        <v>250.1</v>
      </c>
      <c r="F13" s="52">
        <v>238.1</v>
      </c>
      <c r="G13" s="52">
        <v>205.3</v>
      </c>
      <c r="H13" s="52">
        <v>233.6</v>
      </c>
      <c r="I13" s="52">
        <v>221.8</v>
      </c>
      <c r="J13" s="52">
        <v>217.3</v>
      </c>
      <c r="K13" s="52">
        <v>213.9</v>
      </c>
      <c r="L13" s="52">
        <v>214.9</v>
      </c>
      <c r="M13" s="52">
        <v>210.1</v>
      </c>
      <c r="N13" s="52">
        <v>212.8</v>
      </c>
      <c r="O13" s="52">
        <v>222.7</v>
      </c>
      <c r="P13" s="52">
        <v>222.6</v>
      </c>
      <c r="Q13" s="49">
        <f>B13-P13</f>
        <v>17.80000000000001</v>
      </c>
    </row>
    <row r="14" spans="1:16" ht="12">
      <c r="A14" s="50" t="s">
        <v>9</v>
      </c>
      <c r="B14" s="53">
        <v>41.8</v>
      </c>
      <c r="C14" s="53">
        <v>41.7</v>
      </c>
      <c r="D14" s="53">
        <v>41.5</v>
      </c>
      <c r="E14" s="53">
        <v>42.5</v>
      </c>
      <c r="F14" s="51">
        <v>36.9</v>
      </c>
      <c r="G14" s="51">
        <v>37.1</v>
      </c>
      <c r="H14" s="51">
        <v>41.1</v>
      </c>
      <c r="I14" s="51">
        <v>40.7</v>
      </c>
      <c r="J14" s="51">
        <v>36.7</v>
      </c>
      <c r="K14" s="51">
        <v>36.4</v>
      </c>
      <c r="L14" s="51">
        <v>34</v>
      </c>
      <c r="M14" s="51">
        <v>33.1</v>
      </c>
      <c r="N14" s="51">
        <v>33.6</v>
      </c>
      <c r="O14" s="51">
        <v>37.2</v>
      </c>
      <c r="P14" s="51">
        <v>37.2</v>
      </c>
    </row>
    <row r="15" spans="1:16" ht="12">
      <c r="A15" s="50" t="s">
        <v>10</v>
      </c>
      <c r="B15" s="51">
        <v>24.7</v>
      </c>
      <c r="C15" s="51">
        <v>23.9</v>
      </c>
      <c r="D15" s="51">
        <v>24.7</v>
      </c>
      <c r="E15" s="51">
        <v>25</v>
      </c>
      <c r="F15" s="51">
        <v>27</v>
      </c>
      <c r="G15" s="51">
        <v>21.6</v>
      </c>
      <c r="H15" s="51">
        <v>23.3</v>
      </c>
      <c r="I15" s="51">
        <v>22</v>
      </c>
      <c r="J15" s="51">
        <v>22.7</v>
      </c>
      <c r="K15" s="51">
        <v>22.5</v>
      </c>
      <c r="L15" s="51">
        <v>21.6</v>
      </c>
      <c r="M15" s="51">
        <v>21.1</v>
      </c>
      <c r="N15" s="51">
        <v>21.6</v>
      </c>
      <c r="O15" s="51">
        <v>23.2</v>
      </c>
      <c r="P15" s="51">
        <v>21.9</v>
      </c>
    </row>
    <row r="16" spans="1:16" ht="12">
      <c r="A16" s="50" t="s">
        <v>11</v>
      </c>
      <c r="B16" s="51">
        <v>59.1</v>
      </c>
      <c r="C16" s="51">
        <v>66.9</v>
      </c>
      <c r="D16" s="51">
        <v>65.7</v>
      </c>
      <c r="E16" s="51">
        <v>69.6</v>
      </c>
      <c r="F16" s="51">
        <v>70.8</v>
      </c>
      <c r="G16" s="51">
        <v>54.2</v>
      </c>
      <c r="H16" s="51">
        <v>63</v>
      </c>
      <c r="I16" s="51">
        <v>56.2</v>
      </c>
      <c r="J16" s="51">
        <v>54.6</v>
      </c>
      <c r="K16" s="51">
        <v>55.1</v>
      </c>
      <c r="L16" s="51">
        <v>57.4</v>
      </c>
      <c r="M16" s="51">
        <v>57</v>
      </c>
      <c r="N16" s="51">
        <v>57.5</v>
      </c>
      <c r="O16" s="51">
        <v>59.8</v>
      </c>
      <c r="P16" s="51">
        <v>61.1</v>
      </c>
    </row>
    <row r="17" spans="1:16" ht="12">
      <c r="A17" s="50" t="s">
        <v>12</v>
      </c>
      <c r="B17" s="51">
        <v>43.8</v>
      </c>
      <c r="C17" s="51">
        <v>44.5</v>
      </c>
      <c r="D17" s="51">
        <v>43.5</v>
      </c>
      <c r="E17" s="51">
        <v>42</v>
      </c>
      <c r="F17" s="51">
        <v>39.4</v>
      </c>
      <c r="G17" s="51">
        <v>34.7</v>
      </c>
      <c r="H17" s="51">
        <v>39.6</v>
      </c>
      <c r="I17" s="51">
        <v>37.9</v>
      </c>
      <c r="J17" s="51">
        <v>38.2</v>
      </c>
      <c r="K17" s="51">
        <v>37.2</v>
      </c>
      <c r="L17" s="51">
        <v>37.1</v>
      </c>
      <c r="M17" s="51">
        <v>36.7</v>
      </c>
      <c r="N17" s="51">
        <v>38.2</v>
      </c>
      <c r="O17" s="51">
        <v>39.8</v>
      </c>
      <c r="P17" s="51">
        <v>38.3</v>
      </c>
    </row>
    <row r="18" spans="1:16" ht="12">
      <c r="A18" s="50" t="s">
        <v>13</v>
      </c>
      <c r="B18" s="51">
        <v>71</v>
      </c>
      <c r="C18" s="51">
        <v>69.6</v>
      </c>
      <c r="D18" s="51">
        <v>69.3</v>
      </c>
      <c r="E18" s="51">
        <v>71</v>
      </c>
      <c r="F18" s="51">
        <v>63.9</v>
      </c>
      <c r="G18" s="51">
        <v>57.7</v>
      </c>
      <c r="H18" s="51">
        <v>66.5</v>
      </c>
      <c r="I18" s="51">
        <v>65</v>
      </c>
      <c r="J18" s="51">
        <v>65.1</v>
      </c>
      <c r="K18" s="51">
        <v>62.6</v>
      </c>
      <c r="L18" s="51">
        <v>64.7</v>
      </c>
      <c r="M18" s="51">
        <v>62.3</v>
      </c>
      <c r="N18" s="51">
        <v>62</v>
      </c>
      <c r="O18" s="51">
        <v>62.7</v>
      </c>
      <c r="P18" s="51">
        <v>64.1</v>
      </c>
    </row>
    <row r="19" spans="1:18" ht="12">
      <c r="A19" s="50" t="s">
        <v>8</v>
      </c>
      <c r="B19" s="51">
        <v>84.9</v>
      </c>
      <c r="C19" s="51">
        <v>90.3</v>
      </c>
      <c r="D19" s="51">
        <v>89.8</v>
      </c>
      <c r="E19" s="51">
        <v>91.8</v>
      </c>
      <c r="F19" s="51">
        <v>93.6</v>
      </c>
      <c r="G19" s="51">
        <v>78.3</v>
      </c>
      <c r="H19" s="51">
        <v>87.8</v>
      </c>
      <c r="I19" s="51">
        <v>85.2</v>
      </c>
      <c r="J19" s="51">
        <v>81.4</v>
      </c>
      <c r="K19" s="51">
        <v>80.8</v>
      </c>
      <c r="L19" s="51">
        <v>79.3</v>
      </c>
      <c r="M19" s="51">
        <v>77.1</v>
      </c>
      <c r="N19" s="51">
        <v>78.6</v>
      </c>
      <c r="O19" s="51">
        <v>85.4</v>
      </c>
      <c r="P19" s="51">
        <v>84.1</v>
      </c>
      <c r="Q19" s="49">
        <f>P19-B19</f>
        <v>-0.8000000000000114</v>
      </c>
      <c r="R19" s="54">
        <f>Q19/B19</f>
        <v>-0.009422850412249838</v>
      </c>
    </row>
    <row r="20" spans="1:18" ht="12">
      <c r="A20" s="50" t="s">
        <v>14</v>
      </c>
      <c r="B20" s="51">
        <v>25.2</v>
      </c>
      <c r="C20" s="51">
        <v>27.1</v>
      </c>
      <c r="D20" s="51">
        <v>27.1</v>
      </c>
      <c r="E20" s="51">
        <v>27.7</v>
      </c>
      <c r="F20" s="51">
        <v>25.3</v>
      </c>
      <c r="G20" s="51">
        <v>24.7</v>
      </c>
      <c r="H20" s="51">
        <v>27.1</v>
      </c>
      <c r="I20" s="51">
        <v>28</v>
      </c>
      <c r="J20" s="51">
        <v>26.4</v>
      </c>
      <c r="K20" s="51">
        <v>26.4</v>
      </c>
      <c r="L20" s="51">
        <v>24.7</v>
      </c>
      <c r="M20" s="51">
        <v>23.5</v>
      </c>
      <c r="N20" s="51">
        <v>23.1</v>
      </c>
      <c r="O20" s="51">
        <v>25.2</v>
      </c>
      <c r="P20" s="51">
        <v>25.8</v>
      </c>
      <c r="Q20" s="49">
        <f aca="true" t="shared" si="0" ref="Q20:Q24">P20-B20</f>
        <v>0.6000000000000014</v>
      </c>
      <c r="R20" s="54">
        <f aca="true" t="shared" si="1" ref="R20:R24">Q20/B20</f>
        <v>0.023809523809523867</v>
      </c>
    </row>
    <row r="21" spans="1:18" ht="12">
      <c r="A21" s="50" t="s">
        <v>15</v>
      </c>
      <c r="B21" s="51">
        <v>27.1</v>
      </c>
      <c r="C21" s="51">
        <v>27.2</v>
      </c>
      <c r="D21" s="51">
        <v>25.4</v>
      </c>
      <c r="E21" s="51">
        <v>25.9</v>
      </c>
      <c r="F21" s="51">
        <v>28.3</v>
      </c>
      <c r="G21" s="51">
        <v>22.8</v>
      </c>
      <c r="H21" s="51">
        <v>25.4</v>
      </c>
      <c r="I21" s="51">
        <v>23.7</v>
      </c>
      <c r="J21" s="51">
        <v>24</v>
      </c>
      <c r="K21" s="51">
        <v>22.3</v>
      </c>
      <c r="L21" s="51">
        <v>24.3</v>
      </c>
      <c r="M21" s="51">
        <v>23.7</v>
      </c>
      <c r="N21" s="51">
        <v>24.6</v>
      </c>
      <c r="O21" s="51">
        <v>24.3</v>
      </c>
      <c r="P21" s="51">
        <v>24.2</v>
      </c>
      <c r="Q21" s="49">
        <f t="shared" si="0"/>
        <v>-2.900000000000002</v>
      </c>
      <c r="R21" s="54">
        <f t="shared" si="1"/>
        <v>-0.10701107011070118</v>
      </c>
    </row>
    <row r="22" spans="1:18" ht="12">
      <c r="A22" s="50" t="s">
        <v>16</v>
      </c>
      <c r="B22" s="51">
        <v>30.6</v>
      </c>
      <c r="C22" s="51">
        <v>28.7</v>
      </c>
      <c r="D22" s="51">
        <v>30</v>
      </c>
      <c r="E22" s="51">
        <v>30</v>
      </c>
      <c r="F22" s="51">
        <v>26.4</v>
      </c>
      <c r="G22" s="51">
        <v>24.7</v>
      </c>
      <c r="H22" s="51">
        <v>26.4</v>
      </c>
      <c r="I22" s="51">
        <v>26.6</v>
      </c>
      <c r="J22" s="51">
        <v>25.8</v>
      </c>
      <c r="K22" s="51">
        <v>26.7</v>
      </c>
      <c r="L22" s="51">
        <v>24.6</v>
      </c>
      <c r="M22" s="51">
        <v>23.9</v>
      </c>
      <c r="N22" s="51">
        <v>23.9</v>
      </c>
      <c r="O22" s="51">
        <v>28.4</v>
      </c>
      <c r="P22" s="51">
        <v>25.6</v>
      </c>
      <c r="Q22" s="49">
        <f t="shared" si="0"/>
        <v>-5</v>
      </c>
      <c r="R22" s="54">
        <f t="shared" si="1"/>
        <v>-0.16339869281045752</v>
      </c>
    </row>
    <row r="23" spans="1:18" ht="12">
      <c r="A23" s="50" t="s">
        <v>17</v>
      </c>
      <c r="B23" s="51">
        <v>0.1</v>
      </c>
      <c r="C23" s="51">
        <v>0.1</v>
      </c>
      <c r="D23" s="51">
        <v>0.1</v>
      </c>
      <c r="E23" s="51">
        <v>0.1</v>
      </c>
      <c r="F23" s="51">
        <v>0.1</v>
      </c>
      <c r="G23" s="51">
        <v>0</v>
      </c>
      <c r="H23" s="51">
        <v>0.1</v>
      </c>
      <c r="I23" s="51">
        <v>0.1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49">
        <f t="shared" si="0"/>
        <v>-0.1</v>
      </c>
      <c r="R23" s="54">
        <f t="shared" si="1"/>
        <v>-1</v>
      </c>
    </row>
    <row r="24" spans="1:18" ht="12">
      <c r="A24" s="50" t="s">
        <v>18</v>
      </c>
      <c r="B24" s="51">
        <v>1.9</v>
      </c>
      <c r="C24" s="51">
        <v>7.2</v>
      </c>
      <c r="D24" s="51">
        <v>7.2</v>
      </c>
      <c r="E24" s="51">
        <v>8.2</v>
      </c>
      <c r="F24" s="51">
        <v>13.4</v>
      </c>
      <c r="G24" s="51">
        <v>6.1</v>
      </c>
      <c r="H24" s="51">
        <v>8.8</v>
      </c>
      <c r="I24" s="51">
        <v>6.8</v>
      </c>
      <c r="J24" s="51">
        <v>5.2</v>
      </c>
      <c r="K24" s="51">
        <v>5.5</v>
      </c>
      <c r="L24" s="51">
        <v>5.6</v>
      </c>
      <c r="M24" s="51">
        <v>5.9</v>
      </c>
      <c r="N24" s="51">
        <v>7.1</v>
      </c>
      <c r="O24" s="51">
        <v>7.4</v>
      </c>
      <c r="P24" s="51">
        <v>8.4</v>
      </c>
      <c r="Q24" s="49">
        <f t="shared" si="0"/>
        <v>6.5</v>
      </c>
      <c r="R24" s="54">
        <f t="shared" si="1"/>
        <v>3.4210526315789473</v>
      </c>
    </row>
    <row r="25" spans="2:16" ht="12">
      <c r="B25" s="54">
        <f>B14/B13</f>
        <v>0.17387687188019965</v>
      </c>
      <c r="C25" s="54">
        <f aca="true" t="shared" si="2" ref="C25:P25">C14/C13</f>
        <v>0.16909975669099758</v>
      </c>
      <c r="D25" s="54">
        <f t="shared" si="2"/>
        <v>0.16959542296689825</v>
      </c>
      <c r="E25" s="54">
        <f t="shared" si="2"/>
        <v>0.16993202718912434</v>
      </c>
      <c r="F25" s="54">
        <f t="shared" si="2"/>
        <v>0.15497690046199075</v>
      </c>
      <c r="G25" s="54">
        <f t="shared" si="2"/>
        <v>0.18071115440818314</v>
      </c>
      <c r="H25" s="54">
        <f t="shared" si="2"/>
        <v>0.17594178082191783</v>
      </c>
      <c r="I25" s="54">
        <f t="shared" si="2"/>
        <v>0.18349864743011723</v>
      </c>
      <c r="J25" s="54">
        <f t="shared" si="2"/>
        <v>0.1688909341923608</v>
      </c>
      <c r="K25" s="54">
        <f t="shared" si="2"/>
        <v>0.17017297802711545</v>
      </c>
      <c r="L25" s="54">
        <f t="shared" si="2"/>
        <v>0.15821312238250348</v>
      </c>
      <c r="M25" s="54">
        <f t="shared" si="2"/>
        <v>0.15754402665397432</v>
      </c>
      <c r="N25" s="54">
        <f t="shared" si="2"/>
        <v>0.15789473684210525</v>
      </c>
      <c r="O25" s="54">
        <f t="shared" si="2"/>
        <v>0.1670408621463853</v>
      </c>
      <c r="P25" s="54">
        <f t="shared" si="2"/>
        <v>0.1671159029649596</v>
      </c>
    </row>
    <row r="26" spans="1:16" ht="12">
      <c r="A26" s="46" t="s">
        <v>48</v>
      </c>
      <c r="B26" s="55">
        <f aca="true" t="shared" si="3" ref="B26:C26">B23/B19</f>
        <v>0.001177856301531213</v>
      </c>
      <c r="C26" s="55">
        <f t="shared" si="3"/>
        <v>0.001107419712070875</v>
      </c>
      <c r="D26" s="55">
        <f aca="true" t="shared" si="4" ref="D26:P26">D23/D19</f>
        <v>0.00111358574610245</v>
      </c>
      <c r="E26" s="55">
        <f t="shared" si="4"/>
        <v>0.0010893246187363835</v>
      </c>
      <c r="F26" s="55">
        <f t="shared" si="4"/>
        <v>0.0010683760683760685</v>
      </c>
      <c r="G26" s="55">
        <f t="shared" si="4"/>
        <v>0</v>
      </c>
      <c r="H26" s="55">
        <f t="shared" si="4"/>
        <v>0.0011389521640091118</v>
      </c>
      <c r="I26" s="55">
        <f t="shared" si="4"/>
        <v>0.0011737089201877935</v>
      </c>
      <c r="J26" s="55">
        <f t="shared" si="4"/>
        <v>0</v>
      </c>
      <c r="K26" s="55">
        <f t="shared" si="4"/>
        <v>0</v>
      </c>
      <c r="L26" s="56">
        <f t="shared" si="4"/>
        <v>0</v>
      </c>
      <c r="M26" s="56">
        <f t="shared" si="4"/>
        <v>0</v>
      </c>
      <c r="N26" s="56">
        <f t="shared" si="4"/>
        <v>0</v>
      </c>
      <c r="O26" s="56">
        <f t="shared" si="4"/>
        <v>0</v>
      </c>
      <c r="P26" s="56">
        <f t="shared" si="4"/>
        <v>0</v>
      </c>
    </row>
    <row r="27" spans="1:2" ht="12">
      <c r="A27" s="46" t="s">
        <v>49</v>
      </c>
      <c r="B27" s="46" t="s">
        <v>50</v>
      </c>
    </row>
    <row r="29" spans="1:2" ht="12">
      <c r="A29" s="46" t="s">
        <v>26</v>
      </c>
      <c r="B29" s="46" t="s">
        <v>51</v>
      </c>
    </row>
    <row r="30" spans="1:2" ht="12">
      <c r="A30" s="46" t="s">
        <v>28</v>
      </c>
      <c r="B30" s="46" t="s">
        <v>29</v>
      </c>
    </row>
    <row r="31" spans="1:2" ht="12">
      <c r="A31" s="46" t="s">
        <v>30</v>
      </c>
      <c r="B31" s="46" t="s">
        <v>31</v>
      </c>
    </row>
    <row r="33" spans="1:16" ht="12">
      <c r="A33" s="50" t="s">
        <v>32</v>
      </c>
      <c r="B33" s="50" t="s">
        <v>33</v>
      </c>
      <c r="C33" s="50" t="s">
        <v>34</v>
      </c>
      <c r="D33" s="50" t="s">
        <v>35</v>
      </c>
      <c r="E33" s="50" t="s">
        <v>36</v>
      </c>
      <c r="F33" s="50" t="s">
        <v>37</v>
      </c>
      <c r="G33" s="50" t="s">
        <v>38</v>
      </c>
      <c r="H33" s="50" t="s">
        <v>39</v>
      </c>
      <c r="I33" s="50" t="s">
        <v>40</v>
      </c>
      <c r="J33" s="50" t="s">
        <v>41</v>
      </c>
      <c r="K33" s="50" t="s">
        <v>42</v>
      </c>
      <c r="L33" s="50" t="s">
        <v>43</v>
      </c>
      <c r="M33" s="50" t="s">
        <v>44</v>
      </c>
      <c r="N33" s="50" t="s">
        <v>45</v>
      </c>
      <c r="O33" s="50" t="s">
        <v>46</v>
      </c>
      <c r="P33" s="50" t="s">
        <v>47</v>
      </c>
    </row>
    <row r="34" spans="1:16" ht="12">
      <c r="A34" s="50" t="s">
        <v>6</v>
      </c>
      <c r="B34" s="51">
        <v>323.2</v>
      </c>
      <c r="C34" s="51">
        <v>332.4</v>
      </c>
      <c r="D34" s="51">
        <v>337.4</v>
      </c>
      <c r="E34" s="51">
        <v>347.8</v>
      </c>
      <c r="F34" s="51">
        <v>321.9</v>
      </c>
      <c r="G34" s="51">
        <v>279.5</v>
      </c>
      <c r="H34" s="51">
        <v>317.9</v>
      </c>
      <c r="I34" s="51">
        <v>306</v>
      </c>
      <c r="J34" s="51">
        <v>301.6</v>
      </c>
      <c r="K34" s="51">
        <v>300.3</v>
      </c>
      <c r="L34" s="51">
        <v>305.5</v>
      </c>
      <c r="M34" s="51">
        <v>301.5</v>
      </c>
      <c r="N34" s="51">
        <v>300</v>
      </c>
      <c r="O34" s="51">
        <v>306.2</v>
      </c>
      <c r="P34" s="51">
        <v>313.9</v>
      </c>
    </row>
    <row r="35" spans="1:16" ht="12">
      <c r="A35" s="50" t="s">
        <v>7</v>
      </c>
      <c r="B35" s="51">
        <v>245.5</v>
      </c>
      <c r="C35" s="51">
        <v>253.1</v>
      </c>
      <c r="D35" s="51">
        <v>254.4</v>
      </c>
      <c r="E35" s="51">
        <v>260.7</v>
      </c>
      <c r="F35" s="51">
        <v>247.7</v>
      </c>
      <c r="G35" s="51">
        <v>210.9</v>
      </c>
      <c r="H35" s="51">
        <v>241.1</v>
      </c>
      <c r="I35" s="51">
        <v>230.2</v>
      </c>
      <c r="J35" s="51">
        <v>223.6</v>
      </c>
      <c r="K35" s="51">
        <v>221.5</v>
      </c>
      <c r="L35" s="51">
        <v>225.7</v>
      </c>
      <c r="M35" s="51">
        <v>220.8</v>
      </c>
      <c r="N35" s="51">
        <v>216.9</v>
      </c>
      <c r="O35" s="51">
        <v>219.7</v>
      </c>
      <c r="P35" s="51">
        <v>225.1</v>
      </c>
    </row>
    <row r="36" spans="1:16" ht="12">
      <c r="A36" s="50" t="s">
        <v>9</v>
      </c>
      <c r="B36" s="51">
        <v>41.9</v>
      </c>
      <c r="C36" s="51">
        <v>42</v>
      </c>
      <c r="D36" s="51">
        <v>42.2</v>
      </c>
      <c r="E36" s="51">
        <v>43.9</v>
      </c>
      <c r="F36" s="51">
        <v>37.7</v>
      </c>
      <c r="G36" s="51">
        <v>37.1</v>
      </c>
      <c r="H36" s="51">
        <v>41.9</v>
      </c>
      <c r="I36" s="51">
        <v>42</v>
      </c>
      <c r="J36" s="51">
        <v>36.9</v>
      </c>
      <c r="K36" s="51">
        <v>36.9</v>
      </c>
      <c r="L36" s="51">
        <v>36.3</v>
      </c>
      <c r="M36" s="51">
        <v>35.6</v>
      </c>
      <c r="N36" s="51">
        <v>34.5</v>
      </c>
      <c r="O36" s="51">
        <v>29.7</v>
      </c>
      <c r="P36" s="51">
        <v>30.2</v>
      </c>
    </row>
    <row r="37" spans="1:16" ht="12">
      <c r="A37" s="50" t="s">
        <v>10</v>
      </c>
      <c r="B37" s="51">
        <v>23.7</v>
      </c>
      <c r="C37" s="51">
        <v>23</v>
      </c>
      <c r="D37" s="51">
        <v>23.8</v>
      </c>
      <c r="E37" s="51">
        <v>24.3</v>
      </c>
      <c r="F37" s="51">
        <v>26.3</v>
      </c>
      <c r="G37" s="51">
        <v>20.5</v>
      </c>
      <c r="H37" s="51">
        <v>21.9</v>
      </c>
      <c r="I37" s="51">
        <v>20.4</v>
      </c>
      <c r="J37" s="51">
        <v>20.8</v>
      </c>
      <c r="K37" s="51">
        <v>21</v>
      </c>
      <c r="L37" s="51">
        <v>21.9</v>
      </c>
      <c r="M37" s="51">
        <v>19.8</v>
      </c>
      <c r="N37" s="51">
        <v>16.6</v>
      </c>
      <c r="O37" s="51">
        <v>18.4</v>
      </c>
      <c r="P37" s="51">
        <v>20.1</v>
      </c>
    </row>
    <row r="38" spans="1:16" ht="12">
      <c r="A38" s="50" t="s">
        <v>11</v>
      </c>
      <c r="B38" s="51">
        <v>59.1</v>
      </c>
      <c r="C38" s="51">
        <v>67.1</v>
      </c>
      <c r="D38" s="51">
        <v>66</v>
      </c>
      <c r="E38" s="51">
        <v>69.7</v>
      </c>
      <c r="F38" s="51">
        <v>70.7</v>
      </c>
      <c r="G38" s="51">
        <v>54.4</v>
      </c>
      <c r="H38" s="51">
        <v>63.5</v>
      </c>
      <c r="I38" s="51">
        <v>56.7</v>
      </c>
      <c r="J38" s="51">
        <v>55.1</v>
      </c>
      <c r="K38" s="51">
        <v>55.8</v>
      </c>
      <c r="L38" s="51">
        <v>57.8</v>
      </c>
      <c r="M38" s="51">
        <v>57.5</v>
      </c>
      <c r="N38" s="51">
        <v>58.1</v>
      </c>
      <c r="O38" s="51">
        <v>60.6</v>
      </c>
      <c r="P38" s="51">
        <v>62.4</v>
      </c>
    </row>
    <row r="39" spans="1:16" ht="12">
      <c r="A39" s="50" t="s">
        <v>12</v>
      </c>
      <c r="B39" s="51">
        <v>48.8</v>
      </c>
      <c r="C39" s="51">
        <v>51.1</v>
      </c>
      <c r="D39" s="51">
        <v>51.1</v>
      </c>
      <c r="E39" s="51">
        <v>50.3</v>
      </c>
      <c r="F39" s="51">
        <v>47.3</v>
      </c>
      <c r="G39" s="51">
        <v>41.2</v>
      </c>
      <c r="H39" s="51">
        <v>46.6</v>
      </c>
      <c r="I39" s="51">
        <v>45.8</v>
      </c>
      <c r="J39" s="51">
        <v>45.8</v>
      </c>
      <c r="K39" s="51">
        <v>45.3</v>
      </c>
      <c r="L39" s="51">
        <v>45.2</v>
      </c>
      <c r="M39" s="51">
        <v>45.3</v>
      </c>
      <c r="N39" s="51">
        <v>46</v>
      </c>
      <c r="O39" s="51">
        <v>48.1</v>
      </c>
      <c r="P39" s="51">
        <v>47.6</v>
      </c>
    </row>
    <row r="40" spans="1:16" ht="12">
      <c r="A40" s="50" t="s">
        <v>13</v>
      </c>
      <c r="B40" s="51">
        <v>72</v>
      </c>
      <c r="C40" s="51">
        <v>70</v>
      </c>
      <c r="D40" s="51">
        <v>71.2</v>
      </c>
      <c r="E40" s="51">
        <v>72.6</v>
      </c>
      <c r="F40" s="51">
        <v>65.6</v>
      </c>
      <c r="G40" s="51">
        <v>57.8</v>
      </c>
      <c r="H40" s="51">
        <v>67.2</v>
      </c>
      <c r="I40" s="51">
        <v>65.4</v>
      </c>
      <c r="J40" s="51">
        <v>65</v>
      </c>
      <c r="K40" s="51">
        <v>62.4</v>
      </c>
      <c r="L40" s="51">
        <v>64.5</v>
      </c>
      <c r="M40" s="51">
        <v>62.7</v>
      </c>
      <c r="N40" s="51">
        <v>61.8</v>
      </c>
      <c r="O40" s="51">
        <v>63</v>
      </c>
      <c r="P40" s="51">
        <v>64.9</v>
      </c>
    </row>
    <row r="41" spans="1:16" ht="12">
      <c r="A41" s="50" t="s">
        <v>8</v>
      </c>
      <c r="B41" s="51">
        <v>85.2</v>
      </c>
      <c r="C41" s="51">
        <v>90.5</v>
      </c>
      <c r="D41" s="51">
        <v>89.7</v>
      </c>
      <c r="E41" s="51">
        <v>92.6</v>
      </c>
      <c r="F41" s="51">
        <v>94.1</v>
      </c>
      <c r="G41" s="51">
        <v>77.6</v>
      </c>
      <c r="H41" s="51">
        <v>88.2</v>
      </c>
      <c r="I41" s="51">
        <v>85.5</v>
      </c>
      <c r="J41" s="51">
        <v>80.7</v>
      </c>
      <c r="K41" s="51">
        <v>80.4</v>
      </c>
      <c r="L41" s="51">
        <v>80.8</v>
      </c>
      <c r="M41" s="51">
        <v>78.5</v>
      </c>
      <c r="N41" s="51">
        <v>75.2</v>
      </c>
      <c r="O41" s="51">
        <v>73.8</v>
      </c>
      <c r="P41" s="51">
        <v>76.4</v>
      </c>
    </row>
    <row r="42" spans="1:16" ht="12">
      <c r="A42" s="50" t="s">
        <v>14</v>
      </c>
      <c r="B42" s="51">
        <v>24.8</v>
      </c>
      <c r="C42" s="51">
        <v>26.9</v>
      </c>
      <c r="D42" s="51">
        <v>26.8</v>
      </c>
      <c r="E42" s="51">
        <v>27.7</v>
      </c>
      <c r="F42" s="51">
        <v>25.5</v>
      </c>
      <c r="G42" s="51">
        <v>24.1</v>
      </c>
      <c r="H42" s="51">
        <v>26.6</v>
      </c>
      <c r="I42" s="51">
        <v>27.4</v>
      </c>
      <c r="J42" s="51">
        <v>25.1</v>
      </c>
      <c r="K42" s="51">
        <v>25.4</v>
      </c>
      <c r="L42" s="51">
        <v>25.6</v>
      </c>
      <c r="M42" s="51">
        <v>24.2</v>
      </c>
      <c r="N42" s="51">
        <v>19.1</v>
      </c>
      <c r="O42" s="51">
        <v>13.2</v>
      </c>
      <c r="P42" s="51">
        <v>16.9</v>
      </c>
    </row>
    <row r="43" spans="1:16" ht="12">
      <c r="A43" s="50" t="s">
        <v>15</v>
      </c>
      <c r="B43" s="51">
        <v>26.9</v>
      </c>
      <c r="C43" s="51">
        <v>27.2</v>
      </c>
      <c r="D43" s="51">
        <v>25.5</v>
      </c>
      <c r="E43" s="51">
        <v>26</v>
      </c>
      <c r="F43" s="51">
        <v>28</v>
      </c>
      <c r="G43" s="51">
        <v>22.5</v>
      </c>
      <c r="H43" s="51">
        <v>25.4</v>
      </c>
      <c r="I43" s="51">
        <v>23.8</v>
      </c>
      <c r="J43" s="51">
        <v>24</v>
      </c>
      <c r="K43" s="51">
        <v>22.2</v>
      </c>
      <c r="L43" s="51">
        <v>24.2</v>
      </c>
      <c r="M43" s="51">
        <v>23.8</v>
      </c>
      <c r="N43" s="51">
        <v>24.6</v>
      </c>
      <c r="O43" s="51">
        <v>24.5</v>
      </c>
      <c r="P43" s="51">
        <v>24.5</v>
      </c>
    </row>
    <row r="44" spans="1:16" ht="12">
      <c r="A44" s="50" t="s">
        <v>16</v>
      </c>
      <c r="B44" s="51">
        <v>31.3</v>
      </c>
      <c r="C44" s="51">
        <v>29</v>
      </c>
      <c r="D44" s="51">
        <v>30.1</v>
      </c>
      <c r="E44" s="51">
        <v>30.5</v>
      </c>
      <c r="F44" s="51">
        <v>27</v>
      </c>
      <c r="G44" s="51">
        <v>24.8</v>
      </c>
      <c r="H44" s="51">
        <v>27.3</v>
      </c>
      <c r="I44" s="51">
        <v>27.4</v>
      </c>
      <c r="J44" s="51">
        <v>26.3</v>
      </c>
      <c r="K44" s="51">
        <v>27.2</v>
      </c>
      <c r="L44" s="51">
        <v>25.3</v>
      </c>
      <c r="M44" s="51">
        <v>24.4</v>
      </c>
      <c r="N44" s="51">
        <v>24.3</v>
      </c>
      <c r="O44" s="51">
        <v>28.7</v>
      </c>
      <c r="P44" s="51">
        <v>26.4</v>
      </c>
    </row>
    <row r="45" spans="1:47" ht="12">
      <c r="A45" s="50" t="s">
        <v>17</v>
      </c>
      <c r="B45" s="51">
        <v>0.2</v>
      </c>
      <c r="C45" s="51">
        <v>0.1</v>
      </c>
      <c r="D45" s="51">
        <v>0.1</v>
      </c>
      <c r="E45" s="51">
        <v>0.1</v>
      </c>
      <c r="F45" s="51">
        <v>0.1</v>
      </c>
      <c r="G45" s="51">
        <v>0</v>
      </c>
      <c r="H45" s="51">
        <v>0.1</v>
      </c>
      <c r="I45" s="51">
        <v>0.1</v>
      </c>
      <c r="J45" s="51">
        <v>0</v>
      </c>
      <c r="K45" s="51">
        <v>0.1</v>
      </c>
      <c r="L45" s="51">
        <v>0.1</v>
      </c>
      <c r="M45" s="51">
        <v>0.1</v>
      </c>
      <c r="N45" s="51">
        <v>0.1</v>
      </c>
      <c r="O45" s="51">
        <v>0.1</v>
      </c>
      <c r="P45" s="51">
        <v>0.1</v>
      </c>
      <c r="AH45" s="57">
        <f>AH51-'[2]Fig_4'!E14</f>
        <v>0</v>
      </c>
      <c r="AI45" s="57">
        <f>AI51-'[2]Fig_4'!F14</f>
        <v>0.10000000000000853</v>
      </c>
      <c r="AJ45" s="57">
        <f>AJ51-'[2]Fig_4'!G14</f>
        <v>-1</v>
      </c>
      <c r="AK45" s="57">
        <f>AK51-'[2]Fig_4'!H14</f>
        <v>-1.5</v>
      </c>
      <c r="AL45" s="57">
        <f>AL51-'[2]Fig_4'!I14</f>
        <v>-1.0999999999999943</v>
      </c>
      <c r="AM45" s="57">
        <f>AM51-'[2]Fig_4'!J14</f>
        <v>0.09999999999999432</v>
      </c>
      <c r="AN45" s="57">
        <f>AN51-'[2]Fig_4'!K14</f>
        <v>-0.6000000000000085</v>
      </c>
      <c r="AO45" s="57">
        <f>AO51-'[2]Fig_4'!L14</f>
        <v>-0.9000000000000057</v>
      </c>
      <c r="AP45" s="57">
        <f>AP51-'[2]Fig_4'!M14</f>
        <v>-0.29999999999999716</v>
      </c>
      <c r="AQ45" s="57">
        <f>AQ51-'[2]Fig_4'!N14</f>
        <v>-1.3000000000000114</v>
      </c>
      <c r="AR45" s="57">
        <f>AR51-'[2]Fig_4'!O14</f>
        <v>-2.5999999999999943</v>
      </c>
      <c r="AS45" s="57">
        <f>AS51-'[2]Fig_4'!P14</f>
        <v>-2.799999999999997</v>
      </c>
      <c r="AT45" s="57">
        <f>AT51-'[2]Fig_4'!Q14</f>
        <v>-0.5999999999999943</v>
      </c>
      <c r="AU45" s="57">
        <f>AU51-'[2]Fig_4'!R14</f>
        <v>1.5</v>
      </c>
    </row>
    <row r="46" spans="1:47" ht="12">
      <c r="A46" s="50" t="s">
        <v>18</v>
      </c>
      <c r="B46" s="51">
        <v>2</v>
      </c>
      <c r="C46" s="51">
        <v>7.3</v>
      </c>
      <c r="D46" s="51">
        <v>7.2</v>
      </c>
      <c r="E46" s="51">
        <v>8.2</v>
      </c>
      <c r="F46" s="51">
        <v>13.4</v>
      </c>
      <c r="G46" s="51">
        <v>6.1</v>
      </c>
      <c r="H46" s="51">
        <v>8.8</v>
      </c>
      <c r="I46" s="51">
        <v>6.8</v>
      </c>
      <c r="J46" s="51">
        <v>5.3</v>
      </c>
      <c r="K46" s="51">
        <v>5.5</v>
      </c>
      <c r="L46" s="51">
        <v>5.6</v>
      </c>
      <c r="M46" s="51">
        <v>6</v>
      </c>
      <c r="N46" s="51">
        <v>7.1</v>
      </c>
      <c r="O46" s="51">
        <v>7.5</v>
      </c>
      <c r="P46" s="51">
        <v>8.4</v>
      </c>
      <c r="AH46" s="57">
        <f>AH52-'[2]Fig_4'!E15</f>
        <v>0</v>
      </c>
      <c r="AI46" s="57">
        <f>AI52-'[2]Fig_4'!F15</f>
        <v>-0.5</v>
      </c>
      <c r="AJ46" s="57">
        <f>AJ52-'[2]Fig_4'!G15</f>
        <v>-1.7999999999999972</v>
      </c>
      <c r="AK46" s="57">
        <f>AK52-'[2]Fig_4'!H15</f>
        <v>-2.200000000000003</v>
      </c>
      <c r="AL46" s="57">
        <f>AL52-'[2]Fig_4'!I15</f>
        <v>-1.9000000000000057</v>
      </c>
      <c r="AM46" s="57">
        <f>AM52-'[2]Fig_4'!J15</f>
        <v>-0.5</v>
      </c>
      <c r="AN46" s="57">
        <f>AN52-'[2]Fig_4'!K15</f>
        <v>-1</v>
      </c>
      <c r="AO46" s="57">
        <f>AO52-'[2]Fig_4'!L15</f>
        <v>-1.5</v>
      </c>
      <c r="AP46" s="57">
        <f>AP52-'[2]Fig_4'!M15</f>
        <v>-0.6999999999999886</v>
      </c>
      <c r="AQ46" s="57">
        <f>AQ52-'[2]Fig_4'!N15</f>
        <v>-1.2000000000000028</v>
      </c>
      <c r="AR46" s="57">
        <f>AR52-'[2]Fig_4'!O15</f>
        <v>-2.5</v>
      </c>
      <c r="AS46" s="57">
        <f>AS52-'[2]Fig_4'!P15</f>
        <v>-2.5</v>
      </c>
      <c r="AT46" s="57">
        <f>AT52-'[2]Fig_4'!Q15</f>
        <v>0.09999999999999432</v>
      </c>
      <c r="AU46" s="57">
        <f>AU52-'[2]Fig_4'!R15</f>
        <v>3.0999999999999943</v>
      </c>
    </row>
    <row r="47" spans="34:47" ht="12">
      <c r="AH47" s="57">
        <f>AH53-'[2]Fig_4'!E16</f>
        <v>0</v>
      </c>
      <c r="AI47" s="57">
        <f>AI53-'[2]Fig_4'!F16</f>
        <v>0.20000000000000284</v>
      </c>
      <c r="AJ47" s="57">
        <f>AJ53-'[2]Fig_4'!G16</f>
        <v>0.5</v>
      </c>
      <c r="AK47" s="57">
        <f>AK53-'[2]Fig_4'!H16</f>
        <v>-0.6000000000000085</v>
      </c>
      <c r="AL47" s="57">
        <f>AL53-'[2]Fig_4'!I16</f>
        <v>-0.20000000000000284</v>
      </c>
      <c r="AM47" s="57">
        <f>AM53-'[2]Fig_4'!J16</f>
        <v>1.1000000000000085</v>
      </c>
      <c r="AN47" s="57">
        <f>AN53-'[2]Fig_4'!K16</f>
        <v>-0.09999999999999432</v>
      </c>
      <c r="AO47" s="57">
        <f>AO53-'[2]Fig_4'!L16</f>
        <v>0</v>
      </c>
      <c r="AP47" s="57">
        <f>AP53-'[2]Fig_4'!M16</f>
        <v>1.2000000000000028</v>
      </c>
      <c r="AQ47" s="57">
        <f>AQ53-'[2]Fig_4'!N16</f>
        <v>0.7999999999999972</v>
      </c>
      <c r="AR47" s="57">
        <f>AR53-'[2]Fig_4'!O16</f>
        <v>-1.3999999999999915</v>
      </c>
      <c r="AS47" s="57">
        <f>AS53-'[2]Fig_4'!P16</f>
        <v>-1.2999999999999972</v>
      </c>
      <c r="AT47" s="57">
        <f>AT53-'[2]Fig_4'!Q16</f>
        <v>4.299999999999997</v>
      </c>
      <c r="AU47" s="57">
        <f>AU53-'[2]Fig_4'!R16</f>
        <v>14</v>
      </c>
    </row>
    <row r="48" ht="12">
      <c r="A48" s="46" t="s">
        <v>48</v>
      </c>
    </row>
    <row r="49" spans="1:2" ht="12">
      <c r="A49" s="46" t="s">
        <v>49</v>
      </c>
      <c r="B49" s="46" t="s">
        <v>50</v>
      </c>
    </row>
    <row r="50" spans="33:48" ht="12">
      <c r="AG50" s="58"/>
      <c r="AH50" s="58" t="str">
        <f>AH56</f>
        <v>2004</v>
      </c>
      <c r="AI50" s="58" t="str">
        <f aca="true" t="shared" si="5" ref="AI50:AV50">AI56</f>
        <v>2005</v>
      </c>
      <c r="AJ50" s="58" t="str">
        <f t="shared" si="5"/>
        <v>2006</v>
      </c>
      <c r="AK50" s="58" t="str">
        <f t="shared" si="5"/>
        <v>2007</v>
      </c>
      <c r="AL50" s="58" t="str">
        <f t="shared" si="5"/>
        <v>2008</v>
      </c>
      <c r="AM50" s="58" t="str">
        <f t="shared" si="5"/>
        <v>2009</v>
      </c>
      <c r="AN50" s="58" t="str">
        <f t="shared" si="5"/>
        <v>2010</v>
      </c>
      <c r="AO50" s="58" t="str">
        <f t="shared" si="5"/>
        <v>2011</v>
      </c>
      <c r="AP50" s="58" t="str">
        <f t="shared" si="5"/>
        <v>2012</v>
      </c>
      <c r="AQ50" s="58" t="str">
        <f t="shared" si="5"/>
        <v>2013</v>
      </c>
      <c r="AR50" s="58" t="str">
        <f t="shared" si="5"/>
        <v>2014</v>
      </c>
      <c r="AS50" s="58" t="str">
        <f t="shared" si="5"/>
        <v>2015</v>
      </c>
      <c r="AT50" s="58" t="str">
        <f t="shared" si="5"/>
        <v>2016</v>
      </c>
      <c r="AU50" s="58" t="str">
        <f t="shared" si="5"/>
        <v>2017</v>
      </c>
      <c r="AV50" s="58" t="str">
        <f t="shared" si="5"/>
        <v>2018</v>
      </c>
    </row>
    <row r="51" spans="30:48" ht="12">
      <c r="AD51" s="47" t="s">
        <v>6</v>
      </c>
      <c r="AG51" s="58" t="str">
        <f>AG57</f>
        <v>Hazardous and non-hazardous - Total</v>
      </c>
      <c r="AH51" s="59">
        <f>ROUND(AH57,1)</f>
        <v>100</v>
      </c>
      <c r="AI51" s="59">
        <f aca="true" t="shared" si="6" ref="AI51:AV51">ROUND(AI57,1)</f>
        <v>102.9</v>
      </c>
      <c r="AJ51" s="59">
        <f t="shared" si="6"/>
        <v>103.4</v>
      </c>
      <c r="AK51" s="59">
        <f t="shared" si="6"/>
        <v>106.1</v>
      </c>
      <c r="AL51" s="59">
        <f t="shared" si="6"/>
        <v>98.5</v>
      </c>
      <c r="AM51" s="59">
        <f t="shared" si="6"/>
        <v>86.6</v>
      </c>
      <c r="AN51" s="59">
        <f t="shared" si="6"/>
        <v>97.8</v>
      </c>
      <c r="AO51" s="59">
        <f t="shared" si="6"/>
        <v>93.8</v>
      </c>
      <c r="AP51" s="59">
        <f t="shared" si="6"/>
        <v>93</v>
      </c>
      <c r="AQ51" s="59">
        <f t="shared" si="6"/>
        <v>91.6</v>
      </c>
      <c r="AR51" s="59">
        <f t="shared" si="6"/>
        <v>91.9</v>
      </c>
      <c r="AS51" s="59">
        <f t="shared" si="6"/>
        <v>90.5</v>
      </c>
      <c r="AT51" s="59">
        <f t="shared" si="6"/>
        <v>92.2</v>
      </c>
      <c r="AU51" s="59">
        <f t="shared" si="6"/>
        <v>96.2</v>
      </c>
      <c r="AV51" s="59">
        <f t="shared" si="6"/>
        <v>96.9</v>
      </c>
    </row>
    <row r="52" spans="30:48" ht="12">
      <c r="AD52" s="47" t="s">
        <v>7</v>
      </c>
      <c r="AG52" s="58" t="str">
        <f aca="true" t="shared" si="7" ref="AG52:AG53">AG58</f>
        <v>Hazardous to health</v>
      </c>
      <c r="AH52" s="59">
        <f aca="true" t="shared" si="8" ref="AH52:AV53">ROUND(AH58,1)</f>
        <v>100</v>
      </c>
      <c r="AI52" s="59">
        <f t="shared" si="8"/>
        <v>102.6</v>
      </c>
      <c r="AJ52" s="59">
        <f t="shared" si="8"/>
        <v>101.8</v>
      </c>
      <c r="AK52" s="59">
        <f t="shared" si="8"/>
        <v>104</v>
      </c>
      <c r="AL52" s="59">
        <f t="shared" si="8"/>
        <v>99</v>
      </c>
      <c r="AM52" s="59">
        <f t="shared" si="8"/>
        <v>85.4</v>
      </c>
      <c r="AN52" s="59">
        <f t="shared" si="8"/>
        <v>97.2</v>
      </c>
      <c r="AO52" s="59">
        <f t="shared" si="8"/>
        <v>92.3</v>
      </c>
      <c r="AP52" s="59">
        <f t="shared" si="8"/>
        <v>90.4</v>
      </c>
      <c r="AQ52" s="59">
        <f t="shared" si="8"/>
        <v>89</v>
      </c>
      <c r="AR52" s="59">
        <f t="shared" si="8"/>
        <v>89.4</v>
      </c>
      <c r="AS52" s="59">
        <f t="shared" si="8"/>
        <v>87.4</v>
      </c>
      <c r="AT52" s="59">
        <f t="shared" si="8"/>
        <v>88.5</v>
      </c>
      <c r="AU52" s="59">
        <f t="shared" si="8"/>
        <v>92.6</v>
      </c>
      <c r="AV52" s="59">
        <f t="shared" si="8"/>
        <v>92.6</v>
      </c>
    </row>
    <row r="53" spans="30:48" ht="12">
      <c r="AD53" s="47" t="s">
        <v>8</v>
      </c>
      <c r="AG53" s="58" t="str">
        <f t="shared" si="7"/>
        <v>Hazardous to the environment</v>
      </c>
      <c r="AH53" s="59">
        <f t="shared" si="8"/>
        <v>100</v>
      </c>
      <c r="AI53" s="59">
        <f t="shared" si="8"/>
        <v>106.4</v>
      </c>
      <c r="AJ53" s="59">
        <f t="shared" si="8"/>
        <v>105.8</v>
      </c>
      <c r="AK53" s="59">
        <f t="shared" si="8"/>
        <v>108.1</v>
      </c>
      <c r="AL53" s="59">
        <f t="shared" si="8"/>
        <v>110.2</v>
      </c>
      <c r="AM53" s="59">
        <f t="shared" si="8"/>
        <v>92.2</v>
      </c>
      <c r="AN53" s="59">
        <f t="shared" si="8"/>
        <v>103.4</v>
      </c>
      <c r="AO53" s="59">
        <f t="shared" si="8"/>
        <v>100.4</v>
      </c>
      <c r="AP53" s="59">
        <f t="shared" si="8"/>
        <v>95.9</v>
      </c>
      <c r="AQ53" s="59">
        <f t="shared" si="8"/>
        <v>95.2</v>
      </c>
      <c r="AR53" s="59">
        <f t="shared" si="8"/>
        <v>93.4</v>
      </c>
      <c r="AS53" s="59">
        <f t="shared" si="8"/>
        <v>90.8</v>
      </c>
      <c r="AT53" s="59">
        <f t="shared" si="8"/>
        <v>92.6</v>
      </c>
      <c r="AU53" s="59">
        <f t="shared" si="8"/>
        <v>100.6</v>
      </c>
      <c r="AV53" s="59">
        <f t="shared" si="8"/>
        <v>99.1</v>
      </c>
    </row>
    <row r="54" ht="12">
      <c r="A54" s="47" t="s">
        <v>53</v>
      </c>
    </row>
    <row r="55" ht="12">
      <c r="A55" s="47" t="s">
        <v>52</v>
      </c>
    </row>
    <row r="56" spans="1:48" ht="12">
      <c r="A56" s="39"/>
      <c r="B56" s="40">
        <v>2004</v>
      </c>
      <c r="C56" s="40">
        <v>2005</v>
      </c>
      <c r="D56" s="40">
        <v>2006</v>
      </c>
      <c r="E56" s="40">
        <v>2007</v>
      </c>
      <c r="F56" s="40">
        <v>2008</v>
      </c>
      <c r="G56" s="40">
        <v>2009</v>
      </c>
      <c r="H56" s="40">
        <v>2010</v>
      </c>
      <c r="I56" s="40">
        <v>2011</v>
      </c>
      <c r="J56" s="40">
        <v>2012</v>
      </c>
      <c r="K56" s="40">
        <v>2013</v>
      </c>
      <c r="L56" s="40">
        <v>2014</v>
      </c>
      <c r="M56" s="40">
        <v>2015</v>
      </c>
      <c r="N56" s="40">
        <v>2016</v>
      </c>
      <c r="O56" s="40">
        <v>2017</v>
      </c>
      <c r="R56" s="47" t="str">
        <f>B33</f>
        <v>2004</v>
      </c>
      <c r="S56" s="47" t="str">
        <f aca="true" t="shared" si="9" ref="S56:AF56">C33</f>
        <v>2005</v>
      </c>
      <c r="T56" s="47" t="str">
        <f t="shared" si="9"/>
        <v>2006</v>
      </c>
      <c r="U56" s="47" t="str">
        <f t="shared" si="9"/>
        <v>2007</v>
      </c>
      <c r="V56" s="47" t="str">
        <f t="shared" si="9"/>
        <v>2008</v>
      </c>
      <c r="W56" s="47" t="str">
        <f t="shared" si="9"/>
        <v>2009</v>
      </c>
      <c r="X56" s="47" t="str">
        <f t="shared" si="9"/>
        <v>2010</v>
      </c>
      <c r="Y56" s="47" t="str">
        <f t="shared" si="9"/>
        <v>2011</v>
      </c>
      <c r="Z56" s="47" t="str">
        <f t="shared" si="9"/>
        <v>2012</v>
      </c>
      <c r="AA56" s="47" t="str">
        <f t="shared" si="9"/>
        <v>2013</v>
      </c>
      <c r="AB56" s="47" t="str">
        <f t="shared" si="9"/>
        <v>2014</v>
      </c>
      <c r="AC56" s="47" t="str">
        <f t="shared" si="9"/>
        <v>2015</v>
      </c>
      <c r="AD56" s="47" t="str">
        <f t="shared" si="9"/>
        <v>2016</v>
      </c>
      <c r="AE56" s="47" t="str">
        <f t="shared" si="9"/>
        <v>2017</v>
      </c>
      <c r="AF56" s="47" t="str">
        <f t="shared" si="9"/>
        <v>2018</v>
      </c>
      <c r="AH56" s="47" t="str">
        <f aca="true" t="shared" si="10" ref="AH56:AV56">R56</f>
        <v>2004</v>
      </c>
      <c r="AI56" s="47" t="str">
        <f t="shared" si="10"/>
        <v>2005</v>
      </c>
      <c r="AJ56" s="47" t="str">
        <f t="shared" si="10"/>
        <v>2006</v>
      </c>
      <c r="AK56" s="47" t="str">
        <f t="shared" si="10"/>
        <v>2007</v>
      </c>
      <c r="AL56" s="47" t="str">
        <f t="shared" si="10"/>
        <v>2008</v>
      </c>
      <c r="AM56" s="47" t="str">
        <f t="shared" si="10"/>
        <v>2009</v>
      </c>
      <c r="AN56" s="47" t="str">
        <f t="shared" si="10"/>
        <v>2010</v>
      </c>
      <c r="AO56" s="47" t="str">
        <f t="shared" si="10"/>
        <v>2011</v>
      </c>
      <c r="AP56" s="47" t="str">
        <f t="shared" si="10"/>
        <v>2012</v>
      </c>
      <c r="AQ56" s="47" t="str">
        <f t="shared" si="10"/>
        <v>2013</v>
      </c>
      <c r="AR56" s="47" t="str">
        <f t="shared" si="10"/>
        <v>2014</v>
      </c>
      <c r="AS56" s="47" t="str">
        <f t="shared" si="10"/>
        <v>2015</v>
      </c>
      <c r="AT56" s="47" t="str">
        <f t="shared" si="10"/>
        <v>2016</v>
      </c>
      <c r="AU56" s="47" t="str">
        <f t="shared" si="10"/>
        <v>2017</v>
      </c>
      <c r="AV56" s="47" t="str">
        <f t="shared" si="10"/>
        <v>2018</v>
      </c>
    </row>
    <row r="57" spans="1:48" ht="12">
      <c r="A57" s="41" t="s">
        <v>6</v>
      </c>
      <c r="B57" s="42">
        <v>100</v>
      </c>
      <c r="C57" s="42">
        <v>102.9</v>
      </c>
      <c r="D57" s="42">
        <v>103.4</v>
      </c>
      <c r="E57" s="42">
        <v>106.1</v>
      </c>
      <c r="F57" s="42">
        <v>98.5</v>
      </c>
      <c r="G57" s="42">
        <v>86.6</v>
      </c>
      <c r="H57" s="42">
        <v>97.8</v>
      </c>
      <c r="I57" s="42">
        <v>93.9</v>
      </c>
      <c r="J57" s="42">
        <v>93</v>
      </c>
      <c r="K57" s="42">
        <v>91.6</v>
      </c>
      <c r="L57" s="42">
        <v>91.9</v>
      </c>
      <c r="M57" s="42">
        <v>90.5</v>
      </c>
      <c r="N57" s="43">
        <v>90.7</v>
      </c>
      <c r="O57" s="44">
        <v>93.9</v>
      </c>
      <c r="P57" s="47" t="b">
        <f aca="true" t="shared" si="11" ref="P57:P59">EXACT(Q57,A57)</f>
        <v>1</v>
      </c>
      <c r="Q57" s="47" t="str">
        <f>A12</f>
        <v>Hazardous and non-hazardous - Total</v>
      </c>
      <c r="R57" s="47">
        <f aca="true" t="shared" si="12" ref="R57:AF57">B12</f>
        <v>310.6</v>
      </c>
      <c r="S57" s="47">
        <f t="shared" si="12"/>
        <v>319.6</v>
      </c>
      <c r="T57" s="47">
        <f t="shared" si="12"/>
        <v>321.2</v>
      </c>
      <c r="U57" s="47">
        <f t="shared" si="12"/>
        <v>329.7</v>
      </c>
      <c r="V57" s="47">
        <f t="shared" si="12"/>
        <v>305.8</v>
      </c>
      <c r="W57" s="47">
        <f t="shared" si="12"/>
        <v>269</v>
      </c>
      <c r="X57" s="47">
        <f t="shared" si="12"/>
        <v>303.8</v>
      </c>
      <c r="Y57" s="47">
        <f t="shared" si="12"/>
        <v>291.3</v>
      </c>
      <c r="Z57" s="47">
        <f t="shared" si="12"/>
        <v>288.8</v>
      </c>
      <c r="AA57" s="47">
        <f t="shared" si="12"/>
        <v>284.4</v>
      </c>
      <c r="AB57" s="47">
        <f t="shared" si="12"/>
        <v>285.3</v>
      </c>
      <c r="AC57" s="47">
        <f t="shared" si="12"/>
        <v>281.2</v>
      </c>
      <c r="AD57" s="47">
        <f t="shared" si="12"/>
        <v>286.4</v>
      </c>
      <c r="AE57" s="47">
        <f t="shared" si="12"/>
        <v>298.7</v>
      </c>
      <c r="AF57" s="47">
        <f t="shared" si="12"/>
        <v>301</v>
      </c>
      <c r="AG57" s="47" t="str">
        <f>Q57</f>
        <v>Hazardous and non-hazardous - Total</v>
      </c>
      <c r="AH57" s="47">
        <f>(R57/$R57)*100</f>
        <v>100</v>
      </c>
      <c r="AI57" s="47">
        <f>(S57/$R57)*100</f>
        <v>102.89761751448809</v>
      </c>
      <c r="AJ57" s="47">
        <f aca="true" t="shared" si="13" ref="AJ57:AV59">(T57/$R57)*100</f>
        <v>103.41274951706374</v>
      </c>
      <c r="AK57" s="47">
        <f t="shared" si="13"/>
        <v>106.14938828074693</v>
      </c>
      <c r="AL57" s="47">
        <f t="shared" si="13"/>
        <v>98.45460399227302</v>
      </c>
      <c r="AM57" s="47">
        <f t="shared" si="13"/>
        <v>86.60656793303284</v>
      </c>
      <c r="AN57" s="47">
        <f t="shared" si="13"/>
        <v>97.81068898905345</v>
      </c>
      <c r="AO57" s="47">
        <f t="shared" si="13"/>
        <v>93.78622021893109</v>
      </c>
      <c r="AP57" s="47">
        <f t="shared" si="13"/>
        <v>92.98132646490663</v>
      </c>
      <c r="AQ57" s="47">
        <f t="shared" si="13"/>
        <v>91.56471345782356</v>
      </c>
      <c r="AR57" s="47">
        <f t="shared" si="13"/>
        <v>91.85447520927237</v>
      </c>
      <c r="AS57" s="47">
        <f t="shared" si="13"/>
        <v>90.53444945267223</v>
      </c>
      <c r="AT57" s="47">
        <f t="shared" si="13"/>
        <v>92.20862846104313</v>
      </c>
      <c r="AU57" s="47">
        <f t="shared" si="13"/>
        <v>96.16870573084351</v>
      </c>
      <c r="AV57" s="47">
        <f t="shared" si="13"/>
        <v>96.90920798454603</v>
      </c>
    </row>
    <row r="58" spans="1:48" ht="12">
      <c r="A58" s="41" t="s">
        <v>7</v>
      </c>
      <c r="B58" s="42">
        <v>100</v>
      </c>
      <c r="C58" s="42">
        <v>102.6</v>
      </c>
      <c r="D58" s="42">
        <v>101.7</v>
      </c>
      <c r="E58" s="42">
        <v>104</v>
      </c>
      <c r="F58" s="42">
        <v>98.9</v>
      </c>
      <c r="G58" s="42">
        <v>85.3</v>
      </c>
      <c r="H58" s="42">
        <v>97.1</v>
      </c>
      <c r="I58" s="42">
        <v>92.1</v>
      </c>
      <c r="J58" s="42">
        <v>90.4</v>
      </c>
      <c r="K58" s="42">
        <v>89</v>
      </c>
      <c r="L58" s="42">
        <v>89.4</v>
      </c>
      <c r="M58" s="42">
        <v>87.5</v>
      </c>
      <c r="N58" s="43">
        <v>87.7</v>
      </c>
      <c r="O58" s="44">
        <v>91.8</v>
      </c>
      <c r="P58" s="47" t="b">
        <f t="shared" si="11"/>
        <v>1</v>
      </c>
      <c r="Q58" s="47" t="str">
        <f>A13</f>
        <v>Hazardous to health</v>
      </c>
      <c r="R58" s="47">
        <f aca="true" t="shared" si="14" ref="R58:AF58">B13</f>
        <v>240.4</v>
      </c>
      <c r="S58" s="47">
        <f t="shared" si="14"/>
        <v>246.6</v>
      </c>
      <c r="T58" s="47">
        <f t="shared" si="14"/>
        <v>244.7</v>
      </c>
      <c r="U58" s="47">
        <f t="shared" si="14"/>
        <v>250.1</v>
      </c>
      <c r="V58" s="47">
        <f t="shared" si="14"/>
        <v>238.1</v>
      </c>
      <c r="W58" s="47">
        <f t="shared" si="14"/>
        <v>205.3</v>
      </c>
      <c r="X58" s="47">
        <f t="shared" si="14"/>
        <v>233.6</v>
      </c>
      <c r="Y58" s="47">
        <f t="shared" si="14"/>
        <v>221.8</v>
      </c>
      <c r="Z58" s="47">
        <f t="shared" si="14"/>
        <v>217.3</v>
      </c>
      <c r="AA58" s="47">
        <f t="shared" si="14"/>
        <v>213.9</v>
      </c>
      <c r="AB58" s="47">
        <f t="shared" si="14"/>
        <v>214.9</v>
      </c>
      <c r="AC58" s="47">
        <f t="shared" si="14"/>
        <v>210.1</v>
      </c>
      <c r="AD58" s="47">
        <f t="shared" si="14"/>
        <v>212.8</v>
      </c>
      <c r="AE58" s="47">
        <f t="shared" si="14"/>
        <v>222.7</v>
      </c>
      <c r="AF58" s="47">
        <f t="shared" si="14"/>
        <v>222.6</v>
      </c>
      <c r="AG58" s="47" t="str">
        <f>Q58</f>
        <v>Hazardous to health</v>
      </c>
      <c r="AH58" s="47">
        <f aca="true" t="shared" si="15" ref="AH58:AI59">(R58/$R58)*100</f>
        <v>100</v>
      </c>
      <c r="AI58" s="47">
        <f t="shared" si="15"/>
        <v>102.57903494176372</v>
      </c>
      <c r="AJ58" s="47">
        <f t="shared" si="13"/>
        <v>101.78868552412645</v>
      </c>
      <c r="AK58" s="47">
        <f t="shared" si="13"/>
        <v>104.03494176372712</v>
      </c>
      <c r="AL58" s="47">
        <f t="shared" si="13"/>
        <v>99.04326123128119</v>
      </c>
      <c r="AM58" s="47">
        <f t="shared" si="13"/>
        <v>85.39933444259567</v>
      </c>
      <c r="AN58" s="47">
        <f t="shared" si="13"/>
        <v>97.17138103161396</v>
      </c>
      <c r="AO58" s="47">
        <f t="shared" si="13"/>
        <v>92.26289517470883</v>
      </c>
      <c r="AP58" s="47">
        <f t="shared" si="13"/>
        <v>90.3910149750416</v>
      </c>
      <c r="AQ58" s="47">
        <f t="shared" si="13"/>
        <v>88.97670549084859</v>
      </c>
      <c r="AR58" s="47">
        <f t="shared" si="13"/>
        <v>89.39267886855241</v>
      </c>
      <c r="AS58" s="47">
        <f t="shared" si="13"/>
        <v>87.39600665557404</v>
      </c>
      <c r="AT58" s="47">
        <f t="shared" si="13"/>
        <v>88.51913477537437</v>
      </c>
      <c r="AU58" s="47">
        <f t="shared" si="13"/>
        <v>92.63727121464225</v>
      </c>
      <c r="AV58" s="47">
        <f t="shared" si="13"/>
        <v>92.59567387687187</v>
      </c>
    </row>
    <row r="59" spans="1:48" ht="12">
      <c r="A59" s="41" t="s">
        <v>8</v>
      </c>
      <c r="B59" s="42">
        <v>100</v>
      </c>
      <c r="C59" s="42">
        <v>106.8</v>
      </c>
      <c r="D59" s="42">
        <v>106.8</v>
      </c>
      <c r="E59" s="42">
        <v>109.5</v>
      </c>
      <c r="F59" s="42">
        <v>111.1</v>
      </c>
      <c r="G59" s="42">
        <v>92.9</v>
      </c>
      <c r="H59" s="42">
        <v>104.2</v>
      </c>
      <c r="I59" s="42">
        <v>101.1</v>
      </c>
      <c r="J59" s="42">
        <v>96.3</v>
      </c>
      <c r="K59" s="42">
        <v>96.3</v>
      </c>
      <c r="L59" s="42">
        <v>93.8</v>
      </c>
      <c r="M59" s="42">
        <v>90.6</v>
      </c>
      <c r="N59" s="43">
        <v>90.8</v>
      </c>
      <c r="O59" s="44">
        <v>97.8</v>
      </c>
      <c r="P59" s="47" t="b">
        <f t="shared" si="11"/>
        <v>1</v>
      </c>
      <c r="Q59" s="47" t="str">
        <f>A19</f>
        <v>Hazardous to the environment</v>
      </c>
      <c r="R59" s="47">
        <f aca="true" t="shared" si="16" ref="R59:AF59">B19</f>
        <v>84.9</v>
      </c>
      <c r="S59" s="47">
        <f t="shared" si="16"/>
        <v>90.3</v>
      </c>
      <c r="T59" s="47">
        <f t="shared" si="16"/>
        <v>89.8</v>
      </c>
      <c r="U59" s="47">
        <f t="shared" si="16"/>
        <v>91.8</v>
      </c>
      <c r="V59" s="47">
        <f t="shared" si="16"/>
        <v>93.6</v>
      </c>
      <c r="W59" s="47">
        <f t="shared" si="16"/>
        <v>78.3</v>
      </c>
      <c r="X59" s="47">
        <f t="shared" si="16"/>
        <v>87.8</v>
      </c>
      <c r="Y59" s="47">
        <f t="shared" si="16"/>
        <v>85.2</v>
      </c>
      <c r="Z59" s="47">
        <f t="shared" si="16"/>
        <v>81.4</v>
      </c>
      <c r="AA59" s="47">
        <f t="shared" si="16"/>
        <v>80.8</v>
      </c>
      <c r="AB59" s="47">
        <f t="shared" si="16"/>
        <v>79.3</v>
      </c>
      <c r="AC59" s="47">
        <f t="shared" si="16"/>
        <v>77.1</v>
      </c>
      <c r="AD59" s="47">
        <f t="shared" si="16"/>
        <v>78.6</v>
      </c>
      <c r="AE59" s="47">
        <f t="shared" si="16"/>
        <v>85.4</v>
      </c>
      <c r="AF59" s="47">
        <f t="shared" si="16"/>
        <v>84.1</v>
      </c>
      <c r="AG59" s="47" t="str">
        <f>Q59</f>
        <v>Hazardous to the environment</v>
      </c>
      <c r="AH59" s="47">
        <f t="shared" si="15"/>
        <v>100</v>
      </c>
      <c r="AI59" s="47">
        <f t="shared" si="15"/>
        <v>106.36042402826853</v>
      </c>
      <c r="AJ59" s="47">
        <f t="shared" si="13"/>
        <v>105.77149587750294</v>
      </c>
      <c r="AK59" s="47">
        <f t="shared" si="13"/>
        <v>108.12720848056536</v>
      </c>
      <c r="AL59" s="47">
        <f t="shared" si="13"/>
        <v>110.24734982332154</v>
      </c>
      <c r="AM59" s="47">
        <f t="shared" si="13"/>
        <v>92.22614840989398</v>
      </c>
      <c r="AN59" s="47">
        <f t="shared" si="13"/>
        <v>103.4157832744405</v>
      </c>
      <c r="AO59" s="47">
        <f t="shared" si="13"/>
        <v>100.35335689045937</v>
      </c>
      <c r="AP59" s="47">
        <f t="shared" si="13"/>
        <v>95.87750294464075</v>
      </c>
      <c r="AQ59" s="47">
        <f t="shared" si="13"/>
        <v>95.17078916372202</v>
      </c>
      <c r="AR59" s="47">
        <f t="shared" si="13"/>
        <v>93.40400471142519</v>
      </c>
      <c r="AS59" s="47">
        <f t="shared" si="13"/>
        <v>90.81272084805653</v>
      </c>
      <c r="AT59" s="47">
        <f t="shared" si="13"/>
        <v>92.57950530035335</v>
      </c>
      <c r="AU59" s="47">
        <f t="shared" si="13"/>
        <v>100.58892815076561</v>
      </c>
      <c r="AV59" s="47">
        <f t="shared" si="13"/>
        <v>99.05771495877501</v>
      </c>
    </row>
    <row r="61" ht="12">
      <c r="A61" s="47" t="s">
        <v>53</v>
      </c>
    </row>
    <row r="62" spans="1:32" ht="12">
      <c r="A62" s="25" t="s">
        <v>54</v>
      </c>
      <c r="B62" s="60">
        <v>2004</v>
      </c>
      <c r="C62" s="60">
        <v>2005</v>
      </c>
      <c r="D62" s="60">
        <v>2006</v>
      </c>
      <c r="E62" s="60">
        <v>2007</v>
      </c>
      <c r="F62" s="60">
        <v>2008</v>
      </c>
      <c r="G62" s="60">
        <v>2009</v>
      </c>
      <c r="H62" s="60">
        <v>2010</v>
      </c>
      <c r="I62" s="60">
        <v>2011</v>
      </c>
      <c r="J62" s="60">
        <v>2012</v>
      </c>
      <c r="K62" s="60">
        <v>2013</v>
      </c>
      <c r="L62" s="60">
        <v>2014</v>
      </c>
      <c r="M62" s="60">
        <v>2015</v>
      </c>
      <c r="N62" s="60">
        <v>2016</v>
      </c>
      <c r="O62" s="60">
        <v>2017</v>
      </c>
      <c r="Q62" s="58"/>
      <c r="R62" s="58" t="str">
        <f>B33</f>
        <v>2004</v>
      </c>
      <c r="S62" s="58" t="str">
        <f aca="true" t="shared" si="17" ref="S62:AF62">C33</f>
        <v>2005</v>
      </c>
      <c r="T62" s="58" t="str">
        <f t="shared" si="17"/>
        <v>2006</v>
      </c>
      <c r="U62" s="58" t="str">
        <f t="shared" si="17"/>
        <v>2007</v>
      </c>
      <c r="V62" s="58" t="str">
        <f t="shared" si="17"/>
        <v>2008</v>
      </c>
      <c r="W62" s="58" t="str">
        <f t="shared" si="17"/>
        <v>2009</v>
      </c>
      <c r="X62" s="58" t="str">
        <f t="shared" si="17"/>
        <v>2010</v>
      </c>
      <c r="Y62" s="58" t="str">
        <f t="shared" si="17"/>
        <v>2011</v>
      </c>
      <c r="Z62" s="58" t="str">
        <f t="shared" si="17"/>
        <v>2012</v>
      </c>
      <c r="AA62" s="58" t="str">
        <f t="shared" si="17"/>
        <v>2013</v>
      </c>
      <c r="AB62" s="58" t="str">
        <f t="shared" si="17"/>
        <v>2014</v>
      </c>
      <c r="AC62" s="58" t="str">
        <f t="shared" si="17"/>
        <v>2015</v>
      </c>
      <c r="AD62" s="58" t="str">
        <f t="shared" si="17"/>
        <v>2016</v>
      </c>
      <c r="AE62" s="58" t="str">
        <f t="shared" si="17"/>
        <v>2017</v>
      </c>
      <c r="AF62" s="58" t="str">
        <f t="shared" si="17"/>
        <v>2018</v>
      </c>
    </row>
    <row r="63" spans="1:47" ht="12">
      <c r="A63" s="61" t="s">
        <v>14</v>
      </c>
      <c r="B63" s="62">
        <v>24.9</v>
      </c>
      <c r="C63" s="62">
        <v>26.8</v>
      </c>
      <c r="D63" s="62">
        <v>26.7</v>
      </c>
      <c r="E63" s="62">
        <v>27.2</v>
      </c>
      <c r="F63" s="62">
        <v>24.9</v>
      </c>
      <c r="G63" s="62">
        <v>24.5</v>
      </c>
      <c r="H63" s="62">
        <v>26.6</v>
      </c>
      <c r="I63" s="62">
        <v>27.5</v>
      </c>
      <c r="J63" s="62">
        <v>25.8</v>
      </c>
      <c r="K63" s="62">
        <v>25.8</v>
      </c>
      <c r="L63" s="62">
        <v>24.1</v>
      </c>
      <c r="M63" s="62">
        <v>22.9</v>
      </c>
      <c r="N63" s="63">
        <v>22.5</v>
      </c>
      <c r="O63" s="64">
        <v>24</v>
      </c>
      <c r="P63" s="47" t="b">
        <f>EXACT(Q63,A63)</f>
        <v>1</v>
      </c>
      <c r="Q63" s="58" t="str">
        <f>A20</f>
        <v>Severe chronic environmental hazard</v>
      </c>
      <c r="R63" s="58">
        <f aca="true" t="shared" si="18" ref="R63:AF67">B20</f>
        <v>25.2</v>
      </c>
      <c r="S63" s="58">
        <f t="shared" si="18"/>
        <v>27.1</v>
      </c>
      <c r="T63" s="58">
        <f t="shared" si="18"/>
        <v>27.1</v>
      </c>
      <c r="U63" s="58">
        <f t="shared" si="18"/>
        <v>27.7</v>
      </c>
      <c r="V63" s="58">
        <f t="shared" si="18"/>
        <v>25.3</v>
      </c>
      <c r="W63" s="58">
        <f t="shared" si="18"/>
        <v>24.7</v>
      </c>
      <c r="X63" s="58">
        <f t="shared" si="18"/>
        <v>27.1</v>
      </c>
      <c r="Y63" s="58">
        <f t="shared" si="18"/>
        <v>28</v>
      </c>
      <c r="Z63" s="58">
        <f t="shared" si="18"/>
        <v>26.4</v>
      </c>
      <c r="AA63" s="58">
        <f t="shared" si="18"/>
        <v>26.4</v>
      </c>
      <c r="AB63" s="58">
        <f t="shared" si="18"/>
        <v>24.7</v>
      </c>
      <c r="AC63" s="58">
        <f t="shared" si="18"/>
        <v>23.5</v>
      </c>
      <c r="AD63" s="58">
        <f t="shared" si="18"/>
        <v>23.1</v>
      </c>
      <c r="AE63" s="58">
        <f t="shared" si="18"/>
        <v>25.2</v>
      </c>
      <c r="AF63" s="58">
        <f t="shared" si="18"/>
        <v>25.8</v>
      </c>
      <c r="AH63" s="57">
        <f aca="true" t="shared" si="19" ref="AH63:AU67">R63-B63</f>
        <v>0.3000000000000007</v>
      </c>
      <c r="AI63" s="57">
        <f t="shared" si="19"/>
        <v>0.3000000000000007</v>
      </c>
      <c r="AJ63" s="57">
        <f t="shared" si="19"/>
        <v>0.40000000000000213</v>
      </c>
      <c r="AK63" s="57">
        <f t="shared" si="19"/>
        <v>0.5</v>
      </c>
      <c r="AL63" s="57">
        <f t="shared" si="19"/>
        <v>0.40000000000000213</v>
      </c>
      <c r="AM63" s="57">
        <f t="shared" si="19"/>
        <v>0.1999999999999993</v>
      </c>
      <c r="AN63" s="57">
        <f t="shared" si="19"/>
        <v>0.5</v>
      </c>
      <c r="AO63" s="57">
        <f t="shared" si="19"/>
        <v>0.5</v>
      </c>
      <c r="AP63" s="57">
        <f t="shared" si="19"/>
        <v>0.5999999999999979</v>
      </c>
      <c r="AQ63" s="57">
        <f t="shared" si="19"/>
        <v>0.5999999999999979</v>
      </c>
      <c r="AR63" s="57">
        <f t="shared" si="19"/>
        <v>0.5999999999999979</v>
      </c>
      <c r="AS63" s="57">
        <f t="shared" si="19"/>
        <v>0.6000000000000014</v>
      </c>
      <c r="AT63" s="57">
        <f t="shared" si="19"/>
        <v>0.6000000000000014</v>
      </c>
      <c r="AU63" s="57">
        <f t="shared" si="19"/>
        <v>1.1999999999999993</v>
      </c>
    </row>
    <row r="64" spans="1:47" ht="12">
      <c r="A64" s="61" t="s">
        <v>15</v>
      </c>
      <c r="B64" s="62">
        <v>25.4</v>
      </c>
      <c r="C64" s="62">
        <v>25.8</v>
      </c>
      <c r="D64" s="62">
        <v>24.6</v>
      </c>
      <c r="E64" s="62">
        <v>25.3</v>
      </c>
      <c r="F64" s="62">
        <v>27.2</v>
      </c>
      <c r="G64" s="62">
        <v>21.7</v>
      </c>
      <c r="H64" s="62">
        <v>24.6</v>
      </c>
      <c r="I64" s="62">
        <v>22.9</v>
      </c>
      <c r="J64" s="62">
        <v>22.9</v>
      </c>
      <c r="K64" s="62">
        <v>21.8</v>
      </c>
      <c r="L64" s="62">
        <v>23.5</v>
      </c>
      <c r="M64" s="62">
        <v>22.3</v>
      </c>
      <c r="N64" s="63">
        <v>21.8</v>
      </c>
      <c r="O64" s="64">
        <v>23.8</v>
      </c>
      <c r="P64" s="47" t="b">
        <f aca="true" t="shared" si="20" ref="P64:P67">EXACT(Q64,A64)</f>
        <v>1</v>
      </c>
      <c r="Q64" s="58" t="str">
        <f aca="true" t="shared" si="21" ref="Q64:Q67">A21</f>
        <v>Significant chronic environmental hazard</v>
      </c>
      <c r="R64" s="58">
        <f t="shared" si="18"/>
        <v>27.1</v>
      </c>
      <c r="S64" s="58">
        <f t="shared" si="18"/>
        <v>27.2</v>
      </c>
      <c r="T64" s="58">
        <f t="shared" si="18"/>
        <v>25.4</v>
      </c>
      <c r="U64" s="58">
        <f t="shared" si="18"/>
        <v>25.9</v>
      </c>
      <c r="V64" s="58">
        <f t="shared" si="18"/>
        <v>28.3</v>
      </c>
      <c r="W64" s="58">
        <f t="shared" si="18"/>
        <v>22.8</v>
      </c>
      <c r="X64" s="58">
        <f t="shared" si="18"/>
        <v>25.4</v>
      </c>
      <c r="Y64" s="58">
        <f t="shared" si="18"/>
        <v>23.7</v>
      </c>
      <c r="Z64" s="58">
        <f t="shared" si="18"/>
        <v>24</v>
      </c>
      <c r="AA64" s="58">
        <f t="shared" si="18"/>
        <v>22.3</v>
      </c>
      <c r="AB64" s="58">
        <f t="shared" si="18"/>
        <v>24.3</v>
      </c>
      <c r="AC64" s="58">
        <f t="shared" si="18"/>
        <v>23.7</v>
      </c>
      <c r="AD64" s="58">
        <f t="shared" si="18"/>
        <v>24.6</v>
      </c>
      <c r="AE64" s="58">
        <f t="shared" si="18"/>
        <v>24.3</v>
      </c>
      <c r="AF64" s="58">
        <f t="shared" si="18"/>
        <v>24.2</v>
      </c>
      <c r="AH64" s="57">
        <f t="shared" si="19"/>
        <v>1.7000000000000028</v>
      </c>
      <c r="AI64" s="57">
        <f t="shared" si="19"/>
        <v>1.3999999999999986</v>
      </c>
      <c r="AJ64" s="57">
        <f t="shared" si="19"/>
        <v>0.7999999999999972</v>
      </c>
      <c r="AK64" s="57">
        <f t="shared" si="19"/>
        <v>0.5999999999999979</v>
      </c>
      <c r="AL64" s="57">
        <f t="shared" si="19"/>
        <v>1.1000000000000014</v>
      </c>
      <c r="AM64" s="57">
        <f t="shared" si="19"/>
        <v>1.1000000000000014</v>
      </c>
      <c r="AN64" s="57">
        <f t="shared" si="19"/>
        <v>0.7999999999999972</v>
      </c>
      <c r="AO64" s="57">
        <f t="shared" si="19"/>
        <v>0.8000000000000007</v>
      </c>
      <c r="AP64" s="57">
        <f t="shared" si="19"/>
        <v>1.1000000000000014</v>
      </c>
      <c r="AQ64" s="57">
        <f t="shared" si="19"/>
        <v>0.5</v>
      </c>
      <c r="AR64" s="57">
        <f t="shared" si="19"/>
        <v>0.8000000000000007</v>
      </c>
      <c r="AS64" s="57">
        <f t="shared" si="19"/>
        <v>1.3999999999999986</v>
      </c>
      <c r="AT64" s="57">
        <f t="shared" si="19"/>
        <v>2.8000000000000007</v>
      </c>
      <c r="AU64" s="57">
        <f t="shared" si="19"/>
        <v>0.5</v>
      </c>
    </row>
    <row r="65" spans="1:47" ht="12">
      <c r="A65" s="61" t="s">
        <v>16</v>
      </c>
      <c r="B65" s="62">
        <v>30.6</v>
      </c>
      <c r="C65" s="62">
        <v>28.7</v>
      </c>
      <c r="D65" s="62">
        <v>30</v>
      </c>
      <c r="E65" s="62">
        <v>30</v>
      </c>
      <c r="F65" s="62">
        <v>26.4</v>
      </c>
      <c r="G65" s="62">
        <v>24.7</v>
      </c>
      <c r="H65" s="62">
        <v>26.4</v>
      </c>
      <c r="I65" s="62">
        <v>26.6</v>
      </c>
      <c r="J65" s="62">
        <v>25.8</v>
      </c>
      <c r="K65" s="62">
        <v>26.7</v>
      </c>
      <c r="L65" s="62">
        <v>24.6</v>
      </c>
      <c r="M65" s="62">
        <v>23.9</v>
      </c>
      <c r="N65" s="63">
        <v>23.8</v>
      </c>
      <c r="O65" s="64">
        <v>26.5</v>
      </c>
      <c r="P65" s="47" t="b">
        <f t="shared" si="20"/>
        <v>1</v>
      </c>
      <c r="Q65" s="58" t="str">
        <f t="shared" si="21"/>
        <v>Moderate chronic environmental hazard</v>
      </c>
      <c r="R65" s="58">
        <f t="shared" si="18"/>
        <v>30.6</v>
      </c>
      <c r="S65" s="58">
        <f t="shared" si="18"/>
        <v>28.7</v>
      </c>
      <c r="T65" s="58">
        <f t="shared" si="18"/>
        <v>30</v>
      </c>
      <c r="U65" s="58">
        <f t="shared" si="18"/>
        <v>30</v>
      </c>
      <c r="V65" s="58">
        <f t="shared" si="18"/>
        <v>26.4</v>
      </c>
      <c r="W65" s="58">
        <f t="shared" si="18"/>
        <v>24.7</v>
      </c>
      <c r="X65" s="58">
        <f t="shared" si="18"/>
        <v>26.4</v>
      </c>
      <c r="Y65" s="58">
        <f t="shared" si="18"/>
        <v>26.6</v>
      </c>
      <c r="Z65" s="58">
        <f t="shared" si="18"/>
        <v>25.8</v>
      </c>
      <c r="AA65" s="58">
        <f t="shared" si="18"/>
        <v>26.7</v>
      </c>
      <c r="AB65" s="58">
        <f t="shared" si="18"/>
        <v>24.6</v>
      </c>
      <c r="AC65" s="58">
        <f t="shared" si="18"/>
        <v>23.9</v>
      </c>
      <c r="AD65" s="58">
        <f t="shared" si="18"/>
        <v>23.9</v>
      </c>
      <c r="AE65" s="58">
        <f t="shared" si="18"/>
        <v>28.4</v>
      </c>
      <c r="AF65" s="58">
        <f t="shared" si="18"/>
        <v>25.6</v>
      </c>
      <c r="AH65" s="57">
        <f t="shared" si="19"/>
        <v>0</v>
      </c>
      <c r="AI65" s="57">
        <f t="shared" si="19"/>
        <v>0</v>
      </c>
      <c r="AJ65" s="57">
        <f t="shared" si="19"/>
        <v>0</v>
      </c>
      <c r="AK65" s="57">
        <f t="shared" si="19"/>
        <v>0</v>
      </c>
      <c r="AL65" s="57">
        <f t="shared" si="19"/>
        <v>0</v>
      </c>
      <c r="AM65" s="57">
        <f t="shared" si="19"/>
        <v>0</v>
      </c>
      <c r="AN65" s="57">
        <f t="shared" si="19"/>
        <v>0</v>
      </c>
      <c r="AO65" s="57">
        <f t="shared" si="19"/>
        <v>0</v>
      </c>
      <c r="AP65" s="57">
        <f t="shared" si="19"/>
        <v>0</v>
      </c>
      <c r="AQ65" s="57">
        <f t="shared" si="19"/>
        <v>0</v>
      </c>
      <c r="AR65" s="57">
        <f t="shared" si="19"/>
        <v>0</v>
      </c>
      <c r="AS65" s="57">
        <f t="shared" si="19"/>
        <v>0</v>
      </c>
      <c r="AT65" s="57">
        <f t="shared" si="19"/>
        <v>0.09999999999999787</v>
      </c>
      <c r="AU65" s="57">
        <f t="shared" si="19"/>
        <v>1.8999999999999986</v>
      </c>
    </row>
    <row r="66" spans="1:47" ht="12">
      <c r="A66" s="61" t="s">
        <v>17</v>
      </c>
      <c r="B66" s="62">
        <v>0.1</v>
      </c>
      <c r="C66" s="62">
        <v>0.1</v>
      </c>
      <c r="D66" s="62">
        <v>0.1</v>
      </c>
      <c r="E66" s="62">
        <v>0.1</v>
      </c>
      <c r="F66" s="62">
        <v>0.1</v>
      </c>
      <c r="G66" s="62">
        <v>0</v>
      </c>
      <c r="H66" s="62">
        <v>0.1</v>
      </c>
      <c r="I66" s="62">
        <v>0.1</v>
      </c>
      <c r="J66" s="62">
        <v>0</v>
      </c>
      <c r="K66" s="62">
        <v>0</v>
      </c>
      <c r="L66" s="62">
        <v>0</v>
      </c>
      <c r="M66" s="62">
        <v>0</v>
      </c>
      <c r="N66" s="63">
        <v>0</v>
      </c>
      <c r="O66" s="64">
        <v>0</v>
      </c>
      <c r="P66" s="47" t="b">
        <f t="shared" si="20"/>
        <v>1</v>
      </c>
      <c r="Q66" s="58" t="str">
        <f t="shared" si="21"/>
        <v>Chronic environmental hazard</v>
      </c>
      <c r="R66" s="58">
        <f t="shared" si="18"/>
        <v>0.1</v>
      </c>
      <c r="S66" s="58">
        <f t="shared" si="18"/>
        <v>0.1</v>
      </c>
      <c r="T66" s="58">
        <f t="shared" si="18"/>
        <v>0.1</v>
      </c>
      <c r="U66" s="58">
        <f t="shared" si="18"/>
        <v>0.1</v>
      </c>
      <c r="V66" s="58">
        <f t="shared" si="18"/>
        <v>0.1</v>
      </c>
      <c r="W66" s="58">
        <f t="shared" si="18"/>
        <v>0</v>
      </c>
      <c r="X66" s="58">
        <f t="shared" si="18"/>
        <v>0.1</v>
      </c>
      <c r="Y66" s="58">
        <f t="shared" si="18"/>
        <v>0.1</v>
      </c>
      <c r="Z66" s="58">
        <f t="shared" si="18"/>
        <v>0</v>
      </c>
      <c r="AA66" s="58">
        <f t="shared" si="18"/>
        <v>0</v>
      </c>
      <c r="AB66" s="58">
        <f t="shared" si="18"/>
        <v>0</v>
      </c>
      <c r="AC66" s="58">
        <f t="shared" si="18"/>
        <v>0</v>
      </c>
      <c r="AD66" s="58">
        <f t="shared" si="18"/>
        <v>0</v>
      </c>
      <c r="AE66" s="58">
        <f t="shared" si="18"/>
        <v>0</v>
      </c>
      <c r="AF66" s="58">
        <f t="shared" si="18"/>
        <v>0</v>
      </c>
      <c r="AH66" s="57">
        <f t="shared" si="19"/>
        <v>0</v>
      </c>
      <c r="AI66" s="57">
        <f t="shared" si="19"/>
        <v>0</v>
      </c>
      <c r="AJ66" s="57">
        <f t="shared" si="19"/>
        <v>0</v>
      </c>
      <c r="AK66" s="57">
        <f t="shared" si="19"/>
        <v>0</v>
      </c>
      <c r="AL66" s="57">
        <f t="shared" si="19"/>
        <v>0</v>
      </c>
      <c r="AM66" s="57">
        <f t="shared" si="19"/>
        <v>0</v>
      </c>
      <c r="AN66" s="57">
        <f t="shared" si="19"/>
        <v>0</v>
      </c>
      <c r="AO66" s="57">
        <f t="shared" si="19"/>
        <v>0</v>
      </c>
      <c r="AP66" s="57">
        <f t="shared" si="19"/>
        <v>0</v>
      </c>
      <c r="AQ66" s="57">
        <f t="shared" si="19"/>
        <v>0</v>
      </c>
      <c r="AR66" s="57">
        <f t="shared" si="19"/>
        <v>0</v>
      </c>
      <c r="AS66" s="57">
        <f t="shared" si="19"/>
        <v>0</v>
      </c>
      <c r="AT66" s="57">
        <f t="shared" si="19"/>
        <v>0</v>
      </c>
      <c r="AU66" s="57">
        <f t="shared" si="19"/>
        <v>0</v>
      </c>
    </row>
    <row r="67" spans="1:47" ht="12">
      <c r="A67" s="61" t="s">
        <v>18</v>
      </c>
      <c r="B67" s="62">
        <v>1.9</v>
      </c>
      <c r="C67" s="62">
        <v>7.2</v>
      </c>
      <c r="D67" s="62">
        <v>7.2</v>
      </c>
      <c r="E67" s="62">
        <v>8.2</v>
      </c>
      <c r="F67" s="62">
        <v>13.4</v>
      </c>
      <c r="G67" s="62">
        <v>6</v>
      </c>
      <c r="H67" s="62">
        <v>8.8</v>
      </c>
      <c r="I67" s="62">
        <v>6.8</v>
      </c>
      <c r="J67" s="62">
        <v>5.2</v>
      </c>
      <c r="K67" s="62">
        <v>5.5</v>
      </c>
      <c r="L67" s="62">
        <v>5.6</v>
      </c>
      <c r="M67" s="62">
        <v>5.9</v>
      </c>
      <c r="N67" s="63">
        <v>7.1</v>
      </c>
      <c r="O67" s="64">
        <v>6.7</v>
      </c>
      <c r="P67" s="47" t="b">
        <f t="shared" si="20"/>
        <v>1</v>
      </c>
      <c r="Q67" s="58" t="str">
        <f t="shared" si="21"/>
        <v>Significant acute environmental hazard</v>
      </c>
      <c r="R67" s="58">
        <f t="shared" si="18"/>
        <v>1.9</v>
      </c>
      <c r="S67" s="58">
        <f t="shared" si="18"/>
        <v>7.2</v>
      </c>
      <c r="T67" s="58">
        <f t="shared" si="18"/>
        <v>7.2</v>
      </c>
      <c r="U67" s="58">
        <f t="shared" si="18"/>
        <v>8.2</v>
      </c>
      <c r="V67" s="58">
        <f t="shared" si="18"/>
        <v>13.4</v>
      </c>
      <c r="W67" s="58">
        <f t="shared" si="18"/>
        <v>6.1</v>
      </c>
      <c r="X67" s="58">
        <f t="shared" si="18"/>
        <v>8.8</v>
      </c>
      <c r="Y67" s="58">
        <f t="shared" si="18"/>
        <v>6.8</v>
      </c>
      <c r="Z67" s="58">
        <f t="shared" si="18"/>
        <v>5.2</v>
      </c>
      <c r="AA67" s="58">
        <f t="shared" si="18"/>
        <v>5.5</v>
      </c>
      <c r="AB67" s="58">
        <f t="shared" si="18"/>
        <v>5.6</v>
      </c>
      <c r="AC67" s="58">
        <f t="shared" si="18"/>
        <v>5.9</v>
      </c>
      <c r="AD67" s="58">
        <f t="shared" si="18"/>
        <v>7.1</v>
      </c>
      <c r="AE67" s="58">
        <f t="shared" si="18"/>
        <v>7.4</v>
      </c>
      <c r="AF67" s="58">
        <f t="shared" si="18"/>
        <v>8.4</v>
      </c>
      <c r="AH67" s="57">
        <f t="shared" si="19"/>
        <v>0</v>
      </c>
      <c r="AI67" s="57">
        <f t="shared" si="19"/>
        <v>0</v>
      </c>
      <c r="AJ67" s="57">
        <f t="shared" si="19"/>
        <v>0</v>
      </c>
      <c r="AK67" s="57">
        <f t="shared" si="19"/>
        <v>0</v>
      </c>
      <c r="AL67" s="57">
        <f t="shared" si="19"/>
        <v>0</v>
      </c>
      <c r="AM67" s="57">
        <f t="shared" si="19"/>
        <v>0.09999999999999964</v>
      </c>
      <c r="AN67" s="57">
        <f t="shared" si="19"/>
        <v>0</v>
      </c>
      <c r="AO67" s="57">
        <f t="shared" si="19"/>
        <v>0</v>
      </c>
      <c r="AP67" s="57">
        <f t="shared" si="19"/>
        <v>0</v>
      </c>
      <c r="AQ67" s="57">
        <f t="shared" si="19"/>
        <v>0</v>
      </c>
      <c r="AR67" s="57">
        <f t="shared" si="19"/>
        <v>0</v>
      </c>
      <c r="AS67" s="57">
        <f t="shared" si="19"/>
        <v>0</v>
      </c>
      <c r="AT67" s="57">
        <f t="shared" si="19"/>
        <v>0</v>
      </c>
      <c r="AU67" s="57">
        <f t="shared" si="19"/>
        <v>0.7000000000000002</v>
      </c>
    </row>
    <row r="68" ht="12">
      <c r="AF68" s="57"/>
    </row>
    <row r="69" ht="12">
      <c r="AF69" s="57"/>
    </row>
    <row r="70" spans="1:32" ht="12">
      <c r="A70" s="47" t="s">
        <v>53</v>
      </c>
      <c r="AF70" s="57"/>
    </row>
    <row r="71" spans="1:32" ht="12">
      <c r="A71" s="3" t="s">
        <v>55</v>
      </c>
      <c r="B71" s="65">
        <v>2004</v>
      </c>
      <c r="C71" s="65">
        <v>2005</v>
      </c>
      <c r="D71" s="65">
        <v>2006</v>
      </c>
      <c r="E71" s="65">
        <v>2007</v>
      </c>
      <c r="F71" s="65">
        <v>2008</v>
      </c>
      <c r="G71" s="65">
        <v>2009</v>
      </c>
      <c r="H71" s="65">
        <v>2010</v>
      </c>
      <c r="I71" s="32">
        <v>2011</v>
      </c>
      <c r="J71" s="65">
        <v>2012</v>
      </c>
      <c r="K71" s="65">
        <v>2013</v>
      </c>
      <c r="L71" s="65">
        <v>2014</v>
      </c>
      <c r="M71" s="65">
        <v>2015</v>
      </c>
      <c r="N71" s="65">
        <v>2016</v>
      </c>
      <c r="O71" s="65">
        <v>2017</v>
      </c>
      <c r="Q71" s="58"/>
      <c r="R71" s="58" t="str">
        <f>B33</f>
        <v>2004</v>
      </c>
      <c r="S71" s="58" t="str">
        <f aca="true" t="shared" si="22" ref="S71:AF71">C33</f>
        <v>2005</v>
      </c>
      <c r="T71" s="58" t="str">
        <f t="shared" si="22"/>
        <v>2006</v>
      </c>
      <c r="U71" s="58" t="str">
        <f t="shared" si="22"/>
        <v>2007</v>
      </c>
      <c r="V71" s="58" t="str">
        <f t="shared" si="22"/>
        <v>2008</v>
      </c>
      <c r="W71" s="58" t="str">
        <f t="shared" si="22"/>
        <v>2009</v>
      </c>
      <c r="X71" s="58" t="str">
        <f t="shared" si="22"/>
        <v>2010</v>
      </c>
      <c r="Y71" s="58" t="str">
        <f t="shared" si="22"/>
        <v>2011</v>
      </c>
      <c r="Z71" s="58" t="str">
        <f t="shared" si="22"/>
        <v>2012</v>
      </c>
      <c r="AA71" s="58" t="str">
        <f t="shared" si="22"/>
        <v>2013</v>
      </c>
      <c r="AB71" s="58" t="str">
        <f t="shared" si="22"/>
        <v>2014</v>
      </c>
      <c r="AC71" s="58" t="str">
        <f t="shared" si="22"/>
        <v>2015</v>
      </c>
      <c r="AD71" s="58" t="str">
        <f t="shared" si="22"/>
        <v>2016</v>
      </c>
      <c r="AE71" s="58" t="str">
        <f t="shared" si="22"/>
        <v>2017</v>
      </c>
      <c r="AF71" s="58" t="str">
        <f t="shared" si="22"/>
        <v>2018</v>
      </c>
    </row>
    <row r="72" spans="1:47" ht="12">
      <c r="A72" s="61" t="s">
        <v>9</v>
      </c>
      <c r="B72" s="62">
        <v>41.6</v>
      </c>
      <c r="C72" s="62">
        <v>41.5</v>
      </c>
      <c r="D72" s="62">
        <v>41.2</v>
      </c>
      <c r="E72" s="62">
        <v>42.3</v>
      </c>
      <c r="F72" s="62">
        <v>36.7</v>
      </c>
      <c r="G72" s="62">
        <v>37.3</v>
      </c>
      <c r="H72" s="62">
        <v>41</v>
      </c>
      <c r="I72" s="62">
        <v>40.5</v>
      </c>
      <c r="J72" s="62">
        <v>36.6</v>
      </c>
      <c r="K72" s="62">
        <v>36.4</v>
      </c>
      <c r="L72" s="62">
        <v>34</v>
      </c>
      <c r="M72" s="62">
        <v>33</v>
      </c>
      <c r="N72" s="63">
        <v>33.4</v>
      </c>
      <c r="O72" s="64">
        <v>35.7</v>
      </c>
      <c r="P72" s="47" t="b">
        <f aca="true" t="shared" si="23" ref="P72:P76">EXACT(Q72,A72)</f>
        <v>1</v>
      </c>
      <c r="Q72" s="58" t="str">
        <f>A14</f>
        <v>Carcinogenic, mutagenic and reprotoxic (CMR) health hazard</v>
      </c>
      <c r="R72" s="58">
        <f aca="true" t="shared" si="24" ref="R72:AF76">B14</f>
        <v>41.8</v>
      </c>
      <c r="S72" s="58">
        <f t="shared" si="24"/>
        <v>41.7</v>
      </c>
      <c r="T72" s="58">
        <f t="shared" si="24"/>
        <v>41.5</v>
      </c>
      <c r="U72" s="58">
        <f t="shared" si="24"/>
        <v>42.5</v>
      </c>
      <c r="V72" s="58">
        <f t="shared" si="24"/>
        <v>36.9</v>
      </c>
      <c r="W72" s="58">
        <f t="shared" si="24"/>
        <v>37.1</v>
      </c>
      <c r="X72" s="58">
        <f t="shared" si="24"/>
        <v>41.1</v>
      </c>
      <c r="Y72" s="58">
        <f t="shared" si="24"/>
        <v>40.7</v>
      </c>
      <c r="Z72" s="58">
        <f t="shared" si="24"/>
        <v>36.7</v>
      </c>
      <c r="AA72" s="58">
        <f t="shared" si="24"/>
        <v>36.4</v>
      </c>
      <c r="AB72" s="58">
        <f t="shared" si="24"/>
        <v>34</v>
      </c>
      <c r="AC72" s="58">
        <f t="shared" si="24"/>
        <v>33.1</v>
      </c>
      <c r="AD72" s="58">
        <f t="shared" si="24"/>
        <v>33.6</v>
      </c>
      <c r="AE72" s="58">
        <f t="shared" si="24"/>
        <v>37.2</v>
      </c>
      <c r="AF72" s="58">
        <f t="shared" si="24"/>
        <v>37.2</v>
      </c>
      <c r="AH72" s="57">
        <f aca="true" t="shared" si="25" ref="AH72:AU76">R72-B72</f>
        <v>0.19999999999999574</v>
      </c>
      <c r="AI72" s="57">
        <f t="shared" si="25"/>
        <v>0.20000000000000284</v>
      </c>
      <c r="AJ72" s="57">
        <f t="shared" si="25"/>
        <v>0.29999999999999716</v>
      </c>
      <c r="AK72" s="57">
        <f t="shared" si="25"/>
        <v>0.20000000000000284</v>
      </c>
      <c r="AL72" s="57">
        <f t="shared" si="25"/>
        <v>0.19999999999999574</v>
      </c>
      <c r="AM72" s="57">
        <f t="shared" si="25"/>
        <v>-0.19999999999999574</v>
      </c>
      <c r="AN72" s="57">
        <f t="shared" si="25"/>
        <v>0.10000000000000142</v>
      </c>
      <c r="AO72" s="57">
        <f t="shared" si="25"/>
        <v>0.20000000000000284</v>
      </c>
      <c r="AP72" s="57">
        <f t="shared" si="25"/>
        <v>0.10000000000000142</v>
      </c>
      <c r="AQ72" s="57">
        <f t="shared" si="25"/>
        <v>0</v>
      </c>
      <c r="AR72" s="57">
        <f t="shared" si="25"/>
        <v>0</v>
      </c>
      <c r="AS72" s="57">
        <f t="shared" si="25"/>
        <v>0.10000000000000142</v>
      </c>
      <c r="AT72" s="57">
        <f t="shared" si="25"/>
        <v>0.20000000000000284</v>
      </c>
      <c r="AU72" s="57">
        <f t="shared" si="25"/>
        <v>1.5</v>
      </c>
    </row>
    <row r="73" spans="1:47" ht="12">
      <c r="A73" s="61" t="s">
        <v>10</v>
      </c>
      <c r="B73" s="62">
        <v>22.8</v>
      </c>
      <c r="C73" s="62">
        <v>22.3</v>
      </c>
      <c r="D73" s="62">
        <v>23.5</v>
      </c>
      <c r="E73" s="62">
        <v>24.2</v>
      </c>
      <c r="F73" s="62">
        <v>25.8</v>
      </c>
      <c r="G73" s="62">
        <v>20</v>
      </c>
      <c r="H73" s="62">
        <v>22.1</v>
      </c>
      <c r="I73" s="62">
        <v>20.9</v>
      </c>
      <c r="J73" s="62">
        <v>21.4</v>
      </c>
      <c r="K73" s="62">
        <v>21.5</v>
      </c>
      <c r="L73" s="62">
        <v>20.3</v>
      </c>
      <c r="M73" s="62">
        <v>19.2</v>
      </c>
      <c r="N73" s="63">
        <v>19.7</v>
      </c>
      <c r="O73" s="64">
        <v>20.8</v>
      </c>
      <c r="P73" s="47" t="b">
        <f t="shared" si="23"/>
        <v>1</v>
      </c>
      <c r="Q73" s="58" t="str">
        <f aca="true" t="shared" si="26" ref="Q73:Q76">A15</f>
        <v>Chronic toxic health hazard</v>
      </c>
      <c r="R73" s="58">
        <f t="shared" si="24"/>
        <v>24.7</v>
      </c>
      <c r="S73" s="58">
        <f t="shared" si="24"/>
        <v>23.9</v>
      </c>
      <c r="T73" s="58">
        <f t="shared" si="24"/>
        <v>24.7</v>
      </c>
      <c r="U73" s="58">
        <f t="shared" si="24"/>
        <v>25</v>
      </c>
      <c r="V73" s="58">
        <f t="shared" si="24"/>
        <v>27</v>
      </c>
      <c r="W73" s="58">
        <f t="shared" si="24"/>
        <v>21.6</v>
      </c>
      <c r="X73" s="58">
        <f t="shared" si="24"/>
        <v>23.3</v>
      </c>
      <c r="Y73" s="58">
        <f t="shared" si="24"/>
        <v>22</v>
      </c>
      <c r="Z73" s="58">
        <f t="shared" si="24"/>
        <v>22.7</v>
      </c>
      <c r="AA73" s="58">
        <f t="shared" si="24"/>
        <v>22.5</v>
      </c>
      <c r="AB73" s="58">
        <f t="shared" si="24"/>
        <v>21.6</v>
      </c>
      <c r="AC73" s="58">
        <f t="shared" si="24"/>
        <v>21.1</v>
      </c>
      <c r="AD73" s="58">
        <f t="shared" si="24"/>
        <v>21.6</v>
      </c>
      <c r="AE73" s="58">
        <f t="shared" si="24"/>
        <v>23.2</v>
      </c>
      <c r="AF73" s="58">
        <f t="shared" si="24"/>
        <v>21.9</v>
      </c>
      <c r="AH73" s="57">
        <f t="shared" si="25"/>
        <v>1.8999999999999986</v>
      </c>
      <c r="AI73" s="57">
        <f t="shared" si="25"/>
        <v>1.5999999999999979</v>
      </c>
      <c r="AJ73" s="57">
        <f t="shared" si="25"/>
        <v>1.1999999999999993</v>
      </c>
      <c r="AK73" s="57">
        <f t="shared" si="25"/>
        <v>0.8000000000000007</v>
      </c>
      <c r="AL73" s="57">
        <f t="shared" si="25"/>
        <v>1.1999999999999993</v>
      </c>
      <c r="AM73" s="57">
        <f t="shared" si="25"/>
        <v>1.6000000000000014</v>
      </c>
      <c r="AN73" s="57">
        <f t="shared" si="25"/>
        <v>1.1999999999999993</v>
      </c>
      <c r="AO73" s="57">
        <f t="shared" si="25"/>
        <v>1.1000000000000014</v>
      </c>
      <c r="AP73" s="57">
        <f t="shared" si="25"/>
        <v>1.3000000000000007</v>
      </c>
      <c r="AQ73" s="57">
        <f t="shared" si="25"/>
        <v>1</v>
      </c>
      <c r="AR73" s="57">
        <f t="shared" si="25"/>
        <v>1.3000000000000007</v>
      </c>
      <c r="AS73" s="57">
        <f t="shared" si="25"/>
        <v>1.9000000000000021</v>
      </c>
      <c r="AT73" s="57">
        <f t="shared" si="25"/>
        <v>1.9000000000000021</v>
      </c>
      <c r="AU73" s="57">
        <f t="shared" si="25"/>
        <v>2.3999999999999986</v>
      </c>
    </row>
    <row r="74" spans="1:47" ht="12">
      <c r="A74" s="61" t="s">
        <v>11</v>
      </c>
      <c r="B74" s="62">
        <v>58.8</v>
      </c>
      <c r="C74" s="62">
        <v>66.6</v>
      </c>
      <c r="D74" s="62">
        <v>65.3</v>
      </c>
      <c r="E74" s="62">
        <v>69.2</v>
      </c>
      <c r="F74" s="62">
        <v>70.4</v>
      </c>
      <c r="G74" s="62">
        <v>53.8</v>
      </c>
      <c r="H74" s="62">
        <v>62.7</v>
      </c>
      <c r="I74" s="62">
        <v>55.8</v>
      </c>
      <c r="J74" s="62">
        <v>54.2</v>
      </c>
      <c r="K74" s="62">
        <v>54.8</v>
      </c>
      <c r="L74" s="62">
        <v>56.9</v>
      </c>
      <c r="M74" s="62">
        <v>56.5</v>
      </c>
      <c r="N74" s="63">
        <v>57</v>
      </c>
      <c r="O74" s="64">
        <v>58.8</v>
      </c>
      <c r="P74" s="47" t="b">
        <f t="shared" si="23"/>
        <v>1</v>
      </c>
      <c r="Q74" s="58" t="str">
        <f t="shared" si="26"/>
        <v>Very toxic health hazard</v>
      </c>
      <c r="R74" s="58">
        <f t="shared" si="24"/>
        <v>59.1</v>
      </c>
      <c r="S74" s="58">
        <f t="shared" si="24"/>
        <v>66.9</v>
      </c>
      <c r="T74" s="58">
        <f t="shared" si="24"/>
        <v>65.7</v>
      </c>
      <c r="U74" s="58">
        <f t="shared" si="24"/>
        <v>69.6</v>
      </c>
      <c r="V74" s="58">
        <f t="shared" si="24"/>
        <v>70.8</v>
      </c>
      <c r="W74" s="58">
        <f t="shared" si="24"/>
        <v>54.2</v>
      </c>
      <c r="X74" s="58">
        <f t="shared" si="24"/>
        <v>63</v>
      </c>
      <c r="Y74" s="58">
        <f t="shared" si="24"/>
        <v>56.2</v>
      </c>
      <c r="Z74" s="58">
        <f t="shared" si="24"/>
        <v>54.6</v>
      </c>
      <c r="AA74" s="58">
        <f t="shared" si="24"/>
        <v>55.1</v>
      </c>
      <c r="AB74" s="58">
        <f t="shared" si="24"/>
        <v>57.4</v>
      </c>
      <c r="AC74" s="58">
        <f t="shared" si="24"/>
        <v>57</v>
      </c>
      <c r="AD74" s="58">
        <f t="shared" si="24"/>
        <v>57.5</v>
      </c>
      <c r="AE74" s="58">
        <f t="shared" si="24"/>
        <v>59.8</v>
      </c>
      <c r="AF74" s="58">
        <f t="shared" si="24"/>
        <v>61.1</v>
      </c>
      <c r="AH74" s="57">
        <f t="shared" si="25"/>
        <v>0.30000000000000426</v>
      </c>
      <c r="AI74" s="57">
        <f t="shared" si="25"/>
        <v>0.30000000000001137</v>
      </c>
      <c r="AJ74" s="57">
        <f t="shared" si="25"/>
        <v>0.4000000000000057</v>
      </c>
      <c r="AK74" s="57">
        <f t="shared" si="25"/>
        <v>0.3999999999999915</v>
      </c>
      <c r="AL74" s="57">
        <f t="shared" si="25"/>
        <v>0.3999999999999915</v>
      </c>
      <c r="AM74" s="57">
        <f t="shared" si="25"/>
        <v>0.4000000000000057</v>
      </c>
      <c r="AN74" s="57">
        <f t="shared" si="25"/>
        <v>0.29999999999999716</v>
      </c>
      <c r="AO74" s="57">
        <f t="shared" si="25"/>
        <v>0.4000000000000057</v>
      </c>
      <c r="AP74" s="57">
        <f t="shared" si="25"/>
        <v>0.3999999999999986</v>
      </c>
      <c r="AQ74" s="57">
        <f t="shared" si="25"/>
        <v>0.30000000000000426</v>
      </c>
      <c r="AR74" s="57">
        <f t="shared" si="25"/>
        <v>0.5</v>
      </c>
      <c r="AS74" s="57">
        <f t="shared" si="25"/>
        <v>0.5</v>
      </c>
      <c r="AT74" s="57">
        <f t="shared" si="25"/>
        <v>0.5</v>
      </c>
      <c r="AU74" s="57">
        <f t="shared" si="25"/>
        <v>1</v>
      </c>
    </row>
    <row r="75" spans="1:47" ht="12">
      <c r="A75" s="61" t="s">
        <v>12</v>
      </c>
      <c r="B75" s="62">
        <v>44.2</v>
      </c>
      <c r="C75" s="62">
        <v>44.8</v>
      </c>
      <c r="D75" s="62">
        <v>43.9</v>
      </c>
      <c r="E75" s="62">
        <v>42.3</v>
      </c>
      <c r="F75" s="62">
        <v>39.7</v>
      </c>
      <c r="G75" s="62">
        <v>35</v>
      </c>
      <c r="H75" s="62">
        <v>39.8</v>
      </c>
      <c r="I75" s="62">
        <v>38.2</v>
      </c>
      <c r="J75" s="62">
        <v>38.4</v>
      </c>
      <c r="K75" s="62">
        <v>37.4</v>
      </c>
      <c r="L75" s="62">
        <v>37.4</v>
      </c>
      <c r="M75" s="62">
        <v>37.2</v>
      </c>
      <c r="N75" s="63">
        <v>37.1</v>
      </c>
      <c r="O75" s="64">
        <v>40.3</v>
      </c>
      <c r="P75" s="47" t="b">
        <f t="shared" si="23"/>
        <v>1</v>
      </c>
      <c r="Q75" s="58" t="str">
        <f t="shared" si="26"/>
        <v>Toxic health hazard</v>
      </c>
      <c r="R75" s="58">
        <f t="shared" si="24"/>
        <v>43.8</v>
      </c>
      <c r="S75" s="58">
        <f t="shared" si="24"/>
        <v>44.5</v>
      </c>
      <c r="T75" s="58">
        <f t="shared" si="24"/>
        <v>43.5</v>
      </c>
      <c r="U75" s="58">
        <f t="shared" si="24"/>
        <v>42</v>
      </c>
      <c r="V75" s="58">
        <f t="shared" si="24"/>
        <v>39.4</v>
      </c>
      <c r="W75" s="58">
        <f t="shared" si="24"/>
        <v>34.7</v>
      </c>
      <c r="X75" s="58">
        <f t="shared" si="24"/>
        <v>39.6</v>
      </c>
      <c r="Y75" s="58">
        <f t="shared" si="24"/>
        <v>37.9</v>
      </c>
      <c r="Z75" s="58">
        <f t="shared" si="24"/>
        <v>38.2</v>
      </c>
      <c r="AA75" s="58">
        <f t="shared" si="24"/>
        <v>37.2</v>
      </c>
      <c r="AB75" s="58">
        <f t="shared" si="24"/>
        <v>37.1</v>
      </c>
      <c r="AC75" s="58">
        <f t="shared" si="24"/>
        <v>36.7</v>
      </c>
      <c r="AD75" s="58">
        <f t="shared" si="24"/>
        <v>38.2</v>
      </c>
      <c r="AE75" s="58">
        <f t="shared" si="24"/>
        <v>39.8</v>
      </c>
      <c r="AF75" s="58">
        <f t="shared" si="24"/>
        <v>38.3</v>
      </c>
      <c r="AH75" s="57">
        <f t="shared" si="25"/>
        <v>-0.4000000000000057</v>
      </c>
      <c r="AI75" s="57">
        <f t="shared" si="25"/>
        <v>-0.29999999999999716</v>
      </c>
      <c r="AJ75" s="57">
        <f t="shared" si="25"/>
        <v>-0.3999999999999986</v>
      </c>
      <c r="AK75" s="57">
        <f t="shared" si="25"/>
        <v>-0.29999999999999716</v>
      </c>
      <c r="AL75" s="57">
        <f t="shared" si="25"/>
        <v>-0.30000000000000426</v>
      </c>
      <c r="AM75" s="57">
        <f t="shared" si="25"/>
        <v>-0.29999999999999716</v>
      </c>
      <c r="AN75" s="57">
        <f t="shared" si="25"/>
        <v>-0.19999999999999574</v>
      </c>
      <c r="AO75" s="57">
        <f t="shared" si="25"/>
        <v>-0.30000000000000426</v>
      </c>
      <c r="AP75" s="57">
        <f t="shared" si="25"/>
        <v>-0.19999999999999574</v>
      </c>
      <c r="AQ75" s="57">
        <f t="shared" si="25"/>
        <v>-0.19999999999999574</v>
      </c>
      <c r="AR75" s="57">
        <f t="shared" si="25"/>
        <v>-0.29999999999999716</v>
      </c>
      <c r="AS75" s="57">
        <f t="shared" si="25"/>
        <v>-0.5</v>
      </c>
      <c r="AT75" s="57">
        <f t="shared" si="25"/>
        <v>1.1000000000000014</v>
      </c>
      <c r="AU75" s="57">
        <f t="shared" si="25"/>
        <v>-0.5</v>
      </c>
    </row>
    <row r="76" spans="1:47" ht="12">
      <c r="A76" s="61" t="s">
        <v>13</v>
      </c>
      <c r="B76" s="62">
        <v>71.1</v>
      </c>
      <c r="C76" s="62">
        <v>69.5</v>
      </c>
      <c r="D76" s="62">
        <v>68.5</v>
      </c>
      <c r="E76" s="62">
        <v>70</v>
      </c>
      <c r="F76" s="62">
        <v>63.3</v>
      </c>
      <c r="G76" s="62">
        <v>57.4</v>
      </c>
      <c r="H76" s="62">
        <v>66.1</v>
      </c>
      <c r="I76" s="62">
        <v>64.3</v>
      </c>
      <c r="J76" s="62">
        <v>65</v>
      </c>
      <c r="K76" s="62">
        <v>62</v>
      </c>
      <c r="L76" s="62">
        <v>64.7</v>
      </c>
      <c r="M76" s="62">
        <v>62.8</v>
      </c>
      <c r="N76" s="63">
        <v>62</v>
      </c>
      <c r="O76" s="64">
        <v>63.5</v>
      </c>
      <c r="P76" s="47" t="b">
        <f t="shared" si="23"/>
        <v>1</v>
      </c>
      <c r="Q76" s="58" t="str">
        <f t="shared" si="26"/>
        <v>Harmful health hazard</v>
      </c>
      <c r="R76" s="58">
        <f t="shared" si="24"/>
        <v>71</v>
      </c>
      <c r="S76" s="58">
        <f t="shared" si="24"/>
        <v>69.6</v>
      </c>
      <c r="T76" s="58">
        <f t="shared" si="24"/>
        <v>69.3</v>
      </c>
      <c r="U76" s="58">
        <f t="shared" si="24"/>
        <v>71</v>
      </c>
      <c r="V76" s="58">
        <f t="shared" si="24"/>
        <v>63.9</v>
      </c>
      <c r="W76" s="58">
        <f t="shared" si="24"/>
        <v>57.7</v>
      </c>
      <c r="X76" s="58">
        <f t="shared" si="24"/>
        <v>66.5</v>
      </c>
      <c r="Y76" s="58">
        <f t="shared" si="24"/>
        <v>65</v>
      </c>
      <c r="Z76" s="58">
        <f t="shared" si="24"/>
        <v>65.1</v>
      </c>
      <c r="AA76" s="58">
        <f t="shared" si="24"/>
        <v>62.6</v>
      </c>
      <c r="AB76" s="58">
        <f t="shared" si="24"/>
        <v>64.7</v>
      </c>
      <c r="AC76" s="58">
        <f t="shared" si="24"/>
        <v>62.3</v>
      </c>
      <c r="AD76" s="58">
        <f t="shared" si="24"/>
        <v>62</v>
      </c>
      <c r="AE76" s="58">
        <f t="shared" si="24"/>
        <v>62.7</v>
      </c>
      <c r="AF76" s="58">
        <f t="shared" si="24"/>
        <v>64.1</v>
      </c>
      <c r="AH76" s="57">
        <f t="shared" si="25"/>
        <v>-0.09999999999999432</v>
      </c>
      <c r="AI76" s="57">
        <f t="shared" si="25"/>
        <v>0.09999999999999432</v>
      </c>
      <c r="AJ76" s="57">
        <f t="shared" si="25"/>
        <v>0.7999999999999972</v>
      </c>
      <c r="AK76" s="57">
        <f t="shared" si="25"/>
        <v>1</v>
      </c>
      <c r="AL76" s="57">
        <f t="shared" si="25"/>
        <v>0.6000000000000014</v>
      </c>
      <c r="AM76" s="57">
        <f t="shared" si="25"/>
        <v>0.30000000000000426</v>
      </c>
      <c r="AN76" s="57">
        <f t="shared" si="25"/>
        <v>0.4000000000000057</v>
      </c>
      <c r="AO76" s="57">
        <f t="shared" si="25"/>
        <v>0.7000000000000028</v>
      </c>
      <c r="AP76" s="57">
        <f t="shared" si="25"/>
        <v>0.09999999999999432</v>
      </c>
      <c r="AQ76" s="57">
        <f t="shared" si="25"/>
        <v>0.6000000000000014</v>
      </c>
      <c r="AR76" s="57">
        <f t="shared" si="25"/>
        <v>0</v>
      </c>
      <c r="AS76" s="57">
        <f t="shared" si="25"/>
        <v>-0.5</v>
      </c>
      <c r="AT76" s="57">
        <f t="shared" si="25"/>
        <v>0</v>
      </c>
      <c r="AU76" s="57">
        <f t="shared" si="25"/>
        <v>-0.7999999999999972</v>
      </c>
    </row>
    <row r="77" ht="12">
      <c r="Q77" s="58"/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INFORMA</dc:creator>
  <cp:keywords/>
  <dc:description/>
  <cp:lastModifiedBy>VERDON Dominique (ESTAT)</cp:lastModifiedBy>
  <cp:lastPrinted>2010-10-06T13:06:20Z</cp:lastPrinted>
  <dcterms:created xsi:type="dcterms:W3CDTF">2009-11-18T17:02:26Z</dcterms:created>
  <dcterms:modified xsi:type="dcterms:W3CDTF">2021-05-27T13:13:24Z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