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tabRatio="693" activeTab="0"/>
  </bookViews>
  <sheets>
    <sheet name="Table 1" sheetId="16" r:id="rId1"/>
    <sheet name="Figure 1" sheetId="21" r:id="rId2"/>
    <sheet name="src t1 f1" sheetId="23" r:id="rId3"/>
    <sheet name="src t1" sheetId="15" r:id="rId4"/>
    <sheet name="Figure 2" sheetId="5" r:id="rId5"/>
    <sheet name="Figure 3" sheetId="37" r:id="rId6"/>
    <sheet name="Figure 4" sheetId="38" r:id="rId7"/>
    <sheet name="Figure 5" sheetId="28" r:id="rId8"/>
    <sheet name="Figure 6" sheetId="31" r:id="rId9"/>
    <sheet name="Figure 7" sheetId="22" r:id="rId10"/>
  </sheets>
  <definedNames/>
  <calcPr calcId="191029"/>
  <extLst/>
</workbook>
</file>

<file path=xl/sharedStrings.xml><?xml version="1.0" encoding="utf-8"?>
<sst xmlns="http://schemas.openxmlformats.org/spreadsheetml/2006/main" count="594" uniqueCount="190">
  <si>
    <t>Austria</t>
  </si>
  <si>
    <t>AT</t>
  </si>
  <si>
    <t>Belgium</t>
  </si>
  <si>
    <t>BE</t>
  </si>
  <si>
    <t>Bulgaria</t>
  </si>
  <si>
    <t>BG</t>
  </si>
  <si>
    <t>Croatia</t>
  </si>
  <si>
    <t>HR</t>
  </si>
  <si>
    <t>Cyprus</t>
  </si>
  <si>
    <t>CY</t>
  </si>
  <si>
    <t xml:space="preserve">Czechia 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</si>
  <si>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</si>
  <si>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</si>
  <si>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</si>
  <si>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</si>
  <si>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</si>
  <si>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</si>
  <si>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</si>
  <si>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</si>
  <si>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</si>
  <si>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</si>
  <si>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</si>
  <si>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Greece</t>
  </si>
  <si>
    <t>EL</t>
  </si>
  <si>
    <t>Hungary</t>
  </si>
  <si>
    <t>HU</t>
  </si>
  <si>
    <t>Iceland</t>
  </si>
  <si>
    <t>IS</t>
  </si>
  <si>
    <t>Ireland</t>
  </si>
  <si>
    <t>IE</t>
  </si>
  <si>
    <t>Italy</t>
  </si>
  <si>
    <t>IT</t>
  </si>
  <si>
    <t>Latvia</t>
  </si>
  <si>
    <t>LV</t>
  </si>
  <si>
    <t>Lithuania</t>
  </si>
  <si>
    <t>LT</t>
  </si>
  <si>
    <t>Luxembourg</t>
  </si>
  <si>
    <t>LU</t>
  </si>
  <si>
    <t>Malta</t>
  </si>
  <si>
    <t>MT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</si>
  <si>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</si>
  <si>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</si>
  <si>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</si>
  <si>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</si>
  <si>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</si>
  <si>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</si>
  <si>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</si>
  <si>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</si>
  <si>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</si>
  <si>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</si>
  <si>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</si>
  <si>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</si>
  <si>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</si>
  <si>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</si>
  <si>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</si>
  <si>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</si>
  <si>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</si>
  <si>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</si>
  <si>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</si>
  <si>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</si>
  <si>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Türkiye</t>
  </si>
  <si>
    <t>TR</t>
  </si>
  <si>
    <t>SE ETEA 23 - July 2023</t>
  </si>
  <si>
    <t>nace_r2:</t>
  </si>
  <si>
    <t>TOTAL_HH_NRES</t>
  </si>
  <si>
    <t>unit:</t>
  </si>
  <si>
    <t>MIO_EUR</t>
  </si>
  <si>
    <t>geo:</t>
  </si>
  <si>
    <t>EU27_2020</t>
  </si>
  <si>
    <t>tax</t>
  </si>
  <si>
    <t>ENV</t>
  </si>
  <si>
    <t>NRG</t>
  </si>
  <si>
    <t>TRA</t>
  </si>
  <si>
    <t>POL</t>
  </si>
  <si>
    <t>RES</t>
  </si>
  <si>
    <t>POL_RES</t>
  </si>
  <si>
    <t>EP_HH</t>
  </si>
  <si>
    <t>EP_NRES</t>
  </si>
  <si>
    <t>NAL</t>
  </si>
  <si>
    <t>geo</t>
  </si>
  <si>
    <t>NACE_R2 (Labels)</t>
  </si>
  <si>
    <t>Total - all NACE activities</t>
  </si>
  <si>
    <t/>
  </si>
  <si>
    <t>Households</t>
  </si>
  <si>
    <t>Non-residents</t>
  </si>
  <si>
    <t>Total</t>
  </si>
  <si>
    <t>TAX (Labels)</t>
  </si>
  <si>
    <t>Total environmental taxes</t>
  </si>
  <si>
    <t>Energy taxes</t>
  </si>
  <si>
    <t>Transport taxes</t>
  </si>
  <si>
    <t>Pollution taxes</t>
  </si>
  <si>
    <t>Resource taxes</t>
  </si>
  <si>
    <t>POL/RES</t>
  </si>
  <si>
    <t>PC_GDP</t>
  </si>
  <si>
    <t xml:space="preserve"> 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</si>
  <si>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</si>
  <si>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</si>
  <si>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</si>
  <si>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</si>
  <si>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</si>
  <si>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</si>
  <si>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</si>
  <si>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</si>
  <si>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</si>
  <si>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</si>
  <si>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</si>
  <si>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</si>
  <si>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</si>
  <si>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:</t>
  </si>
  <si>
    <t>% of total 
environmental taxes</t>
  </si>
  <si>
    <t>% of GDP</t>
  </si>
  <si>
    <t>% of total government revenue from taxes and social contributions (TSC)</t>
  </si>
  <si>
    <t>% of (specific type of) environmental tax revenue (by tax payer)</t>
  </si>
  <si>
    <t>Corporations</t>
  </si>
  <si>
    <t>Taxes on Pollution/Resources</t>
  </si>
  <si>
    <t>Table1: Total environmental tax revenue by type of tax and tax payer, EU 2022</t>
  </si>
  <si>
    <t>Figure 1: Environmental tax revenue by type (¹) and total environmental taxes as share of TSC and GDP (²), EU  2000-2022</t>
  </si>
  <si>
    <t xml:space="preserve">(billion EUR and % TSC and GDP) </t>
  </si>
  <si>
    <t>Pollution &amp; resource taxes</t>
  </si>
  <si>
    <t>% of TSC</t>
  </si>
  <si>
    <t>(¹) left axis.</t>
  </si>
  <si>
    <t>(²) right axis.</t>
  </si>
  <si>
    <t>Labour taxes</t>
  </si>
  <si>
    <t>Environmental taxes</t>
  </si>
  <si>
    <r>
      <t>Source:</t>
    </r>
    <r>
      <rPr>
        <sz val="10"/>
        <color theme="1"/>
        <rFont val="Arial"/>
        <family val="2"/>
      </rPr>
      <t xml:space="preserve"> Eurostat (online data codes: env_ac_tax), DG TAXUD</t>
    </r>
  </si>
  <si>
    <t>nama 10 gdp</t>
  </si>
  <si>
    <t>CP_MEUR Current prices, million euro</t>
  </si>
  <si>
    <t>na_item:</t>
  </si>
  <si>
    <t>B1GQ Gross domestic product at market prices</t>
  </si>
  <si>
    <t>EU27_2020 European Union - 27 countries (from 2020)</t>
  </si>
  <si>
    <t>MIO_EUR Million euro</t>
  </si>
  <si>
    <t>sector:</t>
  </si>
  <si>
    <t>S13_S212 General government; institutions of the EU</t>
  </si>
  <si>
    <t>na_item</t>
  </si>
  <si>
    <t>D2_D5_D91_D61_M_D611V_D612_M_M_D613V_D614_M_D995 Total receipts from taxes and compulsory social contributions after deduction of amounts assessed but unlikely to be collected</t>
  </si>
  <si>
    <t>D2_D5_D91_D61_M_D612_M_D614_M_D995 Total receipts from taxes and social contributions after deduction of amounts assessed but unlikely to be collected</t>
  </si>
  <si>
    <t>D2_D5_D91_D61_M_D995 Total receipts from taxes and social contributions (including imputed social contributions) after deduction of amounts assessed but unlikely to be collected</t>
  </si>
  <si>
    <t>gov_10a_taxag</t>
  </si>
  <si>
    <t>PC_TSCO_X_ISCO = D2_D5_D91_D61_M_D611V_D612_M_M_D613V_D614_M_D995</t>
  </si>
  <si>
    <t>PC_TSCO = D2_D5_D91_D61_M_D995</t>
  </si>
  <si>
    <t>X</t>
  </si>
  <si>
    <t>TOTAL (NACE)</t>
  </si>
  <si>
    <t>%</t>
  </si>
  <si>
    <t>Note: The shares by ‘payer’ do not necessarily add up to 100% owing to a small share of ‘Not allocated taxes’.</t>
  </si>
  <si>
    <t>Source: Eurostat (online data codes: env_ac_taxind2 ), DG TAXUD</t>
  </si>
  <si>
    <t>EU</t>
  </si>
  <si>
    <t>Energy</t>
  </si>
  <si>
    <t>Transport</t>
  </si>
  <si>
    <t>Pollution/Resource</t>
  </si>
  <si>
    <t>% GDP</t>
  </si>
  <si>
    <t>Figure 2: Environmental tax revenue by category as share of TSC and GDP , EU 2022</t>
  </si>
  <si>
    <r>
      <t>Source:</t>
    </r>
    <r>
      <rPr>
        <sz val="10"/>
        <rFont val="Arial"/>
        <family val="2"/>
      </rPr>
      <t xml:space="preserve"> Eurostat (online data codes: env_ac_taxind2 , gov_10a_taxag ,nama_10_gdp)</t>
    </r>
  </si>
  <si>
    <r>
      <t>Source:</t>
    </r>
    <r>
      <rPr>
        <sz val="10"/>
        <color theme="1"/>
        <rFont val="Arial"/>
        <family val="2"/>
      </rPr>
      <t xml:space="preserve"> Eurostat (online data codes: env_ac_taxind2 , gov_10a_taxag , nama_10_gdp)</t>
    </r>
  </si>
  <si>
    <t>pp change in share of TSC</t>
  </si>
  <si>
    <t>pp change in share of GDP</t>
  </si>
  <si>
    <t>Other NACE and not-allocated</t>
  </si>
  <si>
    <t>Manufacturing, construction, mining and utilities</t>
  </si>
  <si>
    <t>Services (including trade, transportation and storage)</t>
  </si>
  <si>
    <t>SR</t>
  </si>
  <si>
    <t>(% of energy tax revenue)</t>
  </si>
  <si>
    <t>Energy taxes by economic activity, 2022</t>
  </si>
  <si>
    <r>
      <t>Source:</t>
    </r>
    <r>
      <rPr>
        <sz val="10"/>
        <color theme="1"/>
        <rFont val="Arial"/>
        <family val="2"/>
      </rPr>
      <t xml:space="preserve"> Eurostat (online data code: env_ac_taxind2)</t>
    </r>
  </si>
  <si>
    <t>Transport taxes by economic activity, 2022</t>
  </si>
  <si>
    <t>(% of transport tax revenue)</t>
  </si>
  <si>
    <t>Implicit tax rate on energy [TEN00120]</t>
  </si>
  <si>
    <t xml:space="preserve">Dataset: </t>
  </si>
  <si>
    <t>Environment</t>
  </si>
  <si>
    <t>(EUR)</t>
  </si>
  <si>
    <t>Note that the y-axis is cut.</t>
  </si>
  <si>
    <t>Bookmark:</t>
  </si>
  <si>
    <t xml:space="preserve">Last updated: </t>
  </si>
  <si>
    <t>Annual</t>
  </si>
  <si>
    <t>Unit of measure</t>
  </si>
  <si>
    <t>Euro per tonne of oil equivalent (TOE)</t>
  </si>
  <si>
    <t>TIME</t>
  </si>
  <si>
    <t>Special value</t>
  </si>
  <si>
    <t>not available</t>
  </si>
  <si>
    <t>Figure 6: Implicit tax rate on energy (deflated), EU, 2002–2022</t>
  </si>
  <si>
    <t>Million
Euro</t>
  </si>
  <si>
    <t xml:space="preserve">Note: pp changes in shares of TSC for BG (6.28) and EL (2.95) are not shown above </t>
  </si>
  <si>
    <r>
      <t>Source:</t>
    </r>
    <r>
      <rPr>
        <sz val="10"/>
        <color theme="1"/>
        <rFont val="Arial"/>
        <family val="2"/>
      </rPr>
      <t xml:space="preserve"> Eurostat (online data code: ten00120)</t>
    </r>
  </si>
  <si>
    <t>e</t>
  </si>
  <si>
    <t xml:space="preserve">e </t>
  </si>
  <si>
    <t>env_ac_taxind2</t>
  </si>
  <si>
    <r>
      <t>Source:</t>
    </r>
    <r>
      <rPr>
        <sz val="10"/>
        <color theme="1"/>
        <rFont val="Arial"/>
        <family val="2"/>
      </rPr>
      <t xml:space="preserve"> Eurostat (online data codes: env_ac_taxind2 ,gov_10a_taxag ,nama_10_gdp)</t>
    </r>
  </si>
  <si>
    <t>317 190</t>
  </si>
  <si>
    <t>242 765</t>
  </si>
  <si>
    <t>60 821</t>
  </si>
  <si>
    <t>13 605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</si>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</sst>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_i"/>
    <numFmt numFmtId="166" formatCode="0.0000000000000"/>
    <numFmt numFmtId="167" formatCode="#,##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rgb="FFFFC00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6"/>
      <name val="Arial"/>
      <family val="2"/>
    </font>
    <font>
      <b/>
      <sz val="10"/>
      <color theme="0" tint="-0.04997999966144562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u val="single"/>
      <sz val="9"/>
      <color theme="10"/>
      <name val="Arial"/>
      <family val="2"/>
    </font>
    <font>
      <sz val="8"/>
      <name val="Calibri"/>
      <family val="2"/>
      <scheme val="minor"/>
    </font>
    <font>
      <sz val="10"/>
      <color indexed="18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.5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 style="hair">
        <color rgb="FFA6A6A6"/>
      </left>
      <right/>
      <top style="thin"/>
      <bottom/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 style="thin"/>
      <top/>
      <bottom style="thin"/>
    </border>
    <border>
      <left/>
      <right style="thin"/>
      <top style="thin"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 style="medium"/>
      <right style="thin">
        <color rgb="FFB0B0B0"/>
      </right>
      <top style="medium"/>
      <bottom style="thin">
        <color rgb="FFB0B0B0"/>
      </bottom>
    </border>
    <border>
      <left style="medium"/>
      <right style="thin">
        <color rgb="FFB0B0B0"/>
      </right>
      <top style="thin">
        <color rgb="FFB0B0B0"/>
      </top>
      <bottom style="thin">
        <color rgb="FFB0B0B0"/>
      </bottom>
    </border>
    <border>
      <left style="medium"/>
      <right style="thin">
        <color rgb="FFB0B0B0"/>
      </right>
      <top style="thin">
        <color rgb="FFB0B0B0"/>
      </top>
      <bottom style="medium"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B0B0B0"/>
      </left>
      <right style="thin">
        <color rgb="FFB0B0B0"/>
      </right>
      <top style="medium"/>
      <bottom style="thin">
        <color rgb="FFB0B0B0"/>
      </bottom>
    </border>
    <border>
      <left style="thin">
        <color rgb="FFB0B0B0"/>
      </left>
      <right style="medium"/>
      <top style="medium"/>
      <bottom style="thin">
        <color rgb="FFB0B0B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165" fontId="5" fillId="0" borderId="0" applyFill="0" applyBorder="0" applyProtection="0">
      <alignment horizontal="right"/>
    </xf>
    <xf numFmtId="0" fontId="6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3" fillId="2" borderId="0" xfId="0" applyFont="1" applyFill="1"/>
    <xf numFmtId="0" fontId="2" fillId="0" borderId="0" xfId="0" applyFont="1" quotePrefix="1"/>
    <xf numFmtId="164" fontId="2" fillId="0" borderId="0" xfId="0" applyNumberFormat="1" applyFont="1"/>
    <xf numFmtId="0" fontId="2" fillId="3" borderId="0" xfId="0" applyFont="1" applyFill="1"/>
    <xf numFmtId="0" fontId="1" fillId="3" borderId="0" xfId="23" applyFont="1" applyFill="1">
      <alignment/>
      <protection/>
    </xf>
    <xf numFmtId="0" fontId="4" fillId="4" borderId="0" xfId="23" applyFont="1" applyFill="1">
      <alignment/>
      <protection/>
    </xf>
    <xf numFmtId="0" fontId="1" fillId="0" borderId="0" xfId="23" applyFont="1">
      <alignment/>
      <protection/>
    </xf>
    <xf numFmtId="0" fontId="4" fillId="4" borderId="0" xfId="23" applyFont="1" applyFill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1" fillId="5" borderId="1" xfId="22" applyNumberFormat="1" applyFont="1" applyFill="1" applyBorder="1" applyAlignment="1">
      <alignment horizontal="right"/>
    </xf>
    <xf numFmtId="3" fontId="1" fillId="0" borderId="1" xfId="24" applyNumberFormat="1" applyFont="1" applyFill="1" applyBorder="1" applyAlignment="1">
      <alignment/>
    </xf>
    <xf numFmtId="4" fontId="1" fillId="0" borderId="1" xfId="24" applyNumberFormat="1" applyFont="1" applyFill="1" applyBorder="1" applyAlignment="1">
      <alignment/>
    </xf>
    <xf numFmtId="167" fontId="1" fillId="0" borderId="1" xfId="24" applyNumberFormat="1" applyFont="1" applyFill="1" applyBorder="1" applyAlignment="1">
      <alignment/>
    </xf>
    <xf numFmtId="3" fontId="2" fillId="0" borderId="0" xfId="0" applyNumberFormat="1" applyFont="1"/>
    <xf numFmtId="0" fontId="7" fillId="0" borderId="0" xfId="0" applyFont="1"/>
    <xf numFmtId="0" fontId="3" fillId="5" borderId="2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vertical="center"/>
    </xf>
    <xf numFmtId="165" fontId="4" fillId="0" borderId="3" xfId="22" applyFont="1" applyFill="1" applyBorder="1" applyAlignment="1">
      <alignment horizontal="left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0" fontId="8" fillId="0" borderId="0" xfId="0" applyFont="1"/>
    <xf numFmtId="165" fontId="4" fillId="0" borderId="1" xfId="22" applyFont="1" applyFill="1" applyBorder="1" applyAlignment="1">
      <alignment horizontal="left"/>
    </xf>
    <xf numFmtId="1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23" applyFont="1" applyFill="1">
      <alignment/>
      <protection/>
    </xf>
    <xf numFmtId="0" fontId="2" fillId="0" borderId="0" xfId="0" applyFont="1" applyFill="1"/>
    <xf numFmtId="165" fontId="4" fillId="5" borderId="5" xfId="22" applyFont="1" applyFill="1" applyBorder="1" applyAlignment="1">
      <alignment horizontal="left"/>
    </xf>
    <xf numFmtId="0" fontId="1" fillId="5" borderId="6" xfId="22" applyNumberFormat="1" applyFont="1" applyFill="1" applyBorder="1" applyAlignment="1">
      <alignment horizontal="right"/>
    </xf>
    <xf numFmtId="3" fontId="1" fillId="0" borderId="6" xfId="24" applyNumberFormat="1" applyFont="1" applyFill="1" applyBorder="1" applyAlignment="1">
      <alignment/>
    </xf>
    <xf numFmtId="4" fontId="1" fillId="0" borderId="6" xfId="24" applyNumberFormat="1" applyFont="1" applyFill="1" applyBorder="1" applyAlignment="1">
      <alignment/>
    </xf>
    <xf numFmtId="167" fontId="1" fillId="0" borderId="6" xfId="24" applyNumberFormat="1" applyFont="1" applyFill="1" applyBorder="1" applyAlignment="1">
      <alignment/>
    </xf>
    <xf numFmtId="165" fontId="2" fillId="0" borderId="0" xfId="0" applyNumberFormat="1" applyFont="1"/>
    <xf numFmtId="3" fontId="1" fillId="6" borderId="1" xfId="24" applyNumberFormat="1" applyFont="1" applyFill="1" applyBorder="1" applyAlignment="1">
      <alignment/>
    </xf>
    <xf numFmtId="0" fontId="3" fillId="0" borderId="0" xfId="0" applyFont="1"/>
    <xf numFmtId="2" fontId="2" fillId="0" borderId="0" xfId="0" applyNumberFormat="1" applyFont="1" applyFill="1"/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9" fillId="7" borderId="8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8" borderId="0" xfId="0" applyFont="1" applyFill="1" applyBorder="1"/>
    <xf numFmtId="0" fontId="9" fillId="9" borderId="0" xfId="0" applyFont="1" applyFill="1" applyBorder="1"/>
    <xf numFmtId="0" fontId="9" fillId="9" borderId="11" xfId="0" applyFont="1" applyFill="1" applyBorder="1"/>
    <xf numFmtId="0" fontId="2" fillId="10" borderId="0" xfId="0" applyFont="1" applyFill="1" applyBorder="1"/>
    <xf numFmtId="0" fontId="2" fillId="10" borderId="11" xfId="0" applyFont="1" applyFill="1" applyBorder="1"/>
    <xf numFmtId="0" fontId="2" fillId="11" borderId="0" xfId="0" applyFont="1" applyFill="1" applyBorder="1"/>
    <xf numFmtId="0" fontId="2" fillId="11" borderId="11" xfId="0" applyFont="1" applyFill="1" applyBorder="1"/>
    <xf numFmtId="0" fontId="2" fillId="12" borderId="0" xfId="0" applyFont="1" applyFill="1" applyBorder="1"/>
    <xf numFmtId="0" fontId="2" fillId="12" borderId="11" xfId="0" applyFont="1" applyFill="1" applyBorder="1"/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13" borderId="0" xfId="0" applyFont="1" applyFill="1" applyBorder="1"/>
    <xf numFmtId="0" fontId="2" fillId="14" borderId="0" xfId="0" applyFont="1" applyFill="1" applyBorder="1"/>
    <xf numFmtId="0" fontId="2" fillId="14" borderId="11" xfId="0" applyFont="1" applyFill="1" applyBorder="1"/>
    <xf numFmtId="0" fontId="2" fillId="10" borderId="0" xfId="0" applyFont="1" applyFill="1" applyBorder="1" quotePrefix="1"/>
    <xf numFmtId="2" fontId="2" fillId="10" borderId="0" xfId="0" applyNumberFormat="1" applyFont="1" applyFill="1" applyBorder="1"/>
    <xf numFmtId="2" fontId="2" fillId="10" borderId="11" xfId="0" applyNumberFormat="1" applyFont="1" applyFill="1" applyBorder="1"/>
    <xf numFmtId="2" fontId="2" fillId="11" borderId="0" xfId="0" applyNumberFormat="1" applyFont="1" applyFill="1" applyBorder="1"/>
    <xf numFmtId="2" fontId="2" fillId="11" borderId="11" xfId="0" applyNumberFormat="1" applyFont="1" applyFill="1" applyBorder="1"/>
    <xf numFmtId="0" fontId="2" fillId="12" borderId="10" xfId="0" applyFont="1" applyFill="1" applyBorder="1"/>
    <xf numFmtId="0" fontId="1" fillId="12" borderId="0" xfId="0" applyFont="1" applyFill="1" applyBorder="1" quotePrefix="1"/>
    <xf numFmtId="2" fontId="2" fillId="12" borderId="0" xfId="0" applyNumberFormat="1" applyFont="1" applyFill="1" applyBorder="1"/>
    <xf numFmtId="2" fontId="2" fillId="12" borderId="11" xfId="0" applyNumberFormat="1" applyFont="1" applyFill="1" applyBorder="1"/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0" xfId="0" applyFont="1"/>
    <xf numFmtId="0" fontId="2" fillId="13" borderId="0" xfId="0" applyFont="1" applyFill="1"/>
    <xf numFmtId="0" fontId="10" fillId="15" borderId="15" xfId="0" applyFont="1" applyFill="1" applyBorder="1" applyAlignment="1">
      <alignment horizontal="right" vertical="center"/>
    </xf>
    <xf numFmtId="0" fontId="1" fillId="0" borderId="0" xfId="21" applyNumberFormat="1" applyFont="1" applyFill="1" applyBorder="1" applyAlignment="1">
      <alignment vertical="center"/>
    </xf>
    <xf numFmtId="0" fontId="4" fillId="16" borderId="15" xfId="0" applyFont="1" applyFill="1" applyBorder="1" applyAlignment="1">
      <alignment horizontal="left" vertical="center"/>
    </xf>
    <xf numFmtId="0" fontId="4" fillId="17" borderId="15" xfId="0" applyFont="1" applyFill="1" applyBorder="1" applyAlignment="1">
      <alignment horizontal="left" vertical="center"/>
    </xf>
    <xf numFmtId="2" fontId="1" fillId="18" borderId="0" xfId="0" applyNumberFormat="1" applyFont="1" applyFill="1" applyAlignment="1">
      <alignment horizontal="right" vertical="center" shrinkToFit="1"/>
    </xf>
    <xf numFmtId="2" fontId="1" fillId="0" borderId="0" xfId="21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right" vertical="center" shrinkToFit="1"/>
    </xf>
    <xf numFmtId="0" fontId="1" fillId="0" borderId="0" xfId="21" applyNumberFormat="1" applyFont="1" applyFill="1" applyBorder="1" applyAlignment="1">
      <alignment horizontal="right" vertical="center"/>
    </xf>
    <xf numFmtId="0" fontId="2" fillId="0" borderId="16" xfId="0" applyFont="1" applyBorder="1"/>
    <xf numFmtId="2" fontId="1" fillId="0" borderId="16" xfId="0" applyNumberFormat="1" applyFont="1" applyBorder="1" applyAlignment="1">
      <alignment horizontal="right" vertical="center" shrinkToFit="1"/>
    </xf>
    <xf numFmtId="2" fontId="1" fillId="0" borderId="16" xfId="21" applyNumberFormat="1" applyFont="1" applyFill="1" applyBorder="1" applyAlignment="1">
      <alignment vertical="center"/>
    </xf>
    <xf numFmtId="164" fontId="2" fillId="0" borderId="16" xfId="0" applyNumberFormat="1" applyFont="1" applyBorder="1"/>
    <xf numFmtId="0" fontId="2" fillId="0" borderId="16" xfId="0" applyFont="1" applyBorder="1" quotePrefix="1"/>
    <xf numFmtId="0" fontId="2" fillId="19" borderId="0" xfId="0" applyFont="1" applyFill="1"/>
    <xf numFmtId="0" fontId="1" fillId="3" borderId="0" xfId="21" applyNumberFormat="1" applyFont="1" applyFill="1" applyBorder="1" applyAlignment="1">
      <alignment vertical="center"/>
    </xf>
    <xf numFmtId="0" fontId="4" fillId="3" borderId="0" xfId="21" applyNumberFormat="1" applyFont="1" applyFill="1" applyBorder="1" applyAlignment="1">
      <alignment horizontal="left"/>
    </xf>
    <xf numFmtId="0" fontId="4" fillId="3" borderId="0" xfId="21" applyNumberFormat="1" applyFont="1" applyFill="1" applyBorder="1" applyAlignment="1">
      <alignment horizontal="left" vertical="center"/>
    </xf>
    <xf numFmtId="0" fontId="4" fillId="5" borderId="17" xfId="21" applyNumberFormat="1" applyFont="1" applyFill="1" applyBorder="1" applyAlignment="1">
      <alignment horizontal="center" vertical="center"/>
    </xf>
    <xf numFmtId="0" fontId="4" fillId="5" borderId="18" xfId="21" applyNumberFormat="1" applyFont="1" applyFill="1" applyBorder="1" applyAlignment="1">
      <alignment horizontal="center" vertical="center" wrapText="1"/>
    </xf>
    <xf numFmtId="0" fontId="4" fillId="5" borderId="18" xfId="21" applyNumberFormat="1" applyFont="1" applyFill="1" applyBorder="1" applyAlignment="1">
      <alignment horizontal="center" vertical="center"/>
    </xf>
    <xf numFmtId="0" fontId="4" fillId="3" borderId="0" xfId="21" applyNumberFormat="1" applyFont="1" applyFill="1" applyBorder="1" applyAlignment="1">
      <alignment horizontal="center" vertical="center"/>
    </xf>
    <xf numFmtId="0" fontId="4" fillId="5" borderId="2" xfId="21" applyNumberFormat="1" applyFont="1" applyFill="1" applyBorder="1" applyAlignment="1">
      <alignment horizontal="center" vertical="center"/>
    </xf>
    <xf numFmtId="0" fontId="12" fillId="5" borderId="19" xfId="21" applyNumberFormat="1" applyFont="1" applyFill="1" applyBorder="1" applyAlignment="1">
      <alignment horizontal="center" vertical="center"/>
    </xf>
    <xf numFmtId="0" fontId="12" fillId="5" borderId="20" xfId="21" applyNumberFormat="1" applyFont="1" applyFill="1" applyBorder="1" applyAlignment="1">
      <alignment horizontal="center" vertical="center" wrapText="1"/>
    </xf>
    <xf numFmtId="0" fontId="12" fillId="5" borderId="20" xfId="21" applyNumberFormat="1" applyFont="1" applyFill="1" applyBorder="1" applyAlignment="1">
      <alignment horizontal="center" vertical="center"/>
    </xf>
    <xf numFmtId="0" fontId="12" fillId="5" borderId="21" xfId="21" applyNumberFormat="1" applyFont="1" applyFill="1" applyBorder="1" applyAlignment="1">
      <alignment horizontal="center" vertical="center" wrapText="1"/>
    </xf>
    <xf numFmtId="0" fontId="4" fillId="5" borderId="19" xfId="21" applyNumberFormat="1" applyFont="1" applyFill="1" applyBorder="1" applyAlignment="1">
      <alignment horizontal="center" vertical="center" wrapText="1"/>
    </xf>
    <xf numFmtId="0" fontId="4" fillId="5" borderId="20" xfId="21" applyNumberFormat="1" applyFont="1" applyFill="1" applyBorder="1" applyAlignment="1">
      <alignment horizontal="center" vertical="center" wrapText="1"/>
    </xf>
    <xf numFmtId="0" fontId="4" fillId="5" borderId="22" xfId="21" applyNumberFormat="1" applyFont="1" applyFill="1" applyBorder="1" applyAlignment="1">
      <alignment vertical="center" wrapText="1"/>
    </xf>
    <xf numFmtId="0" fontId="4" fillId="0" borderId="0" xfId="21" applyNumberFormat="1" applyFont="1" applyFill="1" applyBorder="1" applyAlignment="1">
      <alignment horizontal="center" vertical="center"/>
    </xf>
    <xf numFmtId="0" fontId="4" fillId="20" borderId="23" xfId="21" applyNumberFormat="1" applyFont="1" applyFill="1" applyBorder="1" applyAlignment="1">
      <alignment horizontal="left" vertical="center"/>
    </xf>
    <xf numFmtId="4" fontId="1" fillId="3" borderId="0" xfId="21" applyNumberFormat="1" applyFont="1" applyFill="1" applyBorder="1" applyAlignment="1">
      <alignment vertical="center"/>
    </xf>
    <xf numFmtId="0" fontId="4" fillId="0" borderId="24" xfId="21" applyNumberFormat="1" applyFont="1" applyFill="1" applyBorder="1" applyAlignment="1">
      <alignment horizontal="left" vertical="center"/>
    </xf>
    <xf numFmtId="0" fontId="4" fillId="0" borderId="25" xfId="21" applyNumberFormat="1" applyFont="1" applyFill="1" applyBorder="1" applyAlignment="1">
      <alignment horizontal="left" vertical="center"/>
    </xf>
    <xf numFmtId="0" fontId="4" fillId="0" borderId="26" xfId="21" applyNumberFormat="1" applyFont="1" applyFill="1" applyBorder="1" applyAlignment="1">
      <alignment horizontal="left" vertical="center"/>
    </xf>
    <xf numFmtId="3" fontId="1" fillId="3" borderId="0" xfId="21" applyNumberFormat="1" applyFont="1" applyFill="1" applyBorder="1" applyAlignment="1">
      <alignment vertical="center"/>
    </xf>
    <xf numFmtId="166" fontId="1" fillId="3" borderId="0" xfId="21" applyNumberFormat="1" applyFont="1" applyFill="1" applyBorder="1" applyAlignment="1">
      <alignment vertical="center"/>
    </xf>
    <xf numFmtId="2" fontId="1" fillId="3" borderId="0" xfId="21" applyFont="1" applyFill="1" applyAlignment="1">
      <alignment/>
    </xf>
    <xf numFmtId="2" fontId="1" fillId="0" borderId="0" xfId="21" applyFont="1" applyBorder="1" applyAlignment="1">
      <alignment/>
    </xf>
    <xf numFmtId="0" fontId="1" fillId="3" borderId="0" xfId="21" applyNumberFormat="1" applyFont="1" applyFill="1" applyBorder="1" applyAlignment="1">
      <alignment horizontal="left"/>
    </xf>
    <xf numFmtId="0" fontId="1" fillId="3" borderId="0" xfId="21" applyNumberFormat="1" applyFont="1" applyFill="1" applyBorder="1" applyAlignment="1">
      <alignment horizontal="left" vertical="center"/>
    </xf>
    <xf numFmtId="2" fontId="1" fillId="0" borderId="0" xfId="21" applyFont="1" applyAlignment="1">
      <alignment/>
    </xf>
    <xf numFmtId="0" fontId="13" fillId="3" borderId="0" xfId="21" applyNumberFormat="1" applyFont="1" applyFill="1" applyBorder="1" applyAlignment="1">
      <alignment/>
    </xf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/>
    <xf numFmtId="0" fontId="10" fillId="15" borderId="15" xfId="0" applyFont="1" applyFill="1" applyBorder="1" applyAlignment="1">
      <alignment horizontal="left" vertical="center"/>
    </xf>
    <xf numFmtId="0" fontId="10" fillId="15" borderId="15" xfId="0" applyFont="1" applyFill="1" applyBorder="1" applyAlignment="1">
      <alignment horizontal="center" vertical="center"/>
    </xf>
    <xf numFmtId="0" fontId="4" fillId="5" borderId="27" xfId="21" applyNumberFormat="1" applyFont="1" applyFill="1" applyBorder="1" applyAlignment="1">
      <alignment horizontal="center" vertical="center" wrapText="1"/>
    </xf>
    <xf numFmtId="164" fontId="2" fillId="20" borderId="28" xfId="22" applyNumberFormat="1" applyFont="1" applyFill="1" applyBorder="1" applyAlignment="1">
      <alignment horizontal="right" indent="1"/>
    </xf>
    <xf numFmtId="164" fontId="2" fillId="0" borderId="29" xfId="22" applyNumberFormat="1" applyFont="1" applyFill="1" applyBorder="1" applyAlignment="1">
      <alignment horizontal="right" indent="1"/>
    </xf>
    <xf numFmtId="164" fontId="2" fillId="0" borderId="30" xfId="22" applyNumberFormat="1" applyFont="1" applyFill="1" applyBorder="1" applyAlignment="1">
      <alignment horizontal="right" indent="1"/>
    </xf>
    <xf numFmtId="164" fontId="2" fillId="0" borderId="31" xfId="22" applyNumberFormat="1" applyFont="1" applyFill="1" applyBorder="1" applyAlignment="1">
      <alignment horizontal="right" indent="1"/>
    </xf>
    <xf numFmtId="4" fontId="2" fillId="20" borderId="32" xfId="22" applyNumberFormat="1" applyFont="1" applyFill="1" applyBorder="1" applyAlignment="1">
      <alignment horizontal="right" indent="1"/>
    </xf>
    <xf numFmtId="4" fontId="2" fillId="0" borderId="33" xfId="22" applyNumberFormat="1" applyFont="1" applyFill="1" applyBorder="1" applyAlignment="1">
      <alignment horizontal="right" indent="1"/>
    </xf>
    <xf numFmtId="4" fontId="2" fillId="0" borderId="34" xfId="22" applyNumberFormat="1" applyFont="1" applyFill="1" applyBorder="1" applyAlignment="1">
      <alignment horizontal="right" indent="1"/>
    </xf>
    <xf numFmtId="4" fontId="2" fillId="0" borderId="35" xfId="22" applyNumberFormat="1" applyFont="1" applyFill="1" applyBorder="1" applyAlignment="1">
      <alignment horizontal="right" indent="1"/>
    </xf>
    <xf numFmtId="165" fontId="2" fillId="20" borderId="32" xfId="22" applyFont="1" applyFill="1" applyBorder="1" applyAlignment="1">
      <alignment horizontal="right" indent="2"/>
    </xf>
    <xf numFmtId="165" fontId="2" fillId="0" borderId="33" xfId="22" applyFont="1" applyFill="1" applyBorder="1" applyAlignment="1">
      <alignment horizontal="right" indent="2"/>
    </xf>
    <xf numFmtId="165" fontId="2" fillId="0" borderId="34" xfId="22" applyFont="1" applyFill="1" applyBorder="1" applyAlignment="1">
      <alignment horizontal="right" indent="2"/>
    </xf>
    <xf numFmtId="165" fontId="2" fillId="0" borderId="35" xfId="22" applyFont="1" applyFill="1" applyBorder="1" applyAlignment="1">
      <alignment horizontal="right" indent="2"/>
    </xf>
    <xf numFmtId="165" fontId="2" fillId="20" borderId="32" xfId="22" applyFont="1" applyFill="1" applyBorder="1" applyAlignment="1">
      <alignment horizontal="center"/>
    </xf>
    <xf numFmtId="165" fontId="2" fillId="20" borderId="28" xfId="22" applyFont="1" applyFill="1" applyBorder="1" applyAlignment="1">
      <alignment horizontal="center"/>
    </xf>
    <xf numFmtId="165" fontId="2" fillId="20" borderId="36" xfId="22" applyFont="1" applyFill="1" applyBorder="1" applyAlignment="1">
      <alignment horizontal="center"/>
    </xf>
    <xf numFmtId="165" fontId="2" fillId="0" borderId="33" xfId="22" applyFont="1" applyFill="1" applyBorder="1" applyAlignment="1">
      <alignment horizontal="center"/>
    </xf>
    <xf numFmtId="165" fontId="2" fillId="0" borderId="29" xfId="22" applyFont="1" applyFill="1" applyBorder="1" applyAlignment="1">
      <alignment horizontal="center"/>
    </xf>
    <xf numFmtId="165" fontId="2" fillId="0" borderId="37" xfId="22" applyFont="1" applyFill="1" applyBorder="1" applyAlignment="1">
      <alignment horizontal="center"/>
    </xf>
    <xf numFmtId="165" fontId="2" fillId="0" borderId="34" xfId="22" applyFont="1" applyFill="1" applyBorder="1" applyAlignment="1">
      <alignment horizontal="center"/>
    </xf>
    <xf numFmtId="165" fontId="2" fillId="0" borderId="30" xfId="22" applyFont="1" applyFill="1" applyBorder="1" applyAlignment="1">
      <alignment horizontal="center"/>
    </xf>
    <xf numFmtId="165" fontId="2" fillId="0" borderId="38" xfId="22" applyFont="1" applyFill="1" applyBorder="1" applyAlignment="1">
      <alignment horizontal="center"/>
    </xf>
    <xf numFmtId="165" fontId="2" fillId="0" borderId="35" xfId="22" applyFont="1" applyFill="1" applyBorder="1" applyAlignment="1">
      <alignment horizontal="center"/>
    </xf>
    <xf numFmtId="165" fontId="2" fillId="0" borderId="31" xfId="22" applyFont="1" applyFill="1" applyBorder="1" applyAlignment="1">
      <alignment horizontal="center"/>
    </xf>
    <xf numFmtId="165" fontId="2" fillId="0" borderId="39" xfId="22" applyFont="1" applyFill="1" applyBorder="1" applyAlignment="1">
      <alignment horizontal="center"/>
    </xf>
    <xf numFmtId="0" fontId="14" fillId="0" borderId="0" xfId="0" applyFont="1" applyAlignment="1">
      <alignment horizontal="left" vertical="center" readingOrder="1"/>
    </xf>
    <xf numFmtId="2" fontId="2" fillId="0" borderId="0" xfId="25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" fillId="0" borderId="0" xfId="21" applyNumberFormat="1" applyFont="1" applyBorder="1" applyAlignment="1">
      <alignment vertical="center"/>
    </xf>
    <xf numFmtId="0" fontId="4" fillId="0" borderId="0" xfId="21" applyNumberFormat="1" applyFont="1" applyBorder="1" applyAlignment="1">
      <alignment vertical="center"/>
    </xf>
    <xf numFmtId="0" fontId="4" fillId="0" borderId="0" xfId="21" applyNumberFormat="1" applyFont="1" applyBorder="1" applyAlignment="1">
      <alignment horizontal="left"/>
    </xf>
    <xf numFmtId="0" fontId="4" fillId="0" borderId="0" xfId="21" applyNumberFormat="1" applyFont="1" applyFill="1" applyBorder="1" applyAlignment="1">
      <alignment horizontal="left"/>
    </xf>
    <xf numFmtId="0" fontId="4" fillId="0" borderId="0" xfId="21" applyNumberFormat="1" applyFont="1" applyBorder="1" applyAlignment="1">
      <alignment horizontal="left" vertical="center"/>
    </xf>
    <xf numFmtId="0" fontId="1" fillId="0" borderId="0" xfId="21" applyNumberFormat="1" applyFont="1" applyBorder="1" applyAlignment="1">
      <alignment horizontal="left"/>
    </xf>
    <xf numFmtId="0" fontId="1" fillId="0" borderId="0" xfId="21" applyNumberFormat="1" applyFont="1" applyBorder="1" applyAlignment="1">
      <alignment horizontal="left" vertical="center"/>
    </xf>
    <xf numFmtId="0" fontId="1" fillId="0" borderId="0" xfId="21" applyNumberFormat="1" applyFont="1" applyFill="1" applyBorder="1" applyAlignment="1">
      <alignment horizontal="right"/>
    </xf>
    <xf numFmtId="164" fontId="1" fillId="0" borderId="0" xfId="21" applyNumberFormat="1" applyFont="1" applyBorder="1" applyAlignment="1">
      <alignment vertical="center"/>
    </xf>
    <xf numFmtId="0" fontId="1" fillId="0" borderId="0" xfId="21" applyNumberFormat="1" applyFont="1" applyAlignment="1">
      <alignment vertical="center" wrapText="1"/>
    </xf>
    <xf numFmtId="0" fontId="13" fillId="0" borderId="0" xfId="21" applyNumberFormat="1" applyFont="1" applyBorder="1" applyAlignment="1">
      <alignment/>
    </xf>
    <xf numFmtId="4" fontId="1" fillId="0" borderId="0" xfId="21" applyNumberFormat="1" applyFont="1" applyFill="1" applyBorder="1" applyAlignment="1">
      <alignment/>
    </xf>
    <xf numFmtId="167" fontId="1" fillId="0" borderId="0" xfId="21" applyNumberFormat="1" applyFont="1" applyFill="1" applyBorder="1" applyAlignment="1">
      <alignment/>
    </xf>
    <xf numFmtId="0" fontId="17" fillId="0" borderId="0" xfId="21" applyNumberFormat="1" applyFont="1" applyFill="1" applyBorder="1" applyAlignment="1">
      <alignment vertical="center"/>
    </xf>
    <xf numFmtId="0" fontId="18" fillId="0" borderId="0" xfId="26" applyNumberFormat="1" applyFont="1"/>
    <xf numFmtId="0" fontId="4" fillId="17" borderId="15" xfId="0" applyFont="1" applyFill="1" applyBorder="1" applyAlignment="1">
      <alignment horizontal="center" vertical="center"/>
    </xf>
    <xf numFmtId="2" fontId="1" fillId="18" borderId="0" xfId="0" applyNumberFormat="1" applyFont="1" applyFill="1" applyAlignment="1">
      <alignment horizontal="left" vertical="center" shrinkToFit="1"/>
    </xf>
    <xf numFmtId="0" fontId="10" fillId="15" borderId="40" xfId="0" applyFont="1" applyFill="1" applyBorder="1" applyAlignment="1">
      <alignment horizontal="right" vertical="center"/>
    </xf>
    <xf numFmtId="0" fontId="4" fillId="16" borderId="41" xfId="0" applyFont="1" applyFill="1" applyBorder="1" applyAlignment="1">
      <alignment horizontal="left" vertical="center"/>
    </xf>
    <xf numFmtId="0" fontId="2" fillId="19" borderId="0" xfId="0" applyFont="1" applyFill="1" applyBorder="1"/>
    <xf numFmtId="0" fontId="2" fillId="19" borderId="11" xfId="0" applyFont="1" applyFill="1" applyBorder="1"/>
    <xf numFmtId="0" fontId="4" fillId="17" borderId="41" xfId="0" applyFont="1" applyFill="1" applyBorder="1" applyAlignment="1">
      <alignment horizontal="left" vertical="center"/>
    </xf>
    <xf numFmtId="2" fontId="1" fillId="18" borderId="0" xfId="0" applyNumberFormat="1" applyFont="1" applyFill="1" applyBorder="1" applyAlignment="1">
      <alignment horizontal="right" vertical="center" shrinkToFit="1"/>
    </xf>
    <xf numFmtId="2" fontId="1" fillId="18" borderId="11" xfId="0" applyNumberFormat="1" applyFont="1" applyFill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2" fontId="1" fillId="0" borderId="11" xfId="0" applyNumberFormat="1" applyFont="1" applyBorder="1" applyAlignment="1">
      <alignment horizontal="right" vertical="center" shrinkToFit="1"/>
    </xf>
    <xf numFmtId="0" fontId="4" fillId="17" borderId="42" xfId="0" applyFont="1" applyFill="1" applyBorder="1" applyAlignment="1">
      <alignment horizontal="left" vertical="center"/>
    </xf>
    <xf numFmtId="2" fontId="1" fillId="0" borderId="13" xfId="0" applyNumberFormat="1" applyFont="1" applyBorder="1" applyAlignment="1">
      <alignment horizontal="right" vertical="center" shrinkToFit="1"/>
    </xf>
    <xf numFmtId="2" fontId="1" fillId="0" borderId="14" xfId="0" applyNumberFormat="1" applyFont="1" applyBorder="1" applyAlignment="1">
      <alignment horizontal="right" vertical="center" shrinkToFit="1"/>
    </xf>
    <xf numFmtId="0" fontId="19" fillId="0" borderId="0" xfId="0" applyFont="1"/>
    <xf numFmtId="0" fontId="20" fillId="6" borderId="0" xfId="0" applyFont="1" applyFill="1"/>
    <xf numFmtId="0" fontId="19" fillId="6" borderId="0" xfId="0" applyFont="1" applyFill="1"/>
    <xf numFmtId="2" fontId="19" fillId="0" borderId="0" xfId="0" applyNumberFormat="1" applyFont="1"/>
    <xf numFmtId="0" fontId="19" fillId="0" borderId="0" xfId="0" applyFont="1" applyAlignment="1">
      <alignment horizontal="center"/>
    </xf>
    <xf numFmtId="0" fontId="20" fillId="21" borderId="0" xfId="0" applyFont="1" applyFill="1"/>
    <xf numFmtId="2" fontId="21" fillId="0" borderId="0" xfId="0" applyNumberFormat="1" applyFont="1" applyFill="1"/>
    <xf numFmtId="2" fontId="22" fillId="0" borderId="0" xfId="0" applyNumberFormat="1" applyFont="1"/>
    <xf numFmtId="2" fontId="21" fillId="0" borderId="0" xfId="0" applyNumberFormat="1" applyFont="1"/>
    <xf numFmtId="0" fontId="22" fillId="0" borderId="0" xfId="0" applyFont="1"/>
    <xf numFmtId="2" fontId="22" fillId="0" borderId="0" xfId="0" applyNumberFormat="1" applyFont="1" applyFill="1"/>
    <xf numFmtId="1" fontId="19" fillId="0" borderId="0" xfId="0" applyNumberFormat="1" applyFont="1"/>
    <xf numFmtId="0" fontId="23" fillId="0" borderId="0" xfId="0" applyFont="1" applyAlignment="1">
      <alignment horizontal="left" vertical="center" readingOrder="1"/>
    </xf>
    <xf numFmtId="2" fontId="24" fillId="0" borderId="0" xfId="25" applyNumberFormat="1" applyFont="1" applyAlignment="1">
      <alignment horizontal="left" vertical="center"/>
      <protection/>
    </xf>
    <xf numFmtId="0" fontId="4" fillId="5" borderId="43" xfId="21" applyNumberFormat="1" applyFont="1" applyFill="1" applyBorder="1" applyAlignment="1">
      <alignment horizontal="center" vertical="center" wrapText="1"/>
    </xf>
    <xf numFmtId="0" fontId="4" fillId="5" borderId="44" xfId="21" applyNumberFormat="1" applyFont="1" applyFill="1" applyBorder="1" applyAlignment="1">
      <alignment horizontal="center" vertical="center" wrapText="1"/>
    </xf>
    <xf numFmtId="0" fontId="4" fillId="5" borderId="45" xfId="21" applyNumberFormat="1" applyFont="1" applyFill="1" applyBorder="1" applyAlignment="1">
      <alignment horizontal="center" vertical="center" wrapText="1"/>
    </xf>
    <xf numFmtId="0" fontId="10" fillId="15" borderId="46" xfId="0" applyFont="1" applyFill="1" applyBorder="1" applyAlignment="1">
      <alignment horizontal="left" vertical="center"/>
    </xf>
    <xf numFmtId="0" fontId="10" fillId="15" borderId="46" xfId="0" applyFont="1" applyFill="1" applyBorder="1" applyAlignment="1">
      <alignment horizontal="center" vertical="center"/>
    </xf>
    <xf numFmtId="0" fontId="10" fillId="15" borderId="47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left" vertical="center"/>
    </xf>
    <xf numFmtId="0" fontId="10" fillId="15" borderId="15" xfId="0" applyFont="1" applyFill="1" applyBorder="1" applyAlignment="1">
      <alignment horizontal="center" vertical="center"/>
    </xf>
    <xf numFmtId="1" fontId="2" fillId="20" borderId="48" xfId="22" applyNumberFormat="1" applyFont="1" applyFill="1" applyBorder="1" applyAlignment="1">
      <alignment horizontal="right" indent="2"/>
    </xf>
    <xf numFmtId="1" fontId="2" fillId="0" borderId="33" xfId="22" applyNumberFormat="1" applyFont="1" applyFill="1" applyBorder="1" applyAlignment="1">
      <alignment horizontal="right" indent="2"/>
    </xf>
    <xf numFmtId="1" fontId="2" fillId="0" borderId="34" xfId="22" applyNumberFormat="1" applyFont="1" applyFill="1" applyBorder="1" applyAlignment="1">
      <alignment horizontal="right" indent="2"/>
    </xf>
    <xf numFmtId="1" fontId="2" fillId="0" borderId="35" xfId="22" applyNumberFormat="1" applyFont="1" applyFill="1" applyBorder="1" applyAlignment="1">
      <alignment horizontal="right" indent="2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Fill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" xfId="20"/>
    <cellStyle name="Normal 4" xfId="21"/>
    <cellStyle name="NumberCellStyle" xfId="22"/>
    <cellStyle name="Normal 6" xfId="23"/>
    <cellStyle name="Normal 14" xfId="24"/>
    <cellStyle name="Normal 4 2" xfId="25"/>
    <cellStyle name="Hyperlink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(¹) and total environmental taxes as share of TSC and GDP (²),  EU 2000-2022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billion  and % TSC, % GDP</a:t>
            </a:r>
          </a:p>
        </c:rich>
      </c:tx>
      <c:layout>
        <c:manualLayout>
          <c:xMode val="edge"/>
          <c:yMode val="edge"/>
          <c:x val="0.013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"/>
          <c:w val="0.94825"/>
          <c:h val="0.5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1'!$B$55</c:f>
              <c:strCache>
                <c:ptCount val="1"/>
                <c:pt idx="0">
                  <c:v>Energy taxes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1'!$C$54:$Y$54</c:f>
              <c:numCache/>
            </c:numRef>
          </c:cat>
          <c:val>
            <c:numRef>
              <c:f>'Figure 1'!$C$55:$Y$55</c:f>
              <c:numCache/>
            </c:numRef>
          </c:val>
        </c:ser>
        <c:ser>
          <c:idx val="1"/>
          <c:order val="1"/>
          <c:tx>
            <c:strRef>
              <c:f>'Figure 1'!$B$56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1'!$C$54:$Y$54</c:f>
              <c:numCache/>
            </c:numRef>
          </c:cat>
          <c:val>
            <c:numRef>
              <c:f>'Figure 1'!$C$56:$Y$56</c:f>
              <c:numCache/>
            </c:numRef>
          </c:val>
        </c:ser>
        <c:ser>
          <c:idx val="2"/>
          <c:order val="2"/>
          <c:tx>
            <c:strRef>
              <c:f>'Figure 1'!$B$57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1'!$C$54:$Y$54</c:f>
              <c:numCache/>
            </c:numRef>
          </c:cat>
          <c:val>
            <c:numRef>
              <c:f>'Figure 1'!$C$57:$Y$57</c:f>
              <c:numCache/>
            </c:numRef>
          </c:val>
        </c:ser>
        <c:overlap val="100"/>
        <c:gapWidth val="75"/>
        <c:axId val="38834806"/>
        <c:axId val="13968935"/>
      </c:barChart>
      <c:lineChart>
        <c:grouping val="standard"/>
        <c:varyColors val="0"/>
        <c:ser>
          <c:idx val="3"/>
          <c:order val="3"/>
          <c:tx>
            <c:strRef>
              <c:f>'Figure 1'!$B$58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12700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1'!$C$54:$Y$54</c:f>
              <c:numCache/>
            </c:numRef>
          </c:cat>
          <c:val>
            <c:numRef>
              <c:f>'Figure 1'!$C$58:$Y$58</c:f>
              <c:numCache/>
            </c:numRef>
          </c:val>
          <c:smooth val="0"/>
        </c:ser>
        <c:ser>
          <c:idx val="4"/>
          <c:order val="4"/>
          <c:tx>
            <c:strRef>
              <c:f>'Figure 1'!$B$59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12700">
                <a:solidFill>
                  <a:schemeClr val="accent5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1'!$C$54:$Y$54</c:f>
              <c:numCache/>
            </c:numRef>
          </c:cat>
          <c:val>
            <c:numRef>
              <c:f>'Figure 1'!$C$59:$Y$59</c:f>
              <c:numCache/>
            </c:numRef>
          </c:val>
          <c:smooth val="0"/>
        </c:ser>
        <c:marker val="1"/>
        <c:axId val="58611552"/>
        <c:axId val="57741921"/>
      </c:lineChart>
      <c:catAx>
        <c:axId val="388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8935"/>
        <c:crosses val="autoZero"/>
        <c:auto val="1"/>
        <c:lblOffset val="100"/>
        <c:noMultiLvlLbl val="0"/>
      </c:catAx>
      <c:valAx>
        <c:axId val="139689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834806"/>
        <c:crosses val="autoZero"/>
        <c:crossBetween val="between"/>
        <c:dispUnits>
          <c:builtInUnit val="thousands"/>
        </c:dispUnits>
      </c:valAx>
      <c:catAx>
        <c:axId val="58611552"/>
        <c:scaling>
          <c:orientation val="minMax"/>
        </c:scaling>
        <c:axPos val="b"/>
        <c:delete val="1"/>
        <c:majorTickMark val="none"/>
        <c:minorTickMark val="none"/>
        <c:tickLblPos val="nextTo"/>
        <c:crossAx val="57741921"/>
        <c:crosses val="autoZero"/>
        <c:auto val="1"/>
        <c:lblOffset val="100"/>
        <c:noMultiLvlLbl val="0"/>
      </c:catAx>
      <c:valAx>
        <c:axId val="5774192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611552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78025"/>
          <c:w val="0.869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category as share of TSC and GDP 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2'!$Q$6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2'!$P$7:$P$38</c:f>
              <c:strCache/>
            </c:strRef>
          </c:cat>
          <c:val>
            <c:numRef>
              <c:f>'Figure 2'!$Q$7:$Q$38</c:f>
              <c:numCache/>
            </c:numRef>
          </c:val>
        </c:ser>
        <c:ser>
          <c:idx val="1"/>
          <c:order val="1"/>
          <c:tx>
            <c:strRef>
              <c:f>'Figure 2'!$R$6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2'!$P$7:$P$38</c:f>
              <c:strCache/>
            </c:strRef>
          </c:cat>
          <c:val>
            <c:numRef>
              <c:f>'Figure 2'!$R$7:$R$38</c:f>
              <c:numCache/>
            </c:numRef>
          </c:val>
        </c:ser>
        <c:ser>
          <c:idx val="2"/>
          <c:order val="2"/>
          <c:tx>
            <c:strRef>
              <c:f>'Figure 2'!$S$6</c:f>
              <c:strCache>
                <c:ptCount val="1"/>
                <c:pt idx="0">
                  <c:v>Pollution/Resource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2'!$P$7:$P$38</c:f>
              <c:strCache/>
            </c:strRef>
          </c:cat>
          <c:val>
            <c:numRef>
              <c:f>'Figure 2'!$S$7:$S$38</c:f>
              <c:numCache/>
            </c:numRef>
          </c:val>
        </c:ser>
        <c:overlap val="100"/>
        <c:gapWidth val="75"/>
        <c:axId val="49915242"/>
        <c:axId val="46583995"/>
      </c:barChart>
      <c:lineChart>
        <c:grouping val="standard"/>
        <c:varyColors val="0"/>
        <c:ser>
          <c:idx val="3"/>
          <c:order val="3"/>
          <c:tx>
            <c:strRef>
              <c:f>'Figure 2'!$T$6</c:f>
              <c:strCache>
                <c:ptCount val="1"/>
                <c:pt idx="0">
                  <c:v>% GDP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2'!$P$7:$P$38</c:f>
              <c:strCache/>
            </c:strRef>
          </c:cat>
          <c:val>
            <c:numRef>
              <c:f>'Figure 2'!$T$7:$T$38</c:f>
              <c:numCache/>
            </c:numRef>
          </c:val>
          <c:smooth val="0"/>
        </c:ser>
        <c:marker val="1"/>
        <c:axId val="49915242"/>
        <c:axId val="46583995"/>
      </c:lineChart>
      <c:cat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3995"/>
        <c:crosses val="autoZero"/>
        <c:auto val="1"/>
        <c:lblOffset val="100"/>
        <c:noMultiLvlLbl val="0"/>
      </c:catAx>
      <c:valAx>
        <c:axId val="46583995"/>
        <c:scaling>
          <c:orientation val="minMax"/>
          <c:max val="1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9152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5"/>
          <c:y val="0.856"/>
          <c:w val="0.471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- percentage point change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between 2021 and 2022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8225"/>
          <c:w val="0.8375"/>
          <c:h val="0.7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3'!$V$3</c:f>
              <c:strCache>
                <c:ptCount val="1"/>
                <c:pt idx="0">
                  <c:v>pp change in share of TSC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3'!$U$3,'Figure 3'!$U$6:$U$32)</c:f>
              <c:strCache/>
            </c:strRef>
          </c:cat>
          <c:val>
            <c:numRef>
              <c:f>('Figure 3'!$V$3,'Figure 3'!$V$6:$V$32)</c:f>
              <c:numCache/>
            </c:numRef>
          </c:val>
        </c:ser>
        <c:ser>
          <c:idx val="1"/>
          <c:order val="1"/>
          <c:tx>
            <c:strRef>
              <c:f>'Figure 3'!$W$3</c:f>
              <c:strCache>
                <c:ptCount val="1"/>
                <c:pt idx="0">
                  <c:v>pp change in share of GDP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3'!$U$3,'Figure 3'!$U$6:$U$32)</c:f>
              <c:strCache/>
            </c:strRef>
          </c:cat>
          <c:val>
            <c:numRef>
              <c:f>('Figure 3'!$W$3,'Figure 3'!$W$6:$W$32)</c:f>
              <c:numCache/>
            </c:numRef>
          </c:val>
        </c:ser>
        <c:overlap val="-27"/>
        <c:gapWidth val="75"/>
        <c:axId val="16602772"/>
        <c:axId val="15207221"/>
      </c:barChart>
      <c:catAx>
        <c:axId val="1660277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207221"/>
        <c:crossesAt val="0"/>
        <c:auto val="0"/>
        <c:lblOffset val="0"/>
        <c:noMultiLvlLbl val="0"/>
      </c:catAx>
      <c:valAx>
        <c:axId val="15207221"/>
        <c:scaling>
          <c:orientation val="maxMin"/>
          <c:max val="0.5"/>
          <c:min val="-2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noFill/>
          <a:ln>
            <a:noFill/>
          </a:ln>
        </c:spPr>
        <c:crossAx val="1660277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475"/>
          <c:y val="0.11575"/>
          <c:w val="0.262"/>
          <c:h val="0.05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4'!$W$2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4'!$V$3:$V$33,'Figure 4'!$V$35:$V$38)</c:f>
              <c:strCache/>
            </c:strRef>
          </c:cat>
          <c:val>
            <c:numRef>
              <c:f>('Figure 4'!$W$3:$W$33,'Figure 4'!$W$35:$W$38)</c:f>
              <c:numCache/>
            </c:numRef>
          </c:val>
        </c:ser>
        <c:ser>
          <c:idx val="1"/>
          <c:order val="1"/>
          <c:tx>
            <c:strRef>
              <c:f>'Figure 4'!$X$2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4'!$V$3:$V$33,'Figure 4'!$V$35:$V$38)</c:f>
              <c:strCache/>
            </c:strRef>
          </c:cat>
          <c:val>
            <c:numRef>
              <c:f>('Figure 4'!$X$3:$X$33,'Figure 4'!$X$35:$X$38)</c:f>
              <c:numCache/>
            </c:numRef>
          </c:val>
        </c:ser>
        <c:ser>
          <c:idx val="2"/>
          <c:order val="2"/>
          <c:tx>
            <c:strRef>
              <c:f>'Figure 4'!$Y$2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4'!$V$3:$V$33,'Figure 4'!$V$35:$V$38)</c:f>
              <c:strCache/>
            </c:strRef>
          </c:cat>
          <c:val>
            <c:numRef>
              <c:f>('Figure 4'!$Y$3:$Y$33,'Figure 4'!$Y$35:$Y$38)</c:f>
              <c:numCache/>
            </c:numRef>
          </c:val>
        </c:ser>
        <c:ser>
          <c:idx val="3"/>
          <c:order val="3"/>
          <c:tx>
            <c:strRef>
              <c:f>'Figure 4'!$Z$2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4'!$V$3:$V$33,'Figure 4'!$V$35:$V$38)</c:f>
              <c:strCache/>
            </c:strRef>
          </c:cat>
          <c:val>
            <c:numRef>
              <c:f>('Figure 4'!$Z$3:$Z$33,'Figure 4'!$Z$35:$Z$38)</c:f>
              <c:numCache/>
            </c:numRef>
          </c:val>
        </c:ser>
        <c:ser>
          <c:idx val="4"/>
          <c:order val="4"/>
          <c:tx>
            <c:strRef>
              <c:f>'Figure 4'!$AA$2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4'!$V$3:$V$33,'Figure 4'!$V$35:$V$38)</c:f>
              <c:strCache/>
            </c:strRef>
          </c:cat>
          <c:val>
            <c:numRef>
              <c:f>('Figure 4'!$AA$3:$AA$33,'Figure 4'!$AA$35:$AA$38)</c:f>
              <c:numCache/>
            </c:numRef>
          </c:val>
        </c:ser>
        <c:overlap val="100"/>
        <c:gapWidth val="75"/>
        <c:axId val="2647262"/>
        <c:axId val="23825359"/>
      </c:bar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5359"/>
        <c:crosses val="autoZero"/>
        <c:auto val="1"/>
        <c:lblOffset val="100"/>
        <c:noMultiLvlLbl val="0"/>
      </c:catAx>
      <c:valAx>
        <c:axId val="238253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6472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75525"/>
          <c:w val="0.8485"/>
          <c:h val="0.1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5'!$V$6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5'!$U$7:$U$37,'Figure 5'!$U$39:$U$42)</c:f>
              <c:strCache/>
            </c:strRef>
          </c:cat>
          <c:val>
            <c:numRef>
              <c:f>('Figure 5'!$V$7:$V$37,'Figure 5'!$V$39:$V$42)</c:f>
              <c:numCache/>
            </c:numRef>
          </c:val>
        </c:ser>
        <c:ser>
          <c:idx val="1"/>
          <c:order val="1"/>
          <c:tx>
            <c:strRef>
              <c:f>'Figure 5'!$W$6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5'!$U$7:$U$37,'Figure 5'!$U$39:$U$42)</c:f>
              <c:strCache/>
            </c:strRef>
          </c:cat>
          <c:val>
            <c:numRef>
              <c:f>('Figure 5'!$W$7:$W$37,'Figure 5'!$W$39:$W$42)</c:f>
              <c:numCache/>
            </c:numRef>
          </c:val>
        </c:ser>
        <c:ser>
          <c:idx val="2"/>
          <c:order val="2"/>
          <c:tx>
            <c:strRef>
              <c:f>'Figure 5'!$X$6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5'!$U$7:$U$37,'Figure 5'!$U$39:$U$42)</c:f>
              <c:strCache/>
            </c:strRef>
          </c:cat>
          <c:val>
            <c:numRef>
              <c:f>('Figure 5'!$X$7:$X$37,'Figure 5'!$X$39:$X$42)</c:f>
              <c:numCache/>
            </c:numRef>
          </c:val>
        </c:ser>
        <c:ser>
          <c:idx val="3"/>
          <c:order val="3"/>
          <c:tx>
            <c:strRef>
              <c:f>'Figure 5'!$Y$6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5'!$U$7:$U$37,'Figure 5'!$U$39:$U$42)</c:f>
              <c:strCache/>
            </c:strRef>
          </c:cat>
          <c:val>
            <c:numRef>
              <c:f>('Figure 5'!$Y$7:$Y$37,'Figure 5'!$Y$39:$Y$42)</c:f>
              <c:numCache/>
            </c:numRef>
          </c:val>
        </c:ser>
        <c:ser>
          <c:idx val="4"/>
          <c:order val="4"/>
          <c:tx>
            <c:strRef>
              <c:f>'Figure 5'!$Z$6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5'!$U$7:$U$37,'Figure 5'!$U$39:$U$42)</c:f>
              <c:strCache/>
            </c:strRef>
          </c:cat>
          <c:val>
            <c:numRef>
              <c:f>('Figure 5'!$Z$7:$Z$37,'Figure 5'!$Z$39:$Z$42)</c:f>
              <c:numCache/>
            </c:numRef>
          </c:val>
        </c:ser>
        <c:overlap val="100"/>
        <c:gapWidth val="75"/>
        <c:axId val="13101640"/>
        <c:axId val="50805897"/>
      </c:barChart>
      <c:cat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5897"/>
        <c:crosses val="autoZero"/>
        <c:auto val="1"/>
        <c:lblOffset val="100"/>
        <c:noMultiLvlLbl val="0"/>
      </c:catAx>
      <c:valAx>
        <c:axId val="508058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31016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5"/>
          <c:y val="0.79775"/>
          <c:w val="0.88175"/>
          <c:h val="0.11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 tax rate on energy (deflated), EU 2002–2022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 tonne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20825"/>
          <c:w val="0.894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6'!$L$11:$L$31</c:f>
              <c:numCache/>
            </c:numRef>
          </c:cat>
          <c:val>
            <c:numRef>
              <c:f>'Figure 6'!$M$11:$M$31</c:f>
              <c:numCache/>
            </c:numRef>
          </c:val>
        </c:ser>
        <c:axId val="54599890"/>
        <c:axId val="21636963"/>
      </c:barChart>
      <c:catAx>
        <c:axId val="545998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36963"/>
        <c:crossesAt val="0"/>
        <c:auto val="1"/>
        <c:lblOffset val="100"/>
        <c:noMultiLvlLbl val="0"/>
      </c:catAx>
      <c:valAx>
        <c:axId val="21636963"/>
        <c:scaling>
          <c:orientation val="minMax"/>
          <c:max val="250"/>
          <c:min val="1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599890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Taxes on labour and environmental taxes as share of total taxation,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2008-2022  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2008=100)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845"/>
          <c:w val="0.9305"/>
          <c:h val="0.5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Labour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7'!$C$2:$Q$2</c:f>
              <c:numCache/>
            </c:numRef>
          </c:cat>
          <c:val>
            <c:numRef>
              <c:f>'Figure 7'!$C$3:$Q$3</c:f>
              <c:numCache/>
            </c:numRef>
          </c:val>
          <c:smooth val="0"/>
        </c:ser>
        <c:ser>
          <c:idx val="1"/>
          <c:order val="1"/>
          <c:tx>
            <c:strRef>
              <c:f>'Figure 7'!$B$4</c:f>
              <c:strCache>
                <c:ptCount val="1"/>
                <c:pt idx="0">
                  <c:v>Environmental taxes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7'!$C$2:$Q$2</c:f>
              <c:numCache/>
            </c:numRef>
          </c:cat>
          <c:val>
            <c:numRef>
              <c:f>'Figure 7'!$C$4:$Q$4</c:f>
              <c:numCache/>
            </c:numRef>
          </c:val>
          <c:smooth val="0"/>
        </c:ser>
        <c:marker val="1"/>
        <c:axId val="60514940"/>
        <c:axId val="7763549"/>
      </c:lineChart>
      <c:catAx>
        <c:axId val="6051494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  <c:max val="110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514940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445"/>
          <c:w val="0.326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48</xdr:row>
      <xdr:rowOff>47625</xdr:rowOff>
    </xdr:from>
    <xdr:to>
      <xdr:col>8</xdr:col>
      <xdr:colOff>771525</xdr:colOff>
      <xdr:row>71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191750"/>
          <a:ext cx="7772400" cy="3724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133350</xdr:rowOff>
    </xdr:from>
    <xdr:to>
      <xdr:col>17</xdr:col>
      <xdr:colOff>419100</xdr:colOff>
      <xdr:row>46</xdr:row>
      <xdr:rowOff>142875</xdr:rowOff>
    </xdr:to>
    <xdr:graphicFrame macro="">
      <xdr:nvGraphicFramePr>
        <xdr:cNvPr id="3" name="Chart 2"/>
        <xdr:cNvGraphicFramePr/>
      </xdr:nvGraphicFramePr>
      <xdr:xfrm>
        <a:off x="1257300" y="1333500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ten00120)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3</xdr:row>
      <xdr:rowOff>19050</xdr:rowOff>
    </xdr:from>
    <xdr:ext cx="7791450" cy="5210175"/>
    <xdr:graphicFrame macro="">
      <xdr:nvGraphicFramePr>
        <xdr:cNvPr id="2" name="Chart 1"/>
        <xdr:cNvGraphicFramePr/>
      </xdr:nvGraphicFramePr>
      <xdr:xfrm>
        <a:off x="352425" y="504825"/>
        <a:ext cx="7791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62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 Eurostat (online data codes: env_ac_taxind2 ), DG TAXUD</a:t>
          </a: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57150</xdr:rowOff>
    </xdr:from>
    <xdr:to>
      <xdr:col>17</xdr:col>
      <xdr:colOff>590550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304800" y="1352550"/>
        <a:ext cx="100584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1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left axis.</a:t>
          </a:r>
        </a:p>
        <a:p>
          <a:r>
            <a:rPr lang="en-IE" sz="1200">
              <a:latin typeface="Arial" panose="020B0604020202020204" pitchFamily="34" charset="0"/>
            </a:rPr>
            <a:t>(²) right axis.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env_ac_taxind2, gov_10a_taxag,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</xdr:row>
      <xdr:rowOff>133350</xdr:rowOff>
    </xdr:from>
    <xdr:to>
      <xdr:col>17</xdr:col>
      <xdr:colOff>123825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1057275" y="781050"/>
        <a:ext cx="93440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env_ac_taxind2 , gov_10a_taxag 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28575</xdr:rowOff>
    </xdr:from>
    <xdr:to>
      <xdr:col>12</xdr:col>
      <xdr:colOff>581025</xdr:colOff>
      <xdr:row>45</xdr:row>
      <xdr:rowOff>19050</xdr:rowOff>
    </xdr:to>
    <xdr:graphicFrame macro="">
      <xdr:nvGraphicFramePr>
        <xdr:cNvPr id="7" name="Chart 6"/>
        <xdr:cNvGraphicFramePr/>
      </xdr:nvGraphicFramePr>
      <xdr:xfrm>
        <a:off x="714375" y="1038225"/>
        <a:ext cx="9525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900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0.02025</cdr:x>
      <cdr:y>0.95025</cdr:y>
    </cdr:from>
    <cdr:to>
      <cdr:x>0.85975</cdr:x>
      <cdr:y>0.99775</cdr:y>
    </cdr:to>
    <cdr:sp macro="" textlink="">
      <cdr:nvSpPr>
        <cdr:cNvPr id="3" name="FootonotesShape"/>
        <cdr:cNvSpPr txBox="1"/>
      </cdr:nvSpPr>
      <cdr:spPr>
        <a:xfrm>
          <a:off x="190500" y="8915400"/>
          <a:ext cx="7953375" cy="447675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Note: pp changes in shares of TSC for BG (6.28) and EL (2.95) are not shown above 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codes: env_ac_taxind2 , gov_10a_taxag , nama_10_gdp)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28575</xdr:rowOff>
    </xdr:from>
    <xdr:to>
      <xdr:col>16</xdr:col>
      <xdr:colOff>504825</xdr:colOff>
      <xdr:row>56</xdr:row>
      <xdr:rowOff>9525</xdr:rowOff>
    </xdr:to>
    <xdr:graphicFrame macro="">
      <xdr:nvGraphicFramePr>
        <xdr:cNvPr id="2" name="Chart 1"/>
        <xdr:cNvGraphicFramePr/>
      </xdr:nvGraphicFramePr>
      <xdr:xfrm>
        <a:off x="781050" y="190500"/>
        <a:ext cx="9477375" cy="939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133350</xdr:rowOff>
    </xdr:from>
    <xdr:to>
      <xdr:col>17</xdr:col>
      <xdr:colOff>419100</xdr:colOff>
      <xdr:row>46</xdr:row>
      <xdr:rowOff>142875</xdr:rowOff>
    </xdr:to>
    <xdr:graphicFrame macro="">
      <xdr:nvGraphicFramePr>
        <xdr:cNvPr id="2" name="Chart 1"/>
        <xdr:cNvGraphicFramePr/>
      </xdr:nvGraphicFramePr>
      <xdr:xfrm>
        <a:off x="1257300" y="1381125"/>
        <a:ext cx="98679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18769-82d2-4966-9933-068791f03f49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63AD-627B-4FD9-8C68-65A602B9708E}">
  <sheetPr>
    <tabColor rgb="FF00B050"/>
  </sheetPr>
  <dimension ref="A1:L47"/>
  <sheetViews>
    <sheetView tabSelected="1" workbookViewId="0" topLeftCell="A1">
      <selection activeCell="H22" sqref="H22"/>
    </sheetView>
  </sheetViews>
  <sheetFormatPr defaultColWidth="9.140625" defaultRowHeight="15"/>
  <cols>
    <col min="1" max="1" width="4.00390625" style="1" customWidth="1"/>
    <col min="2" max="2" width="27.7109375" style="1" customWidth="1"/>
    <col min="3" max="4" width="13.140625" style="1" customWidth="1"/>
    <col min="5" max="5" width="12.00390625" style="1" customWidth="1"/>
    <col min="6" max="6" width="14.57421875" style="1" customWidth="1"/>
    <col min="7" max="8" width="12.7109375" style="1" customWidth="1"/>
    <col min="9" max="9" width="14.28125" style="1" customWidth="1"/>
    <col min="10" max="10" width="4.8515625" style="1" customWidth="1"/>
    <col min="11" max="16384" width="9.140625" style="1" customWidth="1"/>
  </cols>
  <sheetData>
    <row r="1" spans="1:11" ht="15">
      <c r="A1" s="98"/>
      <c r="B1" s="98"/>
      <c r="C1" s="98"/>
      <c r="D1" s="98"/>
      <c r="E1" s="98"/>
      <c r="F1" s="98"/>
      <c r="G1" s="98"/>
      <c r="H1" s="98"/>
      <c r="I1" s="98"/>
      <c r="J1" s="98"/>
      <c r="K1" s="85"/>
    </row>
    <row r="2" spans="1:11" ht="15">
      <c r="A2" s="98"/>
      <c r="B2" s="99" t="s">
        <v>115</v>
      </c>
      <c r="C2" s="99"/>
      <c r="D2" s="99"/>
      <c r="E2" s="99"/>
      <c r="F2" s="99"/>
      <c r="G2" s="99"/>
      <c r="H2" s="99"/>
      <c r="I2" s="99"/>
      <c r="J2" s="100"/>
      <c r="K2" s="85"/>
    </row>
    <row r="3" spans="1:11" ht="15">
      <c r="A3" s="98"/>
      <c r="B3" s="100"/>
      <c r="C3" s="100"/>
      <c r="D3" s="100"/>
      <c r="E3" s="100"/>
      <c r="F3" s="100"/>
      <c r="G3" s="100"/>
      <c r="H3" s="100"/>
      <c r="I3" s="100"/>
      <c r="J3" s="100"/>
      <c r="K3" s="85"/>
    </row>
    <row r="4" spans="1:11" ht="92.4">
      <c r="A4" s="98"/>
      <c r="B4" s="101">
        <v>2022</v>
      </c>
      <c r="C4" s="134" t="s">
        <v>178</v>
      </c>
      <c r="D4" s="102" t="s">
        <v>109</v>
      </c>
      <c r="E4" s="103" t="s">
        <v>110</v>
      </c>
      <c r="F4" s="102" t="s">
        <v>111</v>
      </c>
      <c r="G4" s="205" t="s">
        <v>112</v>
      </c>
      <c r="H4" s="206"/>
      <c r="I4" s="207"/>
      <c r="J4" s="98"/>
      <c r="K4" s="85"/>
    </row>
    <row r="5" spans="1:11" ht="15">
      <c r="A5" s="104"/>
      <c r="B5" s="105"/>
      <c r="C5" s="106"/>
      <c r="D5" s="107"/>
      <c r="E5" s="108"/>
      <c r="F5" s="109"/>
      <c r="G5" s="110" t="s">
        <v>113</v>
      </c>
      <c r="H5" s="111" t="s">
        <v>83</v>
      </c>
      <c r="I5" s="112" t="s">
        <v>84</v>
      </c>
      <c r="J5" s="104"/>
      <c r="K5" s="113"/>
    </row>
    <row r="6" spans="1:12" ht="15">
      <c r="A6" s="98"/>
      <c r="B6" s="114" t="s">
        <v>87</v>
      </c>
      <c r="C6" s="213" t="s">
        <v>185</v>
      </c>
      <c r="D6" s="135">
        <v>100</v>
      </c>
      <c r="E6" s="139">
        <v>1.99</v>
      </c>
      <c r="F6" s="143">
        <v>4.84</v>
      </c>
      <c r="G6" s="147">
        <v>51.76184466535313</v>
      </c>
      <c r="H6" s="148">
        <v>44.90762713472096</v>
      </c>
      <c r="I6" s="149">
        <v>3.1314981044697427</v>
      </c>
      <c r="J6" s="115"/>
      <c r="K6" s="85"/>
      <c r="L6" s="40"/>
    </row>
    <row r="7" spans="1:12" ht="15">
      <c r="A7" s="98"/>
      <c r="B7" s="116" t="s">
        <v>88</v>
      </c>
      <c r="C7" s="214" t="s">
        <v>186</v>
      </c>
      <c r="D7" s="136">
        <v>76.5359679526968</v>
      </c>
      <c r="E7" s="140">
        <v>1.53</v>
      </c>
      <c r="F7" s="144">
        <v>3.71</v>
      </c>
      <c r="G7" s="150">
        <v>57.17706112216142</v>
      </c>
      <c r="H7" s="151">
        <v>38.74296796822304</v>
      </c>
      <c r="I7" s="152">
        <v>3.841920665229963</v>
      </c>
      <c r="J7" s="115"/>
      <c r="K7" s="85"/>
      <c r="L7" s="40"/>
    </row>
    <row r="8" spans="1:12" ht="15">
      <c r="A8" s="98"/>
      <c r="B8" s="117" t="s">
        <v>89</v>
      </c>
      <c r="C8" s="215" t="s">
        <v>187</v>
      </c>
      <c r="D8" s="137">
        <v>19.174791619959723</v>
      </c>
      <c r="E8" s="141">
        <v>0.38</v>
      </c>
      <c r="F8" s="145">
        <v>0.93</v>
      </c>
      <c r="G8" s="153">
        <v>31.546277650522235</v>
      </c>
      <c r="H8" s="154">
        <v>67.60265693120604</v>
      </c>
      <c r="I8" s="155">
        <v>0.7796418368641171</v>
      </c>
      <c r="J8" s="115"/>
      <c r="K8" s="85"/>
      <c r="L8" s="40"/>
    </row>
    <row r="9" spans="1:12" ht="15">
      <c r="A9" s="98"/>
      <c r="B9" s="118" t="s">
        <v>114</v>
      </c>
      <c r="C9" s="216" t="s">
        <v>188</v>
      </c>
      <c r="D9" s="138">
        <v>4.289240427343482</v>
      </c>
      <c r="E9" s="142">
        <v>0.09</v>
      </c>
      <c r="F9" s="146">
        <v>0.21</v>
      </c>
      <c r="G9" s="156">
        <v>45.509390661841564</v>
      </c>
      <c r="H9" s="157">
        <v>53.44830875419004</v>
      </c>
      <c r="I9" s="158">
        <v>0.9690609169902196</v>
      </c>
      <c r="J9" s="115"/>
      <c r="K9" s="85"/>
      <c r="L9" s="40"/>
    </row>
    <row r="10" spans="1:11" ht="15">
      <c r="A10" s="98"/>
      <c r="B10" s="98"/>
      <c r="C10" s="119"/>
      <c r="D10" s="120"/>
      <c r="E10" s="98"/>
      <c r="F10" s="98"/>
      <c r="G10" s="98"/>
      <c r="H10" s="98"/>
      <c r="I10" s="98"/>
      <c r="J10" s="121"/>
      <c r="K10" s="122"/>
    </row>
    <row r="11" spans="1:11" ht="15.75" customHeight="1">
      <c r="A11" s="98"/>
      <c r="B11" s="123" t="s">
        <v>143</v>
      </c>
      <c r="C11" s="98"/>
      <c r="D11" s="98"/>
      <c r="E11" s="98"/>
      <c r="F11" s="98"/>
      <c r="G11" s="98"/>
      <c r="H11" s="98"/>
      <c r="I11" s="98"/>
      <c r="J11" s="121"/>
      <c r="K11" s="122"/>
    </row>
    <row r="12" spans="1:11" ht="15">
      <c r="A12" s="98"/>
      <c r="B12" s="124"/>
      <c r="C12" s="124"/>
      <c r="D12" s="124"/>
      <c r="E12" s="124"/>
      <c r="F12" s="98"/>
      <c r="G12" s="98"/>
      <c r="H12" s="98"/>
      <c r="I12" s="98"/>
      <c r="J12" s="121"/>
      <c r="K12" s="125"/>
    </row>
    <row r="13" spans="1:11" ht="15.75" customHeight="1">
      <c r="A13" s="98"/>
      <c r="B13" s="126" t="s">
        <v>151</v>
      </c>
      <c r="C13" s="98"/>
      <c r="D13" s="98"/>
      <c r="E13" s="98"/>
      <c r="F13" s="98"/>
      <c r="G13" s="98"/>
      <c r="H13" s="98"/>
      <c r="I13" s="98"/>
      <c r="J13" s="121"/>
      <c r="K13" s="125"/>
    </row>
    <row r="14" spans="1:10" ht="1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">
      <c r="A15" s="7"/>
      <c r="B15" s="7"/>
      <c r="C15" s="7"/>
      <c r="D15" s="7"/>
      <c r="E15" s="7"/>
      <c r="F15" s="7"/>
      <c r="G15" s="7"/>
      <c r="H15" s="7"/>
      <c r="I15" s="7"/>
      <c r="J15" s="7"/>
    </row>
    <row r="19" ht="15">
      <c r="C19" s="217"/>
    </row>
    <row r="20" ht="15">
      <c r="C20" s="217"/>
    </row>
    <row r="21" ht="15">
      <c r="C21" s="217"/>
    </row>
    <row r="22" ht="15">
      <c r="C22" s="217"/>
    </row>
    <row r="47" spans="1:3" ht="15">
      <c r="A47" s="4" t="s">
        <v>62</v>
      </c>
      <c r="B47" s="4"/>
      <c r="C47" s="4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">
    <mergeCell ref="G4:I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805F-7087-46AD-A597-999A6643B2D4}">
  <sheetPr>
    <tabColor rgb="FF00B050"/>
  </sheetPr>
  <dimension ref="B2:U56"/>
  <sheetViews>
    <sheetView workbookViewId="0" topLeftCell="A1">
      <selection activeCell="I29" sqref="I29"/>
    </sheetView>
  </sheetViews>
  <sheetFormatPr defaultColWidth="9.140625" defaultRowHeight="15"/>
  <cols>
    <col min="1" max="1" width="4.8515625" style="1" customWidth="1"/>
    <col min="2" max="2" width="19.57421875" style="1" customWidth="1"/>
    <col min="3" max="17" width="8.140625" style="1" customWidth="1"/>
    <col min="18" max="16384" width="9.140625" style="1" customWidth="1"/>
  </cols>
  <sheetData>
    <row r="1" ht="12.75"/>
    <row r="2" spans="2:17" ht="12.75">
      <c r="B2" s="19"/>
      <c r="C2" s="20">
        <v>2008</v>
      </c>
      <c r="D2" s="20">
        <v>2009</v>
      </c>
      <c r="E2" s="20">
        <v>2010</v>
      </c>
      <c r="F2" s="20">
        <v>2011</v>
      </c>
      <c r="G2" s="20">
        <v>2012</v>
      </c>
      <c r="H2" s="20">
        <v>2013</v>
      </c>
      <c r="I2" s="20">
        <v>2014</v>
      </c>
      <c r="J2" s="20">
        <v>2015</v>
      </c>
      <c r="K2" s="20">
        <v>2016</v>
      </c>
      <c r="L2" s="20">
        <v>2017</v>
      </c>
      <c r="M2" s="20">
        <v>2018</v>
      </c>
      <c r="N2" s="20">
        <v>2019</v>
      </c>
      <c r="O2" s="20">
        <v>2020</v>
      </c>
      <c r="P2" s="20">
        <v>2021</v>
      </c>
      <c r="Q2" s="20">
        <v>2022</v>
      </c>
    </row>
    <row r="3" spans="2:18" ht="12.75">
      <c r="B3" s="21" t="s">
        <v>122</v>
      </c>
      <c r="C3" s="22">
        <v>100</v>
      </c>
      <c r="D3" s="22">
        <v>103.50194552529184</v>
      </c>
      <c r="E3" s="22">
        <v>102.38341245136186</v>
      </c>
      <c r="F3" s="22">
        <v>101.63208560311286</v>
      </c>
      <c r="G3" s="22">
        <v>101.56710505836577</v>
      </c>
      <c r="H3" s="22">
        <v>101.90315758754865</v>
      </c>
      <c r="I3" s="22">
        <v>101.59212451361867</v>
      </c>
      <c r="J3" s="22">
        <v>100.6013540856031</v>
      </c>
      <c r="K3" s="22">
        <v>100.34924124513618</v>
      </c>
      <c r="L3" s="22">
        <v>100.37137548638133</v>
      </c>
      <c r="M3" s="22">
        <v>100.67953891050583</v>
      </c>
      <c r="N3" s="22">
        <v>100.858546692607</v>
      </c>
      <c r="O3" s="22">
        <v>103.53487743190661</v>
      </c>
      <c r="P3" s="22">
        <v>99.62374513618678</v>
      </c>
      <c r="Q3" s="23">
        <v>98.47875097276264</v>
      </c>
      <c r="R3" s="24"/>
    </row>
    <row r="4" spans="2:17" ht="12.75">
      <c r="B4" s="25" t="s">
        <v>123</v>
      </c>
      <c r="C4" s="23">
        <v>100</v>
      </c>
      <c r="D4" s="23">
        <v>102.97609166645643</v>
      </c>
      <c r="E4" s="23">
        <v>103.55500053432671</v>
      </c>
      <c r="F4" s="23">
        <v>104.18635794026474</v>
      </c>
      <c r="G4" s="23">
        <v>103.7629163763242</v>
      </c>
      <c r="H4" s="23">
        <v>103.52494447338472</v>
      </c>
      <c r="I4" s="22">
        <v>103.38673973772488</v>
      </c>
      <c r="J4" s="22">
        <v>103.0366764979761</v>
      </c>
      <c r="K4" s="22">
        <v>103.57958686919568</v>
      </c>
      <c r="L4" s="22">
        <v>102.1619047187681</v>
      </c>
      <c r="M4" s="22">
        <v>100.51447043133199</v>
      </c>
      <c r="N4" s="22">
        <v>98.70982017627927</v>
      </c>
      <c r="O4" s="22">
        <v>93.41037789060834</v>
      </c>
      <c r="P4" s="22">
        <v>93.32067235584869</v>
      </c>
      <c r="Q4" s="23">
        <v>83.07962867717863</v>
      </c>
    </row>
    <row r="5" ht="12.75">
      <c r="U5" s="42"/>
    </row>
    <row r="6" ht="12.75">
      <c r="B6" s="1" t="s">
        <v>144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7" spans="2:17" ht="15">
      <c r="B47" s="19"/>
      <c r="C47" s="26">
        <v>2008</v>
      </c>
      <c r="D47" s="27">
        <v>2009</v>
      </c>
      <c r="E47" s="27">
        <v>2010</v>
      </c>
      <c r="F47" s="26">
        <v>2011</v>
      </c>
      <c r="G47" s="27">
        <v>2012</v>
      </c>
      <c r="H47" s="27">
        <v>2013</v>
      </c>
      <c r="I47" s="26">
        <v>2014</v>
      </c>
      <c r="J47" s="27">
        <v>2015</v>
      </c>
      <c r="K47" s="27">
        <v>2016</v>
      </c>
      <c r="L47" s="26">
        <v>2017</v>
      </c>
      <c r="M47" s="27">
        <v>2018</v>
      </c>
      <c r="N47" s="26">
        <v>2019</v>
      </c>
      <c r="O47" s="26">
        <v>2020</v>
      </c>
      <c r="P47" s="26">
        <v>2021</v>
      </c>
      <c r="Q47" s="26">
        <v>2022</v>
      </c>
    </row>
    <row r="48" spans="2:17" ht="15">
      <c r="B48" s="21" t="s">
        <v>122</v>
      </c>
      <c r="C48" s="30">
        <v>51.4</v>
      </c>
      <c r="D48" s="30">
        <v>53.2</v>
      </c>
      <c r="E48" s="30">
        <v>52.625074</v>
      </c>
      <c r="F48" s="30">
        <v>52.238892</v>
      </c>
      <c r="G48" s="30">
        <v>52.205492</v>
      </c>
      <c r="H48" s="30">
        <v>52.378223</v>
      </c>
      <c r="I48" s="30">
        <v>52.218352</v>
      </c>
      <c r="J48" s="30">
        <v>51.709096</v>
      </c>
      <c r="K48" s="30">
        <v>51.57951</v>
      </c>
      <c r="L48" s="30">
        <v>51.590887</v>
      </c>
      <c r="M48" s="30">
        <v>51.749283</v>
      </c>
      <c r="N48" s="30">
        <v>51.841293</v>
      </c>
      <c r="O48" s="30">
        <v>53.216927</v>
      </c>
      <c r="P48" s="32">
        <v>51.206605</v>
      </c>
      <c r="Q48" s="32">
        <v>50.618078</v>
      </c>
    </row>
    <row r="49" spans="2:17" ht="15">
      <c r="B49" s="25" t="s">
        <v>123</v>
      </c>
      <c r="C49" s="31">
        <v>5.830434615841637</v>
      </c>
      <c r="D49" s="31">
        <v>6.003953694561891</v>
      </c>
      <c r="E49" s="31">
        <v>6.037706597588377</v>
      </c>
      <c r="F49" s="31">
        <v>6.074517478333867</v>
      </c>
      <c r="G49" s="31">
        <v>6.0498289948120165</v>
      </c>
      <c r="H49" s="31">
        <v>6.035954198607056</v>
      </c>
      <c r="I49" s="31">
        <v>6.0278962618584115</v>
      </c>
      <c r="J49" s="31">
        <v>6.007486053550762</v>
      </c>
      <c r="K49" s="31">
        <v>6.039140087767344</v>
      </c>
      <c r="L49" s="31">
        <v>5.9564830569262055</v>
      </c>
      <c r="M49" s="31">
        <v>5.860430477958287</v>
      </c>
      <c r="N49" s="31">
        <v>5.755211524792819</v>
      </c>
      <c r="O49" s="31">
        <v>5.4462310073225115</v>
      </c>
      <c r="P49" s="31">
        <v>5.441000784771559</v>
      </c>
      <c r="Q49" s="31">
        <v>4.843903429106918</v>
      </c>
    </row>
    <row r="51" ht="15">
      <c r="B51" s="18" t="s">
        <v>124</v>
      </c>
    </row>
    <row r="54" spans="2:17" ht="15">
      <c r="B54" s="19"/>
      <c r="C54" s="26">
        <v>2008</v>
      </c>
      <c r="D54" s="27">
        <v>2009</v>
      </c>
      <c r="E54" s="27">
        <v>2010</v>
      </c>
      <c r="F54" s="26">
        <v>2011</v>
      </c>
      <c r="G54" s="27">
        <v>2012</v>
      </c>
      <c r="H54" s="27">
        <v>2013</v>
      </c>
      <c r="I54" s="26">
        <v>2014</v>
      </c>
      <c r="J54" s="27">
        <v>2015</v>
      </c>
      <c r="K54" s="27">
        <v>2016</v>
      </c>
      <c r="L54" s="26">
        <v>2017</v>
      </c>
      <c r="M54" s="27">
        <v>2018</v>
      </c>
      <c r="N54" s="26">
        <v>2019</v>
      </c>
      <c r="O54" s="26">
        <v>2020</v>
      </c>
      <c r="P54" s="26">
        <v>2021</v>
      </c>
      <c r="Q54" s="26">
        <v>2022</v>
      </c>
    </row>
    <row r="55" spans="2:17" ht="15">
      <c r="B55" s="21" t="s">
        <v>122</v>
      </c>
      <c r="C55" s="28">
        <v>100</v>
      </c>
      <c r="D55" s="28">
        <f>D48/$C$48*100</f>
        <v>103.50194552529184</v>
      </c>
      <c r="E55" s="28">
        <f aca="true" t="shared" si="0" ref="E55:Q55">E48/$C$48*100</f>
        <v>102.38341245136186</v>
      </c>
      <c r="F55" s="28">
        <f t="shared" si="0"/>
        <v>101.63208560311286</v>
      </c>
      <c r="G55" s="28">
        <f t="shared" si="0"/>
        <v>101.56710505836577</v>
      </c>
      <c r="H55" s="28">
        <f t="shared" si="0"/>
        <v>101.90315758754865</v>
      </c>
      <c r="I55" s="28">
        <f t="shared" si="0"/>
        <v>101.59212451361867</v>
      </c>
      <c r="J55" s="28">
        <f t="shared" si="0"/>
        <v>100.6013540856031</v>
      </c>
      <c r="K55" s="28">
        <f t="shared" si="0"/>
        <v>100.34924124513618</v>
      </c>
      <c r="L55" s="28">
        <f t="shared" si="0"/>
        <v>100.37137548638133</v>
      </c>
      <c r="M55" s="28">
        <f t="shared" si="0"/>
        <v>100.67953891050583</v>
      </c>
      <c r="N55" s="28">
        <f t="shared" si="0"/>
        <v>100.858546692607</v>
      </c>
      <c r="O55" s="28">
        <f t="shared" si="0"/>
        <v>103.53487743190661</v>
      </c>
      <c r="P55" s="28">
        <f t="shared" si="0"/>
        <v>99.62374513618678</v>
      </c>
      <c r="Q55" s="28">
        <f t="shared" si="0"/>
        <v>98.47875097276264</v>
      </c>
    </row>
    <row r="56" spans="2:17" ht="15">
      <c r="B56" s="25" t="s">
        <v>123</v>
      </c>
      <c r="C56" s="29">
        <v>100</v>
      </c>
      <c r="D56" s="29">
        <f>D49/$C$49*100</f>
        <v>102.97609166645643</v>
      </c>
      <c r="E56" s="29">
        <f aca="true" t="shared" si="1" ref="E56:Q56">E49/$C$49*100</f>
        <v>103.55500053432671</v>
      </c>
      <c r="F56" s="29">
        <f t="shared" si="1"/>
        <v>104.18635794026474</v>
      </c>
      <c r="G56" s="29">
        <f t="shared" si="1"/>
        <v>103.7629163763242</v>
      </c>
      <c r="H56" s="29">
        <f t="shared" si="1"/>
        <v>103.52494447338472</v>
      </c>
      <c r="I56" s="29">
        <f t="shared" si="1"/>
        <v>103.38673973772488</v>
      </c>
      <c r="J56" s="29">
        <f t="shared" si="1"/>
        <v>103.0366764979761</v>
      </c>
      <c r="K56" s="29">
        <f t="shared" si="1"/>
        <v>103.57958686919568</v>
      </c>
      <c r="L56" s="29">
        <f t="shared" si="1"/>
        <v>102.1619047187681</v>
      </c>
      <c r="M56" s="29">
        <f t="shared" si="1"/>
        <v>100.51447043133199</v>
      </c>
      <c r="N56" s="29">
        <f t="shared" si="1"/>
        <v>98.70982017627927</v>
      </c>
      <c r="O56" s="29">
        <f t="shared" si="1"/>
        <v>93.41037789060834</v>
      </c>
      <c r="P56" s="29">
        <f t="shared" si="1"/>
        <v>93.32067235584869</v>
      </c>
      <c r="Q56" s="29">
        <f t="shared" si="1"/>
        <v>83.07962867717863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3CF6-C62D-42BB-96C6-2764D4250E93}">
  <sheetPr>
    <tabColor rgb="FF00B050"/>
  </sheetPr>
  <dimension ref="A1:GK65"/>
  <sheetViews>
    <sheetView workbookViewId="0" topLeftCell="A1">
      <selection activeCell="U33" sqref="U32:U33"/>
    </sheetView>
  </sheetViews>
  <sheetFormatPr defaultColWidth="9.140625" defaultRowHeight="15"/>
  <cols>
    <col min="1" max="1" width="4.8515625" style="1" customWidth="1"/>
    <col min="2" max="2" width="12.140625" style="1" customWidth="1"/>
    <col min="3" max="3" width="9.140625" style="1" customWidth="1"/>
    <col min="4" max="16384" width="9.140625" style="1" customWidth="1"/>
  </cols>
  <sheetData>
    <row r="1" spans="1:193" s="10" customFormat="1" ht="12.75">
      <c r="A1" s="8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8"/>
      <c r="U1" s="8"/>
      <c r="V1" s="8"/>
      <c r="W1" s="8"/>
      <c r="X1" s="8"/>
      <c r="Y1" s="8"/>
      <c r="Z1" s="8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193" s="10" customFormat="1" ht="12.75">
      <c r="A2" s="8"/>
      <c r="B2" s="8"/>
      <c r="C2" s="11" t="s">
        <v>116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</row>
    <row r="3" spans="1:193" s="10" customFormat="1" ht="12.75">
      <c r="A3" s="8"/>
      <c r="B3" s="8"/>
      <c r="C3" s="12" t="s">
        <v>117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</row>
    <row r="4" spans="1:193" s="10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</row>
    <row r="5" spans="27:193" s="7" customFormat="1" ht="12.75"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</row>
    <row r="6" spans="27:193" s="7" customFormat="1" ht="12.75"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</row>
    <row r="7" spans="27:193" s="7" customFormat="1" ht="12.75"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</row>
    <row r="8" spans="27:193" s="7" customFormat="1" ht="12.75"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</row>
    <row r="9" spans="27:193" s="7" customFormat="1" ht="12.75"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</row>
    <row r="10" spans="27:193" s="7" customFormat="1" ht="12.75"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</row>
    <row r="11" spans="27:193" s="7" customFormat="1" ht="12.75"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</row>
    <row r="12" spans="27:193" s="7" customFormat="1" ht="12.75"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</row>
    <row r="13" spans="27:193" s="7" customFormat="1" ht="12.75"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</row>
    <row r="14" spans="27:193" s="7" customFormat="1" ht="12.75"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</row>
    <row r="15" spans="27:193" s="7" customFormat="1" ht="12.75"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</row>
    <row r="16" spans="27:193" s="7" customFormat="1" ht="12.75"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</row>
    <row r="17" spans="27:193" s="7" customFormat="1" ht="12.75"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</row>
    <row r="18" spans="27:193" s="7" customFormat="1" ht="12.75"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</row>
    <row r="19" spans="27:193" s="7" customFormat="1" ht="12.75"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</row>
    <row r="20" spans="27:193" s="7" customFormat="1" ht="12.75"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</row>
    <row r="21" spans="27:193" s="7" customFormat="1" ht="12.75"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</row>
    <row r="22" spans="27:193" s="7" customFormat="1" ht="12.75"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</row>
    <row r="23" spans="27:193" s="7" customFormat="1" ht="12.75"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</row>
    <row r="24" spans="27:193" s="7" customFormat="1" ht="12.75"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</row>
    <row r="25" spans="27:193" s="7" customFormat="1" ht="12.75"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</row>
    <row r="26" spans="27:193" s="7" customFormat="1" ht="12.75"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</row>
    <row r="27" spans="27:193" s="7" customFormat="1" ht="12.75"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</row>
    <row r="28" spans="27:193" s="7" customFormat="1" ht="12.75"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</row>
    <row r="29" spans="27:193" s="7" customFormat="1" ht="12.75"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</row>
    <row r="30" spans="27:193" s="7" customFormat="1" ht="12.75"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</row>
    <row r="31" spans="27:193" s="7" customFormat="1" ht="12.75"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</row>
    <row r="32" spans="27:193" s="7" customFormat="1" ht="12.75"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</row>
    <row r="33" spans="27:193" s="7" customFormat="1" ht="12.75"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</row>
    <row r="34" spans="27:193" s="7" customFormat="1" ht="12.75"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</row>
    <row r="35" spans="27:193" s="7" customFormat="1" ht="12.75"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</row>
    <row r="36" spans="27:193" s="7" customFormat="1" ht="12.75"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</row>
    <row r="37" spans="27:193" s="7" customFormat="1" ht="12.75"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</row>
    <row r="38" spans="27:193" s="7" customFormat="1" ht="12.75"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</row>
    <row r="39" spans="27:193" s="7" customFormat="1" ht="12.75"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</row>
    <row r="40" spans="27:193" s="7" customFormat="1" ht="12.75"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</row>
    <row r="41" spans="27:193" s="7" customFormat="1" ht="12.75"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</row>
    <row r="42" spans="27:193" s="7" customFormat="1" ht="12.75"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</row>
    <row r="43" spans="27:193" s="7" customFormat="1" ht="15"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</row>
    <row r="44" spans="27:193" s="7" customFormat="1" ht="15"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</row>
    <row r="45" spans="27:193" s="7" customFormat="1" ht="15"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</row>
    <row r="46" spans="27:193" s="7" customFormat="1" ht="15"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</row>
    <row r="47" spans="27:193" s="7" customFormat="1" ht="15"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</row>
    <row r="48" spans="27:193" s="7" customFormat="1" ht="15"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</row>
    <row r="49" spans="27:193" s="7" customFormat="1" ht="15"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</row>
    <row r="50" spans="27:193" s="7" customFormat="1" ht="15"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</row>
    <row r="51" spans="27:193" s="7" customFormat="1" ht="15"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</row>
    <row r="52" spans="27:193" ht="15"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</row>
    <row r="53" spans="27:193" ht="15"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</row>
    <row r="54" spans="2:193" ht="15">
      <c r="B54" s="35"/>
      <c r="C54" s="13">
        <v>2000</v>
      </c>
      <c r="D54" s="13">
        <v>2001</v>
      </c>
      <c r="E54" s="36">
        <v>2002</v>
      </c>
      <c r="F54" s="13">
        <v>2003</v>
      </c>
      <c r="G54" s="13">
        <v>2004</v>
      </c>
      <c r="H54" s="36">
        <v>2005</v>
      </c>
      <c r="I54" s="13">
        <v>2006</v>
      </c>
      <c r="J54" s="13">
        <v>2007</v>
      </c>
      <c r="K54" s="36">
        <v>2008</v>
      </c>
      <c r="L54" s="13">
        <v>2009</v>
      </c>
      <c r="M54" s="13">
        <v>2010</v>
      </c>
      <c r="N54" s="13">
        <v>2011</v>
      </c>
      <c r="O54" s="13">
        <v>2012</v>
      </c>
      <c r="P54" s="13">
        <v>2013</v>
      </c>
      <c r="Q54" s="13">
        <v>2014</v>
      </c>
      <c r="R54" s="13">
        <v>2015</v>
      </c>
      <c r="S54" s="13">
        <v>2016</v>
      </c>
      <c r="T54" s="13">
        <v>2017</v>
      </c>
      <c r="U54" s="13">
        <v>2018</v>
      </c>
      <c r="V54" s="13">
        <v>2019</v>
      </c>
      <c r="W54" s="13">
        <v>2020</v>
      </c>
      <c r="X54" s="13">
        <v>2021</v>
      </c>
      <c r="Y54" s="13">
        <v>2022</v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</row>
    <row r="55" spans="2:193" ht="15">
      <c r="B55" s="35" t="s">
        <v>88</v>
      </c>
      <c r="C55" s="41">
        <v>154248.9827675</v>
      </c>
      <c r="D55" s="41">
        <v>159667.27315953</v>
      </c>
      <c r="E55" s="41">
        <v>167269.26988101</v>
      </c>
      <c r="F55" s="41">
        <v>175550.96603325</v>
      </c>
      <c r="G55" s="41">
        <v>179056.0263655</v>
      </c>
      <c r="H55" s="41">
        <v>182495.97297113</v>
      </c>
      <c r="I55" s="41">
        <v>186377.55289093</v>
      </c>
      <c r="J55" s="41">
        <v>187346.56863049</v>
      </c>
      <c r="K55" s="37">
        <v>189989.1613876</v>
      </c>
      <c r="L55" s="14">
        <v>189305.51759037</v>
      </c>
      <c r="M55" s="14">
        <v>197632.78299431</v>
      </c>
      <c r="N55" s="14">
        <v>208312.80705573</v>
      </c>
      <c r="O55" s="14">
        <v>215340.08650386</v>
      </c>
      <c r="P55" s="14">
        <v>220877.8304683</v>
      </c>
      <c r="Q55" s="14">
        <v>225954.63007082</v>
      </c>
      <c r="R55" s="14">
        <v>231809.00248665</v>
      </c>
      <c r="S55" s="14">
        <v>240742.5140321</v>
      </c>
      <c r="T55" s="14">
        <v>246386.32585107</v>
      </c>
      <c r="U55" s="14">
        <v>252641.28164017</v>
      </c>
      <c r="V55" s="14">
        <v>256206.37671645</v>
      </c>
      <c r="W55" s="14">
        <v>231967.59531852</v>
      </c>
      <c r="X55" s="14">
        <v>257842.81304537</v>
      </c>
      <c r="Y55" s="14">
        <v>242764.72629316</v>
      </c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</row>
    <row r="56" spans="2:25" ht="15">
      <c r="B56" s="35" t="s">
        <v>89</v>
      </c>
      <c r="C56" s="41">
        <v>40523.24241967</v>
      </c>
      <c r="D56" s="41">
        <v>41776.48143905</v>
      </c>
      <c r="E56" s="41">
        <v>42467.8170941</v>
      </c>
      <c r="F56" s="41">
        <v>43334.72954687</v>
      </c>
      <c r="G56" s="41">
        <v>48532.23499683</v>
      </c>
      <c r="H56" s="41">
        <v>52051.3552977</v>
      </c>
      <c r="I56" s="41">
        <v>54881.93450533</v>
      </c>
      <c r="J56" s="41">
        <v>57789.11581856</v>
      </c>
      <c r="K56" s="37">
        <v>56256.61830251</v>
      </c>
      <c r="L56" s="14">
        <v>50948.13632233</v>
      </c>
      <c r="M56" s="14">
        <v>52401.49413083</v>
      </c>
      <c r="N56" s="14">
        <v>54060.66648239</v>
      </c>
      <c r="O56" s="14">
        <v>53816.29618167</v>
      </c>
      <c r="P56" s="14">
        <v>54077.39750546</v>
      </c>
      <c r="Q56" s="14">
        <v>55176.80337</v>
      </c>
      <c r="R56" s="14">
        <v>57222.06703302</v>
      </c>
      <c r="S56" s="14">
        <v>58940.07764936</v>
      </c>
      <c r="T56" s="14">
        <v>62285.35043673</v>
      </c>
      <c r="U56" s="14">
        <v>62404.83306672</v>
      </c>
      <c r="V56" s="14">
        <v>62919.01834574</v>
      </c>
      <c r="W56" s="14">
        <v>58126.11296238</v>
      </c>
      <c r="X56" s="14">
        <v>60011.23265461</v>
      </c>
      <c r="Y56" s="14">
        <v>60820.5940797</v>
      </c>
    </row>
    <row r="57" spans="2:25" ht="15">
      <c r="B57" s="35" t="s">
        <v>118</v>
      </c>
      <c r="C57" s="41">
        <v>7331.73652536</v>
      </c>
      <c r="D57" s="41">
        <v>7518.01570477</v>
      </c>
      <c r="E57" s="41">
        <v>8034.29279976</v>
      </c>
      <c r="F57" s="41">
        <v>7925.5120131</v>
      </c>
      <c r="G57" s="41">
        <v>8020.23656972</v>
      </c>
      <c r="H57" s="41">
        <v>8129.73998731</v>
      </c>
      <c r="I57" s="41">
        <v>8791.45841783</v>
      </c>
      <c r="J57" s="41">
        <v>9291.52095015</v>
      </c>
      <c r="K57" s="37">
        <v>9561.454780029999</v>
      </c>
      <c r="L57" s="14">
        <v>9041.97704102</v>
      </c>
      <c r="M57" s="14">
        <v>9141.94646372</v>
      </c>
      <c r="N57" s="14">
        <v>9508.3036494</v>
      </c>
      <c r="O57" s="14">
        <v>9866.66721566</v>
      </c>
      <c r="P57" s="14">
        <v>9811.946645909999</v>
      </c>
      <c r="Q57" s="14">
        <v>10237.69819883</v>
      </c>
      <c r="R57" s="14">
        <v>10769.52424724</v>
      </c>
      <c r="S57" s="14">
        <v>10766.95345533</v>
      </c>
      <c r="T57" s="14">
        <v>10886.116678190001</v>
      </c>
      <c r="U57" s="14">
        <v>11196.9647406</v>
      </c>
      <c r="V57" s="14">
        <v>11720.3176217</v>
      </c>
      <c r="W57" s="14">
        <v>11596.14646532</v>
      </c>
      <c r="X57" s="14">
        <v>12362.26157009</v>
      </c>
      <c r="Y57" s="14">
        <v>13605.05793816</v>
      </c>
    </row>
    <row r="58" spans="2:25" ht="15">
      <c r="B58" s="35" t="s">
        <v>119</v>
      </c>
      <c r="C58" s="15">
        <v>6.243126608729054</v>
      </c>
      <c r="D58" s="15">
        <v>6.311279549844007</v>
      </c>
      <c r="E58" s="15">
        <v>6.410866739595787</v>
      </c>
      <c r="F58" s="15">
        <v>6.504006134833486</v>
      </c>
      <c r="G58" s="15">
        <v>6.506033394686016</v>
      </c>
      <c r="H58" s="15">
        <v>6.384392204889691</v>
      </c>
      <c r="I58" s="15">
        <v>6.174424443321504</v>
      </c>
      <c r="J58" s="15">
        <v>5.905803760661604</v>
      </c>
      <c r="K58" s="38">
        <v>5.830434615841637</v>
      </c>
      <c r="L58" s="15">
        <v>6.003953694561891</v>
      </c>
      <c r="M58" s="15">
        <v>6.037706597588377</v>
      </c>
      <c r="N58" s="15">
        <v>6.074517478333867</v>
      </c>
      <c r="O58" s="15">
        <v>6.0498289948120165</v>
      </c>
      <c r="P58" s="16">
        <v>6.035954198607056</v>
      </c>
      <c r="Q58" s="16">
        <v>6.0278962618584115</v>
      </c>
      <c r="R58" s="15">
        <v>6.007486053550762</v>
      </c>
      <c r="S58" s="16">
        <v>6.039140087767344</v>
      </c>
      <c r="T58" s="15">
        <v>5.9564830569262055</v>
      </c>
      <c r="U58" s="15">
        <v>5.860430477958287</v>
      </c>
      <c r="V58" s="15">
        <v>5.755211524792819</v>
      </c>
      <c r="W58" s="15">
        <v>5.4462310073225115</v>
      </c>
      <c r="X58" s="15">
        <v>5.441000784771559</v>
      </c>
      <c r="Y58" s="15">
        <v>4.843903429106918</v>
      </c>
    </row>
    <row r="59" spans="2:25" ht="15">
      <c r="B59" s="35" t="s">
        <v>110</v>
      </c>
      <c r="C59" s="15">
        <v>2.5682132757088487</v>
      </c>
      <c r="D59" s="15">
        <v>2.535324382923216</v>
      </c>
      <c r="E59" s="15">
        <v>2.5502160828049694</v>
      </c>
      <c r="F59" s="15">
        <v>2.587003749752148</v>
      </c>
      <c r="G59" s="15">
        <v>2.5700467700231435</v>
      </c>
      <c r="H59" s="15">
        <v>2.5383451143006512</v>
      </c>
      <c r="I59" s="15">
        <v>2.472799611882095</v>
      </c>
      <c r="J59" s="15">
        <v>2.3693898089695615</v>
      </c>
      <c r="K59" s="39">
        <v>2.3080165258525276</v>
      </c>
      <c r="L59" s="15">
        <v>2.3549113585979606</v>
      </c>
      <c r="M59" s="15">
        <v>2.360806904449362</v>
      </c>
      <c r="N59" s="15">
        <v>2.4005140922095642</v>
      </c>
      <c r="O59" s="15">
        <v>2.4488472573907365</v>
      </c>
      <c r="P59" s="15">
        <v>2.473188601479999</v>
      </c>
      <c r="Q59" s="15">
        <v>2.473531274262742</v>
      </c>
      <c r="R59" s="15">
        <v>2.4547999896871584</v>
      </c>
      <c r="S59" s="15">
        <v>2.4742494779145834</v>
      </c>
      <c r="T59" s="15">
        <v>2.444684858896201</v>
      </c>
      <c r="U59" s="16">
        <v>2.411052105966144</v>
      </c>
      <c r="V59" s="15">
        <v>2.3600637588841304</v>
      </c>
      <c r="W59" s="15">
        <v>2.2397813961185045</v>
      </c>
      <c r="X59" s="15">
        <v>2.2559073058764487</v>
      </c>
      <c r="Y59" s="15">
        <v>1.9935130820472415</v>
      </c>
    </row>
    <row r="60" spans="23:24" ht="15">
      <c r="W60" s="17"/>
      <c r="X60" s="17"/>
    </row>
    <row r="62" ht="15">
      <c r="B62" s="1" t="s">
        <v>94</v>
      </c>
    </row>
    <row r="63" ht="15">
      <c r="B63" s="1" t="s">
        <v>120</v>
      </c>
    </row>
    <row r="64" ht="15">
      <c r="B64" s="1" t="s">
        <v>121</v>
      </c>
    </row>
    <row r="65" ht="15">
      <c r="B65" s="18" t="s">
        <v>184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F46B-29FB-44EE-AE27-0B899AE07429}">
  <dimension ref="B2:AA57"/>
  <sheetViews>
    <sheetView zoomScale="85" zoomScaleNormal="85" workbookViewId="0" topLeftCell="B1">
      <selection activeCell="F18" sqref="F18"/>
    </sheetView>
  </sheetViews>
  <sheetFormatPr defaultColWidth="9.140625" defaultRowHeight="15"/>
  <cols>
    <col min="1" max="1" width="6.8515625" style="1" customWidth="1"/>
    <col min="2" max="2" width="8.421875" style="1" bestFit="1" customWidth="1"/>
    <col min="3" max="3" width="58.421875" style="1" customWidth="1"/>
    <col min="4" max="7" width="9.140625" style="1" customWidth="1"/>
    <col min="8" max="8" width="10.57421875" style="1" customWidth="1"/>
    <col min="9" max="10" width="9.140625" style="1" customWidth="1"/>
    <col min="11" max="11" width="11.00390625" style="1" bestFit="1" customWidth="1"/>
    <col min="12" max="16384" width="9.140625" style="1" customWidth="1"/>
  </cols>
  <sheetData>
    <row r="1" ht="13.8" thickBot="1"/>
    <row r="2" spans="2:26" ht="15">
      <c r="B2" s="46"/>
      <c r="C2" s="47" t="s">
        <v>137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2:26" ht="15">
      <c r="B3" s="50"/>
      <c r="C3" s="51" t="s">
        <v>65</v>
      </c>
      <c r="D3" s="51" t="s">
        <v>130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</row>
    <row r="4" spans="2:26" ht="15">
      <c r="B4" s="50"/>
      <c r="C4" s="51" t="s">
        <v>131</v>
      </c>
      <c r="D4" s="53" t="s">
        <v>132</v>
      </c>
      <c r="E4" s="53"/>
      <c r="F4" s="53"/>
      <c r="G4" s="53"/>
      <c r="H4" s="53"/>
      <c r="I4" s="53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</row>
    <row r="5" spans="2:26" ht="15">
      <c r="B5" s="50"/>
      <c r="C5" s="51" t="s">
        <v>67</v>
      </c>
      <c r="D5" s="51" t="s">
        <v>129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2:26" ht="15">
      <c r="B6" s="50"/>
      <c r="C6" s="51" t="s">
        <v>133</v>
      </c>
      <c r="D6" s="54">
        <v>2000</v>
      </c>
      <c r="E6" s="54">
        <v>2001</v>
      </c>
      <c r="F6" s="54">
        <v>2002</v>
      </c>
      <c r="G6" s="54">
        <v>2003</v>
      </c>
      <c r="H6" s="54">
        <v>2004</v>
      </c>
      <c r="I6" s="54">
        <v>2005</v>
      </c>
      <c r="J6" s="54">
        <v>2006</v>
      </c>
      <c r="K6" s="54">
        <v>2007</v>
      </c>
      <c r="L6" s="54">
        <v>2008</v>
      </c>
      <c r="M6" s="54">
        <v>2009</v>
      </c>
      <c r="N6" s="54">
        <v>2010</v>
      </c>
      <c r="O6" s="54">
        <v>2011</v>
      </c>
      <c r="P6" s="54">
        <v>2012</v>
      </c>
      <c r="Q6" s="54">
        <v>2013</v>
      </c>
      <c r="R6" s="54">
        <v>2014</v>
      </c>
      <c r="S6" s="54">
        <v>2015</v>
      </c>
      <c r="T6" s="54">
        <v>2016</v>
      </c>
      <c r="U6" s="54">
        <v>2017</v>
      </c>
      <c r="V6" s="54">
        <v>2018</v>
      </c>
      <c r="W6" s="54">
        <v>2019</v>
      </c>
      <c r="X6" s="54">
        <v>2020</v>
      </c>
      <c r="Y6" s="54">
        <v>2021</v>
      </c>
      <c r="Z6" s="55">
        <v>2022</v>
      </c>
    </row>
    <row r="7" spans="2:26" ht="15">
      <c r="B7" s="50"/>
      <c r="C7" s="56" t="s">
        <v>134</v>
      </c>
      <c r="D7" s="51">
        <v>3138938.2</v>
      </c>
      <c r="E7" s="51">
        <v>3209413.7</v>
      </c>
      <c r="F7" s="51">
        <v>3290150.9</v>
      </c>
      <c r="G7" s="51">
        <v>3378215.5</v>
      </c>
      <c r="H7" s="51">
        <v>3509464.3</v>
      </c>
      <c r="I7" s="51">
        <v>3686199.7</v>
      </c>
      <c r="J7" s="51">
        <v>3932254.7</v>
      </c>
      <c r="K7" s="51">
        <v>4187142.5</v>
      </c>
      <c r="L7" s="56">
        <v>4261511.7</v>
      </c>
      <c r="M7" s="56">
        <v>4027584.1</v>
      </c>
      <c r="N7" s="56">
        <v>4164140.5</v>
      </c>
      <c r="O7" s="56">
        <v>4343961.2</v>
      </c>
      <c r="P7" s="56">
        <v>4478850.9</v>
      </c>
      <c r="Q7" s="56">
        <v>4581955.7</v>
      </c>
      <c r="R7" s="56">
        <v>4697233.9</v>
      </c>
      <c r="S7" s="56">
        <v>4853389.3</v>
      </c>
      <c r="T7" s="56">
        <v>4999653.2</v>
      </c>
      <c r="U7" s="56">
        <v>5221212.7</v>
      </c>
      <c r="V7" s="56">
        <v>5421052.8</v>
      </c>
      <c r="W7" s="56">
        <v>5600121</v>
      </c>
      <c r="X7" s="56">
        <v>5388733.1</v>
      </c>
      <c r="Y7" s="56">
        <v>5913719.4</v>
      </c>
      <c r="Z7" s="57">
        <v>6387232.5</v>
      </c>
    </row>
    <row r="8" spans="2:26" ht="15">
      <c r="B8" s="50"/>
      <c r="C8" s="58" t="s">
        <v>135</v>
      </c>
      <c r="D8" s="51">
        <v>3154149.9</v>
      </c>
      <c r="E8" s="51">
        <v>3224466.8</v>
      </c>
      <c r="F8" s="51">
        <v>3307237.9</v>
      </c>
      <c r="G8" s="51">
        <v>3394287.8</v>
      </c>
      <c r="H8" s="51">
        <v>3525577.9</v>
      </c>
      <c r="I8" s="51">
        <v>3702527.9</v>
      </c>
      <c r="J8" s="51">
        <v>3948759.3</v>
      </c>
      <c r="K8" s="51">
        <v>4202264.2</v>
      </c>
      <c r="L8" s="58">
        <v>4277044.2</v>
      </c>
      <c r="M8" s="58">
        <v>4038155.2</v>
      </c>
      <c r="N8" s="58">
        <v>4176151.9</v>
      </c>
      <c r="O8" s="58">
        <v>4356623.9</v>
      </c>
      <c r="P8" s="58">
        <v>4491576</v>
      </c>
      <c r="Q8" s="58">
        <v>4595603.6</v>
      </c>
      <c r="R8" s="58">
        <v>4710268.1</v>
      </c>
      <c r="S8" s="58">
        <v>4866862.3</v>
      </c>
      <c r="T8" s="58">
        <v>5013668.9</v>
      </c>
      <c r="U8" s="58">
        <v>5235924.4</v>
      </c>
      <c r="V8" s="58">
        <v>5436302.9</v>
      </c>
      <c r="W8" s="58">
        <v>5615207.1</v>
      </c>
      <c r="X8" s="58">
        <v>5403877.7</v>
      </c>
      <c r="Y8" s="58">
        <v>5930264.6</v>
      </c>
      <c r="Z8" s="59">
        <v>6403897.6</v>
      </c>
    </row>
    <row r="9" spans="2:26" ht="15">
      <c r="B9" s="50"/>
      <c r="C9" s="60" t="s">
        <v>136</v>
      </c>
      <c r="D9" s="51">
        <v>3237223.5</v>
      </c>
      <c r="E9" s="51">
        <v>3310925.6</v>
      </c>
      <c r="F9" s="51">
        <v>3396910.1</v>
      </c>
      <c r="G9" s="51">
        <v>3487253.9</v>
      </c>
      <c r="H9" s="51">
        <v>3621384.7</v>
      </c>
      <c r="I9" s="51">
        <v>3801099</v>
      </c>
      <c r="J9" s="51">
        <v>4049785.5</v>
      </c>
      <c r="K9" s="51">
        <v>4308087.7</v>
      </c>
      <c r="L9" s="60">
        <v>4387447.1</v>
      </c>
      <c r="M9" s="60">
        <v>4152191.1</v>
      </c>
      <c r="N9" s="60">
        <v>4292627</v>
      </c>
      <c r="O9" s="60">
        <v>4475775.7</v>
      </c>
      <c r="P9" s="60">
        <v>4612081.6</v>
      </c>
      <c r="Q9" s="60">
        <v>4717848.5</v>
      </c>
      <c r="R9" s="60">
        <v>4833678.6</v>
      </c>
      <c r="S9" s="60">
        <v>4990450.1</v>
      </c>
      <c r="T9" s="60">
        <v>5140625</v>
      </c>
      <c r="U9" s="60">
        <v>5364873.7</v>
      </c>
      <c r="V9" s="60">
        <v>5566879.1</v>
      </c>
      <c r="W9" s="60">
        <v>5748628.2</v>
      </c>
      <c r="X9" s="60">
        <v>5539424.5</v>
      </c>
      <c r="Y9" s="60">
        <v>6069036.2</v>
      </c>
      <c r="Z9" s="61">
        <v>6548239.1</v>
      </c>
    </row>
    <row r="10" spans="2:26" ht="15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</row>
    <row r="11" spans="2:26" ht="15">
      <c r="B11" s="50"/>
      <c r="C11" s="51"/>
      <c r="D11" s="51"/>
      <c r="E11" s="51"/>
      <c r="F11" s="51"/>
      <c r="G11" s="51"/>
      <c r="H11" s="51"/>
      <c r="I11" s="51"/>
      <c r="J11" s="51"/>
      <c r="K11" s="51" t="s">
        <v>63</v>
      </c>
      <c r="L11" s="51" t="s">
        <v>64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2"/>
    </row>
    <row r="12" spans="2:26" ht="15">
      <c r="B12" s="50"/>
      <c r="C12" s="51"/>
      <c r="D12" s="51"/>
      <c r="E12" s="51"/>
      <c r="F12" s="51"/>
      <c r="G12" s="51"/>
      <c r="H12" s="51"/>
      <c r="I12" s="51"/>
      <c r="J12" s="51"/>
      <c r="K12" s="51" t="s">
        <v>65</v>
      </c>
      <c r="L12" s="51" t="s">
        <v>66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</row>
    <row r="13" spans="2:26" ht="15">
      <c r="B13" s="50"/>
      <c r="C13" s="51"/>
      <c r="D13" s="51"/>
      <c r="E13" s="51"/>
      <c r="F13" s="51"/>
      <c r="G13" s="51"/>
      <c r="H13" s="51"/>
      <c r="I13" s="51"/>
      <c r="J13" s="51"/>
      <c r="K13" s="51" t="s">
        <v>67</v>
      </c>
      <c r="L13" s="51" t="s">
        <v>68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</row>
    <row r="14" spans="2:26" ht="15">
      <c r="B14" s="50"/>
      <c r="C14" s="51"/>
      <c r="D14" s="54">
        <v>2000</v>
      </c>
      <c r="E14" s="54">
        <v>2001</v>
      </c>
      <c r="F14" s="54">
        <v>2002</v>
      </c>
      <c r="G14" s="54">
        <v>2003</v>
      </c>
      <c r="H14" s="54">
        <v>2004</v>
      </c>
      <c r="I14" s="54">
        <v>2005</v>
      </c>
      <c r="J14" s="54">
        <v>2006</v>
      </c>
      <c r="K14" s="54">
        <v>2007</v>
      </c>
      <c r="L14" s="54">
        <v>2008</v>
      </c>
      <c r="M14" s="54">
        <v>2009</v>
      </c>
      <c r="N14" s="54">
        <v>2010</v>
      </c>
      <c r="O14" s="54">
        <v>2011</v>
      </c>
      <c r="P14" s="54">
        <v>2012</v>
      </c>
      <c r="Q14" s="54">
        <v>2013</v>
      </c>
      <c r="R14" s="54">
        <v>2014</v>
      </c>
      <c r="S14" s="54">
        <v>2015</v>
      </c>
      <c r="T14" s="54">
        <v>2016</v>
      </c>
      <c r="U14" s="54">
        <v>2017</v>
      </c>
      <c r="V14" s="54">
        <v>2018</v>
      </c>
      <c r="W14" s="54">
        <v>2019</v>
      </c>
      <c r="X14" s="54">
        <v>2020</v>
      </c>
      <c r="Y14" s="54">
        <v>2021</v>
      </c>
      <c r="Z14" s="55">
        <v>2022</v>
      </c>
    </row>
    <row r="15" spans="2:26" ht="15">
      <c r="B15" s="62" t="s">
        <v>70</v>
      </c>
      <c r="C15" s="63" t="s">
        <v>66</v>
      </c>
      <c r="D15" s="64">
        <v>202103.96171253</v>
      </c>
      <c r="E15" s="64">
        <v>208961.77030335</v>
      </c>
      <c r="F15" s="64">
        <v>217771.37977487</v>
      </c>
      <c r="G15" s="64">
        <v>226811.20759322</v>
      </c>
      <c r="H15" s="64">
        <v>235608.49793205</v>
      </c>
      <c r="I15" s="64">
        <v>242677.06825614</v>
      </c>
      <c r="J15" s="64">
        <v>250050.94581409</v>
      </c>
      <c r="K15" s="64">
        <v>254427.2053992</v>
      </c>
      <c r="L15" s="65">
        <v>255807.23447014</v>
      </c>
      <c r="M15" s="65">
        <v>249295.63095372</v>
      </c>
      <c r="N15" s="65">
        <v>259176.22358886</v>
      </c>
      <c r="O15" s="65">
        <v>271881.77718752</v>
      </c>
      <c r="P15" s="65">
        <v>279023.04990119</v>
      </c>
      <c r="Q15" s="65">
        <v>284767.17461967</v>
      </c>
      <c r="R15" s="65">
        <v>291369.13163965</v>
      </c>
      <c r="S15" s="65">
        <v>299800.59376691</v>
      </c>
      <c r="T15" s="65">
        <v>310449.54513679</v>
      </c>
      <c r="U15" s="65">
        <v>319557.79296599</v>
      </c>
      <c r="V15" s="65">
        <v>326243.07944749</v>
      </c>
      <c r="W15" s="65">
        <v>330845.71268389</v>
      </c>
      <c r="X15" s="65">
        <v>301689.85474622</v>
      </c>
      <c r="Y15" s="65">
        <v>330216.30727007</v>
      </c>
      <c r="Z15" s="66">
        <v>317190.37831102</v>
      </c>
    </row>
    <row r="16" spans="2:26" ht="15">
      <c r="B16" s="50"/>
      <c r="C16" s="67" t="s">
        <v>138</v>
      </c>
      <c r="D16" s="68">
        <f aca="true" t="shared" si="0" ref="D16:K16">D15/D7*100</f>
        <v>6.438609135806815</v>
      </c>
      <c r="E16" s="68">
        <f t="shared" si="0"/>
        <v>6.510901673515944</v>
      </c>
      <c r="F16" s="68">
        <f t="shared" si="0"/>
        <v>6.618887291001456</v>
      </c>
      <c r="G16" s="68">
        <f t="shared" si="0"/>
        <v>6.713935437014601</v>
      </c>
      <c r="H16" s="68">
        <f t="shared" si="0"/>
        <v>6.713517442877251</v>
      </c>
      <c r="I16" s="68">
        <f t="shared" si="0"/>
        <v>6.583394498570979</v>
      </c>
      <c r="J16" s="68">
        <f t="shared" si="0"/>
        <v>6.358971249092536</v>
      </c>
      <c r="K16" s="68">
        <f t="shared" si="0"/>
        <v>6.076392322429915</v>
      </c>
      <c r="L16" s="68">
        <f aca="true" t="shared" si="1" ref="L16:Z16">L15/L7*100</f>
        <v>6.002734533619607</v>
      </c>
      <c r="M16" s="68">
        <f t="shared" si="1"/>
        <v>6.189706403740148</v>
      </c>
      <c r="N16" s="68">
        <f t="shared" si="1"/>
        <v>6.2240028545833175</v>
      </c>
      <c r="O16" s="68">
        <f t="shared" si="1"/>
        <v>6.258844512412311</v>
      </c>
      <c r="P16" s="68">
        <f t="shared" si="1"/>
        <v>6.229790991729374</v>
      </c>
      <c r="Q16" s="68">
        <f t="shared" si="1"/>
        <v>6.214970053500736</v>
      </c>
      <c r="R16" s="68">
        <f t="shared" si="1"/>
        <v>6.202993886245476</v>
      </c>
      <c r="S16" s="68">
        <f t="shared" si="1"/>
        <v>6.1771388041530075</v>
      </c>
      <c r="T16" s="68">
        <f t="shared" si="1"/>
        <v>6.209421588217158</v>
      </c>
      <c r="U16" s="68">
        <f t="shared" si="1"/>
        <v>6.1203749268056065</v>
      </c>
      <c r="V16" s="68">
        <f t="shared" si="1"/>
        <v>6.018076035848424</v>
      </c>
      <c r="W16" s="68">
        <f t="shared" si="1"/>
        <v>5.907831503710188</v>
      </c>
      <c r="X16" s="68">
        <f t="shared" si="1"/>
        <v>5.598530288060101</v>
      </c>
      <c r="Y16" s="68">
        <f t="shared" si="1"/>
        <v>5.583902193094755</v>
      </c>
      <c r="Z16" s="69">
        <f t="shared" si="1"/>
        <v>4.966006456020193</v>
      </c>
    </row>
    <row r="17" spans="2:26" ht="15">
      <c r="B17" s="50"/>
      <c r="C17" s="51"/>
      <c r="D17" s="70">
        <f aca="true" t="shared" si="2" ref="D17:K17">D15/D8*100</f>
        <v>6.407557285483801</v>
      </c>
      <c r="E17" s="70">
        <f t="shared" si="2"/>
        <v>6.480506181777093</v>
      </c>
      <c r="F17" s="70">
        <f t="shared" si="2"/>
        <v>6.584690498825924</v>
      </c>
      <c r="G17" s="70">
        <f t="shared" si="2"/>
        <v>6.682144265822716</v>
      </c>
      <c r="H17" s="70">
        <f t="shared" si="2"/>
        <v>6.682833413836921</v>
      </c>
      <c r="I17" s="70">
        <f t="shared" si="2"/>
        <v>6.554361636441416</v>
      </c>
      <c r="J17" s="70">
        <f t="shared" si="2"/>
        <v>6.3323927040599814</v>
      </c>
      <c r="K17" s="70">
        <f t="shared" si="2"/>
        <v>6.0545266382632486</v>
      </c>
      <c r="L17" s="70">
        <f aca="true" t="shared" si="3" ref="L17:Z17">L15/L8*100</f>
        <v>5.98093502213842</v>
      </c>
      <c r="M17" s="70">
        <f t="shared" si="3"/>
        <v>6.17350296377217</v>
      </c>
      <c r="N17" s="70">
        <f t="shared" si="3"/>
        <v>6.206101449251882</v>
      </c>
      <c r="O17" s="70">
        <f t="shared" si="3"/>
        <v>6.240652932825346</v>
      </c>
      <c r="P17" s="70">
        <f t="shared" si="3"/>
        <v>6.212141348631081</v>
      </c>
      <c r="Q17" s="70">
        <f t="shared" si="3"/>
        <v>6.196513002550308</v>
      </c>
      <c r="R17" s="70">
        <f t="shared" si="3"/>
        <v>6.185829032526832</v>
      </c>
      <c r="S17" s="70">
        <f t="shared" si="3"/>
        <v>6.160038548181444</v>
      </c>
      <c r="T17" s="70">
        <f t="shared" si="3"/>
        <v>6.192063164298505</v>
      </c>
      <c r="U17" s="70">
        <f t="shared" si="3"/>
        <v>6.103178131563359</v>
      </c>
      <c r="V17" s="70">
        <f t="shared" si="3"/>
        <v>6.001193926252527</v>
      </c>
      <c r="W17" s="70">
        <f t="shared" si="3"/>
        <v>5.891959224155598</v>
      </c>
      <c r="X17" s="70">
        <f t="shared" si="3"/>
        <v>5.582840165798348</v>
      </c>
      <c r="Y17" s="70">
        <f t="shared" si="3"/>
        <v>5.568323330295752</v>
      </c>
      <c r="Z17" s="71">
        <f t="shared" si="3"/>
        <v>4.953083233420534</v>
      </c>
    </row>
    <row r="18" spans="2:27" ht="15">
      <c r="B18" s="72"/>
      <c r="C18" s="73" t="s">
        <v>139</v>
      </c>
      <c r="D18" s="74">
        <f aca="true" t="shared" si="4" ref="D18:K18">D15/D9*100</f>
        <v>6.243126608729054</v>
      </c>
      <c r="E18" s="74">
        <f t="shared" si="4"/>
        <v>6.311279549844007</v>
      </c>
      <c r="F18" s="74">
        <f t="shared" si="4"/>
        <v>6.410866739595787</v>
      </c>
      <c r="G18" s="74">
        <f t="shared" si="4"/>
        <v>6.504006134833486</v>
      </c>
      <c r="H18" s="74">
        <f t="shared" si="4"/>
        <v>6.506033394686016</v>
      </c>
      <c r="I18" s="74">
        <f t="shared" si="4"/>
        <v>6.384392204889691</v>
      </c>
      <c r="J18" s="74">
        <f t="shared" si="4"/>
        <v>6.174424443321504</v>
      </c>
      <c r="K18" s="74">
        <f t="shared" si="4"/>
        <v>5.905803760661604</v>
      </c>
      <c r="L18" s="74">
        <f aca="true" t="shared" si="5" ref="L18:Z18">L15/L9*100</f>
        <v>5.830434615841637</v>
      </c>
      <c r="M18" s="74">
        <f t="shared" si="5"/>
        <v>6.003953694561891</v>
      </c>
      <c r="N18" s="74">
        <f t="shared" si="5"/>
        <v>6.037706597588377</v>
      </c>
      <c r="O18" s="74">
        <f t="shared" si="5"/>
        <v>6.074517478333867</v>
      </c>
      <c r="P18" s="74">
        <f t="shared" si="5"/>
        <v>6.0498289948120165</v>
      </c>
      <c r="Q18" s="74">
        <f t="shared" si="5"/>
        <v>6.035954198607056</v>
      </c>
      <c r="R18" s="74">
        <f t="shared" si="5"/>
        <v>6.0278962618584115</v>
      </c>
      <c r="S18" s="74">
        <f t="shared" si="5"/>
        <v>6.007486053550762</v>
      </c>
      <c r="T18" s="74">
        <f t="shared" si="5"/>
        <v>6.039140087767344</v>
      </c>
      <c r="U18" s="74">
        <f t="shared" si="5"/>
        <v>5.9564830569262055</v>
      </c>
      <c r="V18" s="74">
        <f t="shared" si="5"/>
        <v>5.860430477958287</v>
      </c>
      <c r="W18" s="74">
        <f t="shared" si="5"/>
        <v>5.755211524792819</v>
      </c>
      <c r="X18" s="74">
        <f t="shared" si="5"/>
        <v>5.4462310073225115</v>
      </c>
      <c r="Y18" s="74">
        <f t="shared" si="5"/>
        <v>5.441000784771559</v>
      </c>
      <c r="Z18" s="75">
        <f t="shared" si="5"/>
        <v>4.843903429106918</v>
      </c>
      <c r="AA18" s="2" t="s">
        <v>140</v>
      </c>
    </row>
    <row r="19" spans="2:26" ht="15">
      <c r="B19" s="76"/>
      <c r="C19" s="51"/>
      <c r="D19" s="51"/>
      <c r="E19" s="51"/>
      <c r="F19" s="51"/>
      <c r="G19" s="51"/>
      <c r="H19" s="51"/>
      <c r="I19" s="51"/>
      <c r="J19" s="77"/>
      <c r="K19" s="7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</row>
    <row r="20" spans="2:26" ht="15">
      <c r="B20" s="62" t="s">
        <v>71</v>
      </c>
      <c r="C20" s="63" t="s">
        <v>66</v>
      </c>
      <c r="D20" s="64">
        <v>154248.9827675</v>
      </c>
      <c r="E20" s="64">
        <v>159667.27315953</v>
      </c>
      <c r="F20" s="64">
        <v>167269.26988101</v>
      </c>
      <c r="G20" s="64">
        <v>175550.96603325</v>
      </c>
      <c r="H20" s="64">
        <v>179056.0263655</v>
      </c>
      <c r="I20" s="64">
        <v>182495.97297113</v>
      </c>
      <c r="J20" s="64">
        <v>186377.55289093</v>
      </c>
      <c r="K20" s="64">
        <v>187346.56863049</v>
      </c>
      <c r="L20" s="65">
        <v>189989.1613876</v>
      </c>
      <c r="M20" s="65">
        <v>189305.51759037</v>
      </c>
      <c r="N20" s="65">
        <v>197632.78299431</v>
      </c>
      <c r="O20" s="65">
        <v>208312.80705573</v>
      </c>
      <c r="P20" s="65">
        <v>215340.08650386</v>
      </c>
      <c r="Q20" s="65">
        <v>220877.8304683</v>
      </c>
      <c r="R20" s="65">
        <v>225954.63007082</v>
      </c>
      <c r="S20" s="65">
        <v>231809.00248665</v>
      </c>
      <c r="T20" s="65">
        <v>240742.5140321</v>
      </c>
      <c r="U20" s="65">
        <v>246386.32585107</v>
      </c>
      <c r="V20" s="65">
        <v>252641.28164017</v>
      </c>
      <c r="W20" s="65">
        <v>256206.37671645</v>
      </c>
      <c r="X20" s="65">
        <v>231967.59531852</v>
      </c>
      <c r="Y20" s="65">
        <v>257842.81304537</v>
      </c>
      <c r="Z20" s="66">
        <v>242764.72629316</v>
      </c>
    </row>
    <row r="21" spans="2:26" ht="15">
      <c r="B21" s="50"/>
      <c r="C21" s="67" t="s">
        <v>138</v>
      </c>
      <c r="D21" s="68">
        <f aca="true" t="shared" si="6" ref="D21:K21">D20/D7*100</f>
        <v>4.914049686212364</v>
      </c>
      <c r="E21" s="68">
        <f t="shared" si="6"/>
        <v>4.974967021532001</v>
      </c>
      <c r="F21" s="68">
        <f t="shared" si="6"/>
        <v>5.083939155526575</v>
      </c>
      <c r="G21" s="68">
        <f t="shared" si="6"/>
        <v>5.196559131093029</v>
      </c>
      <c r="H21" s="68">
        <f t="shared" si="6"/>
        <v>5.102089978960607</v>
      </c>
      <c r="I21" s="68">
        <f t="shared" si="6"/>
        <v>4.950789100523501</v>
      </c>
      <c r="J21" s="68">
        <f t="shared" si="6"/>
        <v>4.739712127267087</v>
      </c>
      <c r="K21" s="68">
        <f t="shared" si="6"/>
        <v>4.47432989516096</v>
      </c>
      <c r="L21" s="68">
        <f aca="true" t="shared" si="7" ref="L21:Z21">L20/L7*100</f>
        <v>4.458257415733483</v>
      </c>
      <c r="M21" s="68">
        <f t="shared" si="7"/>
        <v>4.700225070169733</v>
      </c>
      <c r="N21" s="68">
        <f t="shared" si="7"/>
        <v>4.7460642356882525</v>
      </c>
      <c r="O21" s="68">
        <f t="shared" si="7"/>
        <v>4.795457359419554</v>
      </c>
      <c r="P21" s="68">
        <f t="shared" si="7"/>
        <v>4.807931572445511</v>
      </c>
      <c r="Q21" s="68">
        <f t="shared" si="7"/>
        <v>4.820601614902126</v>
      </c>
      <c r="R21" s="68">
        <f t="shared" si="7"/>
        <v>4.8103763806784245</v>
      </c>
      <c r="S21" s="68">
        <f t="shared" si="7"/>
        <v>4.776229314360791</v>
      </c>
      <c r="T21" s="68">
        <f t="shared" si="7"/>
        <v>4.8151842618224</v>
      </c>
      <c r="U21" s="68">
        <f t="shared" si="7"/>
        <v>4.718948259875909</v>
      </c>
      <c r="V21" s="68">
        <f t="shared" si="7"/>
        <v>4.660373011680868</v>
      </c>
      <c r="W21" s="68">
        <f t="shared" si="7"/>
        <v>4.575015016933563</v>
      </c>
      <c r="X21" s="68">
        <f t="shared" si="7"/>
        <v>4.304677760316614</v>
      </c>
      <c r="Y21" s="68">
        <f t="shared" si="7"/>
        <v>4.360078583460859</v>
      </c>
      <c r="Z21" s="69">
        <f t="shared" si="7"/>
        <v>3.800781109708469</v>
      </c>
    </row>
    <row r="22" spans="2:26" ht="15">
      <c r="B22" s="50"/>
      <c r="C22" s="51"/>
      <c r="D22" s="70">
        <f aca="true" t="shared" si="8" ref="D22:K22">D20/D8*100</f>
        <v>4.8903504163673395</v>
      </c>
      <c r="E22" s="70">
        <f t="shared" si="8"/>
        <v>4.951741886737057</v>
      </c>
      <c r="F22" s="70">
        <f t="shared" si="8"/>
        <v>5.057672745012084</v>
      </c>
      <c r="G22" s="70">
        <f t="shared" si="8"/>
        <v>5.171952891951296</v>
      </c>
      <c r="H22" s="70">
        <f t="shared" si="8"/>
        <v>5.07877095455755</v>
      </c>
      <c r="I22" s="70">
        <f t="shared" si="8"/>
        <v>4.928956051111188</v>
      </c>
      <c r="J22" s="70">
        <f t="shared" si="8"/>
        <v>4.719901587593096</v>
      </c>
      <c r="K22" s="70">
        <f t="shared" si="8"/>
        <v>4.458229176320946</v>
      </c>
      <c r="L22" s="70">
        <f aca="true" t="shared" si="9" ref="L22:Z22">L20/L8*100</f>
        <v>4.442066822400386</v>
      </c>
      <c r="M22" s="70">
        <f t="shared" si="9"/>
        <v>4.6879208008243465</v>
      </c>
      <c r="N22" s="70">
        <f t="shared" si="9"/>
        <v>4.732413660391759</v>
      </c>
      <c r="O22" s="70">
        <f t="shared" si="9"/>
        <v>4.78151917258063</v>
      </c>
      <c r="P22" s="70">
        <f t="shared" si="9"/>
        <v>4.794310204343865</v>
      </c>
      <c r="Q22" s="70">
        <f t="shared" si="9"/>
        <v>4.806285521847446</v>
      </c>
      <c r="R22" s="70">
        <f t="shared" si="9"/>
        <v>4.797065162189389</v>
      </c>
      <c r="S22" s="70">
        <f t="shared" si="9"/>
        <v>4.763007214867164</v>
      </c>
      <c r="T22" s="70">
        <f t="shared" si="9"/>
        <v>4.8017234251767205</v>
      </c>
      <c r="U22" s="70">
        <f t="shared" si="9"/>
        <v>4.705689139649724</v>
      </c>
      <c r="V22" s="70">
        <f t="shared" si="9"/>
        <v>4.64729957633836</v>
      </c>
      <c r="W22" s="70">
        <f t="shared" si="9"/>
        <v>4.562723549705763</v>
      </c>
      <c r="X22" s="70">
        <f t="shared" si="9"/>
        <v>4.292613715490267</v>
      </c>
      <c r="Y22" s="70">
        <f t="shared" si="9"/>
        <v>4.347914139368588</v>
      </c>
      <c r="Z22" s="71">
        <f t="shared" si="9"/>
        <v>3.790890196201139</v>
      </c>
    </row>
    <row r="23" spans="2:27" ht="15">
      <c r="B23" s="72"/>
      <c r="C23" s="73" t="s">
        <v>139</v>
      </c>
      <c r="D23" s="74">
        <f aca="true" t="shared" si="10" ref="D23:K23">D20/D9*100</f>
        <v>4.7648542884820895</v>
      </c>
      <c r="E23" s="74">
        <f t="shared" si="10"/>
        <v>4.822436153791254</v>
      </c>
      <c r="F23" s="74">
        <f t="shared" si="10"/>
        <v>4.924159455412435</v>
      </c>
      <c r="G23" s="74">
        <f t="shared" si="10"/>
        <v>5.034074692216991</v>
      </c>
      <c r="H23" s="74">
        <f t="shared" si="10"/>
        <v>4.944407766606513</v>
      </c>
      <c r="I23" s="74">
        <f t="shared" si="10"/>
        <v>4.801137065125902</v>
      </c>
      <c r="J23" s="74">
        <f t="shared" si="10"/>
        <v>4.602158630152881</v>
      </c>
      <c r="K23" s="74">
        <f t="shared" si="10"/>
        <v>4.3487176138612496</v>
      </c>
      <c r="L23" s="74">
        <f aca="true" t="shared" si="11" ref="L23:Z23">L20/L9*100</f>
        <v>4.3302895067977</v>
      </c>
      <c r="M23" s="74">
        <f t="shared" si="11"/>
        <v>4.559171604369799</v>
      </c>
      <c r="N23" s="74">
        <f t="shared" si="11"/>
        <v>4.604005495802686</v>
      </c>
      <c r="O23" s="74">
        <f t="shared" si="11"/>
        <v>4.654228027015071</v>
      </c>
      <c r="P23" s="74">
        <f t="shared" si="11"/>
        <v>4.669043290644727</v>
      </c>
      <c r="Q23" s="74">
        <f t="shared" si="11"/>
        <v>4.681749116536913</v>
      </c>
      <c r="R23" s="74">
        <f t="shared" si="11"/>
        <v>4.674589453895839</v>
      </c>
      <c r="S23" s="74">
        <f t="shared" si="11"/>
        <v>4.645052006163733</v>
      </c>
      <c r="T23" s="74">
        <f t="shared" si="11"/>
        <v>4.683137051080364</v>
      </c>
      <c r="U23" s="74">
        <f t="shared" si="11"/>
        <v>4.592583900923334</v>
      </c>
      <c r="V23" s="74">
        <f t="shared" si="11"/>
        <v>4.538292948380539</v>
      </c>
      <c r="W23" s="74">
        <f t="shared" si="11"/>
        <v>4.456826355833032</v>
      </c>
      <c r="X23" s="74">
        <f t="shared" si="11"/>
        <v>4.187575718714462</v>
      </c>
      <c r="Y23" s="74">
        <f t="shared" si="11"/>
        <v>4.248496870810723</v>
      </c>
      <c r="Z23" s="75">
        <f t="shared" si="11"/>
        <v>3.7073283761608526</v>
      </c>
      <c r="AA23" s="2" t="s">
        <v>140</v>
      </c>
    </row>
    <row r="24" spans="2:26" ht="15">
      <c r="B24" s="76"/>
      <c r="C24" s="51"/>
      <c r="D24" s="51"/>
      <c r="E24" s="51"/>
      <c r="F24" s="51"/>
      <c r="G24" s="51"/>
      <c r="H24" s="51"/>
      <c r="I24" s="51"/>
      <c r="J24" s="77"/>
      <c r="K24" s="7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</row>
    <row r="25" spans="2:26" ht="15">
      <c r="B25" s="62" t="s">
        <v>72</v>
      </c>
      <c r="C25" s="63" t="s">
        <v>66</v>
      </c>
      <c r="D25" s="64">
        <v>40523.24241967</v>
      </c>
      <c r="E25" s="64">
        <v>41776.48143905</v>
      </c>
      <c r="F25" s="64">
        <v>42467.8170941</v>
      </c>
      <c r="G25" s="64">
        <v>43334.72954687</v>
      </c>
      <c r="H25" s="64">
        <v>48532.23499683</v>
      </c>
      <c r="I25" s="64">
        <v>52051.3552977</v>
      </c>
      <c r="J25" s="64">
        <v>54881.93450533</v>
      </c>
      <c r="K25" s="64">
        <v>57789.11581856</v>
      </c>
      <c r="L25" s="65">
        <v>56256.61830251</v>
      </c>
      <c r="M25" s="65">
        <v>50948.13632233</v>
      </c>
      <c r="N25" s="65">
        <v>52401.49413083</v>
      </c>
      <c r="O25" s="65">
        <v>54060.66648239</v>
      </c>
      <c r="P25" s="65">
        <v>53816.29618167</v>
      </c>
      <c r="Q25" s="65">
        <v>54077.39750546</v>
      </c>
      <c r="R25" s="65">
        <v>55176.80337</v>
      </c>
      <c r="S25" s="65">
        <v>57222.06703302</v>
      </c>
      <c r="T25" s="65">
        <v>58940.07764936</v>
      </c>
      <c r="U25" s="65">
        <v>62285.35043673</v>
      </c>
      <c r="V25" s="65">
        <v>62404.83306672</v>
      </c>
      <c r="W25" s="65">
        <v>62919.01834574</v>
      </c>
      <c r="X25" s="65">
        <v>58126.11296238</v>
      </c>
      <c r="Y25" s="65">
        <v>60011.23265461</v>
      </c>
      <c r="Z25" s="66">
        <v>60820.5940797</v>
      </c>
    </row>
    <row r="26" spans="2:26" ht="15">
      <c r="B26" s="50"/>
      <c r="C26" s="67" t="s">
        <v>138</v>
      </c>
      <c r="D26" s="68">
        <f aca="true" t="shared" si="12" ref="D26:K26">D25/D7*100</f>
        <v>1.2909856721508566</v>
      </c>
      <c r="E26" s="68">
        <f t="shared" si="12"/>
        <v>1.3016857701782105</v>
      </c>
      <c r="F26" s="68">
        <f t="shared" si="12"/>
        <v>1.2907559070953252</v>
      </c>
      <c r="G26" s="68">
        <f t="shared" si="12"/>
        <v>1.2827698394868534</v>
      </c>
      <c r="H26" s="68">
        <f t="shared" si="12"/>
        <v>1.3828958168011567</v>
      </c>
      <c r="I26" s="68">
        <f t="shared" si="12"/>
        <v>1.412060103463738</v>
      </c>
      <c r="J26" s="68">
        <f t="shared" si="12"/>
        <v>1.395686156985965</v>
      </c>
      <c r="K26" s="68">
        <f t="shared" si="12"/>
        <v>1.3801564149908918</v>
      </c>
      <c r="L26" s="68">
        <f aca="true" t="shared" si="13" ref="L26:Z26">L25/L7*100</f>
        <v>1.3201094415042907</v>
      </c>
      <c r="M26" s="68">
        <f t="shared" si="13"/>
        <v>1.2649800738445163</v>
      </c>
      <c r="N26" s="68">
        <f t="shared" si="13"/>
        <v>1.2583988011650904</v>
      </c>
      <c r="O26" s="68">
        <f t="shared" si="13"/>
        <v>1.2445015964320767</v>
      </c>
      <c r="P26" s="68">
        <f t="shared" si="13"/>
        <v>1.2015648072069107</v>
      </c>
      <c r="Q26" s="68">
        <f t="shared" si="13"/>
        <v>1.1802252366922708</v>
      </c>
      <c r="R26" s="68">
        <f t="shared" si="13"/>
        <v>1.1746658681399706</v>
      </c>
      <c r="S26" s="68">
        <f t="shared" si="13"/>
        <v>1.1790125105566949</v>
      </c>
      <c r="T26" s="68">
        <f t="shared" si="13"/>
        <v>1.1788833203342983</v>
      </c>
      <c r="U26" s="68">
        <f t="shared" si="13"/>
        <v>1.1929288082197838</v>
      </c>
      <c r="V26" s="68">
        <f t="shared" si="13"/>
        <v>1.151157079058887</v>
      </c>
      <c r="W26" s="68">
        <f t="shared" si="13"/>
        <v>1.123529622766008</v>
      </c>
      <c r="X26" s="68">
        <f t="shared" si="13"/>
        <v>1.0786600836174278</v>
      </c>
      <c r="Y26" s="68">
        <f t="shared" si="13"/>
        <v>1.0147798465820004</v>
      </c>
      <c r="Z26" s="69">
        <f t="shared" si="13"/>
        <v>0.9522213897756189</v>
      </c>
    </row>
    <row r="27" spans="2:26" ht="15">
      <c r="B27" s="50"/>
      <c r="C27" s="51"/>
      <c r="D27" s="70">
        <f aca="true" t="shared" si="14" ref="D27:K27">D25/D8*100</f>
        <v>1.284759561353441</v>
      </c>
      <c r="E27" s="70">
        <f t="shared" si="14"/>
        <v>1.2956089806553444</v>
      </c>
      <c r="F27" s="70">
        <f t="shared" si="14"/>
        <v>1.2840871560555107</v>
      </c>
      <c r="G27" s="70">
        <f t="shared" si="14"/>
        <v>1.2766957930576779</v>
      </c>
      <c r="H27" s="70">
        <f t="shared" si="14"/>
        <v>1.3765753125701745</v>
      </c>
      <c r="I27" s="70">
        <f t="shared" si="14"/>
        <v>1.405832898590717</v>
      </c>
      <c r="J27" s="70">
        <f t="shared" si="14"/>
        <v>1.3898526178926631</v>
      </c>
      <c r="K27" s="70">
        <f t="shared" si="14"/>
        <v>1.3751899706486803</v>
      </c>
      <c r="L27" s="70">
        <f aca="true" t="shared" si="15" ref="L27:Z27">L25/L8*100</f>
        <v>1.3153153362901884</v>
      </c>
      <c r="M27" s="70">
        <f t="shared" si="15"/>
        <v>1.261668603582398</v>
      </c>
      <c r="N27" s="70">
        <f t="shared" si="15"/>
        <v>1.2547794090255673</v>
      </c>
      <c r="O27" s="70">
        <f t="shared" si="15"/>
        <v>1.2408844032276918</v>
      </c>
      <c r="P27" s="70">
        <f t="shared" si="15"/>
        <v>1.1981606496621675</v>
      </c>
      <c r="Q27" s="70">
        <f t="shared" si="15"/>
        <v>1.176720235519443</v>
      </c>
      <c r="R27" s="70">
        <f t="shared" si="15"/>
        <v>1.1714153461880439</v>
      </c>
      <c r="S27" s="70">
        <f t="shared" si="15"/>
        <v>1.1757486344542767</v>
      </c>
      <c r="T27" s="70">
        <f t="shared" si="15"/>
        <v>1.1755877546951694</v>
      </c>
      <c r="U27" s="70">
        <f t="shared" si="15"/>
        <v>1.1895769625079</v>
      </c>
      <c r="V27" s="70">
        <f t="shared" si="15"/>
        <v>1.1479278144475724</v>
      </c>
      <c r="W27" s="70">
        <f t="shared" si="15"/>
        <v>1.1205110911357126</v>
      </c>
      <c r="X27" s="70">
        <f t="shared" si="15"/>
        <v>1.0756370922750529</v>
      </c>
      <c r="Y27" s="70">
        <f t="shared" si="15"/>
        <v>1.0119486515763565</v>
      </c>
      <c r="Z27" s="71">
        <f t="shared" si="15"/>
        <v>0.9497433887715506</v>
      </c>
    </row>
    <row r="28" spans="2:27" ht="15">
      <c r="B28" s="72"/>
      <c r="C28" s="73" t="s">
        <v>139</v>
      </c>
      <c r="D28" s="74">
        <f aca="true" t="shared" si="16" ref="D28:K28">D25/D9*100</f>
        <v>1.251790073180613</v>
      </c>
      <c r="E28" s="74">
        <f t="shared" si="16"/>
        <v>1.2617765086310004</v>
      </c>
      <c r="F28" s="74">
        <f t="shared" si="16"/>
        <v>1.2501896089066353</v>
      </c>
      <c r="G28" s="74">
        <f t="shared" si="16"/>
        <v>1.2426605802023765</v>
      </c>
      <c r="H28" s="74">
        <f t="shared" si="16"/>
        <v>1.3401568465462947</v>
      </c>
      <c r="I28" s="74">
        <f t="shared" si="16"/>
        <v>1.3693764697446713</v>
      </c>
      <c r="J28" s="74">
        <f t="shared" si="16"/>
        <v>1.3551812683740905</v>
      </c>
      <c r="K28" s="74">
        <f t="shared" si="16"/>
        <v>1.3414099211248647</v>
      </c>
      <c r="L28" s="74">
        <f aca="true" t="shared" si="17" ref="L28:Z28">L25/L9*100</f>
        <v>1.2822175862248006</v>
      </c>
      <c r="M28" s="74">
        <f t="shared" si="17"/>
        <v>1.2270180994880027</v>
      </c>
      <c r="N28" s="74">
        <f t="shared" si="17"/>
        <v>1.2207325288414297</v>
      </c>
      <c r="O28" s="74">
        <f t="shared" si="17"/>
        <v>1.207850216497444</v>
      </c>
      <c r="P28" s="74">
        <f t="shared" si="17"/>
        <v>1.1668548141401054</v>
      </c>
      <c r="Q28" s="74">
        <f t="shared" si="17"/>
        <v>1.1462300560405871</v>
      </c>
      <c r="R28" s="74">
        <f t="shared" si="17"/>
        <v>1.1415074922441057</v>
      </c>
      <c r="S28" s="74">
        <f t="shared" si="17"/>
        <v>1.1466313836705833</v>
      </c>
      <c r="T28" s="74">
        <f t="shared" si="17"/>
        <v>1.146554701993629</v>
      </c>
      <c r="U28" s="74">
        <f t="shared" si="17"/>
        <v>1.1609844689676476</v>
      </c>
      <c r="V28" s="74">
        <f t="shared" si="17"/>
        <v>1.1210021260695244</v>
      </c>
      <c r="W28" s="74">
        <f t="shared" si="17"/>
        <v>1.0945049176382635</v>
      </c>
      <c r="X28" s="74">
        <f t="shared" si="17"/>
        <v>1.0493168191457434</v>
      </c>
      <c r="Y28" s="74">
        <f t="shared" si="17"/>
        <v>0.988809930885072</v>
      </c>
      <c r="Z28" s="75">
        <f t="shared" si="17"/>
        <v>0.9288083888033349</v>
      </c>
      <c r="AA28" s="2" t="s">
        <v>140</v>
      </c>
    </row>
    <row r="29" spans="2:26" ht="15">
      <c r="B29" s="76"/>
      <c r="C29" s="51"/>
      <c r="D29" s="51"/>
      <c r="E29" s="51"/>
      <c r="F29" s="51"/>
      <c r="G29" s="51"/>
      <c r="H29" s="51"/>
      <c r="I29" s="51"/>
      <c r="J29" s="77"/>
      <c r="K29" s="78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</row>
    <row r="30" spans="2:26" ht="15">
      <c r="B30" s="62" t="s">
        <v>92</v>
      </c>
      <c r="C30" s="63" t="s">
        <v>66</v>
      </c>
      <c r="D30" s="64">
        <v>7331.73652536</v>
      </c>
      <c r="E30" s="64">
        <v>7518.01570477</v>
      </c>
      <c r="F30" s="64">
        <v>8034.29279976</v>
      </c>
      <c r="G30" s="64">
        <v>7925.5120131</v>
      </c>
      <c r="H30" s="64">
        <v>8020.23656972</v>
      </c>
      <c r="I30" s="64">
        <v>8129.73998731</v>
      </c>
      <c r="J30" s="64">
        <v>8791.45841783</v>
      </c>
      <c r="K30" s="64">
        <v>9291.52095015</v>
      </c>
      <c r="L30" s="65">
        <v>9561.454780029999</v>
      </c>
      <c r="M30" s="65">
        <v>9041.97704102</v>
      </c>
      <c r="N30" s="65">
        <v>9141.94646372</v>
      </c>
      <c r="O30" s="65">
        <v>9508.3036494</v>
      </c>
      <c r="P30" s="65">
        <v>9866.66721566</v>
      </c>
      <c r="Q30" s="65">
        <v>9811.946645909999</v>
      </c>
      <c r="R30" s="65">
        <v>10237.69819883</v>
      </c>
      <c r="S30" s="65">
        <v>10769.52424724</v>
      </c>
      <c r="T30" s="65">
        <v>10766.95345533</v>
      </c>
      <c r="U30" s="65">
        <v>10886.116678190001</v>
      </c>
      <c r="V30" s="65">
        <v>11196.9647406</v>
      </c>
      <c r="W30" s="65">
        <v>11720.3176217</v>
      </c>
      <c r="X30" s="65">
        <v>11596.14646532</v>
      </c>
      <c r="Y30" s="65">
        <v>12362.26157009</v>
      </c>
      <c r="Z30" s="66">
        <v>13605.05793816</v>
      </c>
    </row>
    <row r="31" spans="2:26" ht="15">
      <c r="B31" s="50"/>
      <c r="C31" s="67" t="s">
        <v>138</v>
      </c>
      <c r="D31" s="68">
        <f aca="true" t="shared" si="18" ref="D31:K31">D30/D7*100</f>
        <v>0.23357377744359542</v>
      </c>
      <c r="E31" s="68">
        <f t="shared" si="18"/>
        <v>0.23424888180573292</v>
      </c>
      <c r="F31" s="68">
        <f t="shared" si="18"/>
        <v>0.24419222837955548</v>
      </c>
      <c r="G31" s="68">
        <f t="shared" si="18"/>
        <v>0.23460646643471977</v>
      </c>
      <c r="H31" s="68">
        <f t="shared" si="18"/>
        <v>0.22853164711548715</v>
      </c>
      <c r="I31" s="68">
        <f t="shared" si="18"/>
        <v>0.22054529458374164</v>
      </c>
      <c r="J31" s="68">
        <f t="shared" si="18"/>
        <v>0.22357296483948505</v>
      </c>
      <c r="K31" s="68">
        <f t="shared" si="18"/>
        <v>0.22190601227806311</v>
      </c>
      <c r="L31" s="68">
        <f aca="true" t="shared" si="19" ref="L31:Z31">L30/L7*100</f>
        <v>0.22436767638183414</v>
      </c>
      <c r="M31" s="68">
        <f t="shared" si="19"/>
        <v>0.22450125972589868</v>
      </c>
      <c r="N31" s="68">
        <f t="shared" si="19"/>
        <v>0.21953981772997333</v>
      </c>
      <c r="O31" s="68">
        <f t="shared" si="19"/>
        <v>0.21888555656068015</v>
      </c>
      <c r="P31" s="68">
        <f t="shared" si="19"/>
        <v>0.22029461207695034</v>
      </c>
      <c r="Q31" s="68">
        <f t="shared" si="19"/>
        <v>0.21414320190633876</v>
      </c>
      <c r="R31" s="68">
        <f t="shared" si="19"/>
        <v>0.21795163742708235</v>
      </c>
      <c r="S31" s="68">
        <f t="shared" si="19"/>
        <v>0.22189697923552104</v>
      </c>
      <c r="T31" s="68">
        <f t="shared" si="19"/>
        <v>0.21535400606046035</v>
      </c>
      <c r="U31" s="68">
        <f t="shared" si="19"/>
        <v>0.20849785870991236</v>
      </c>
      <c r="V31" s="68">
        <f t="shared" si="19"/>
        <v>0.20654594510866967</v>
      </c>
      <c r="W31" s="68">
        <f t="shared" si="19"/>
        <v>0.20928686401061689</v>
      </c>
      <c r="X31" s="68">
        <f t="shared" si="19"/>
        <v>0.21519244412606</v>
      </c>
      <c r="Y31" s="68">
        <f t="shared" si="19"/>
        <v>0.20904376305189587</v>
      </c>
      <c r="Z31" s="69">
        <f t="shared" si="19"/>
        <v>0.21300395653610543</v>
      </c>
    </row>
    <row r="32" spans="2:26" ht="15">
      <c r="B32" s="50"/>
      <c r="C32" s="51"/>
      <c r="D32" s="70">
        <f aca="true" t="shared" si="20" ref="D32:K32">D30/D8*100</f>
        <v>0.2324473077630204</v>
      </c>
      <c r="E32" s="70">
        <f t="shared" si="20"/>
        <v>0.2331553143846915</v>
      </c>
      <c r="F32" s="70">
        <f t="shared" si="20"/>
        <v>0.2429305977583288</v>
      </c>
      <c r="G32" s="70">
        <f t="shared" si="20"/>
        <v>0.23349558081374247</v>
      </c>
      <c r="H32" s="70">
        <f t="shared" si="20"/>
        <v>0.22748714670919626</v>
      </c>
      <c r="I32" s="70">
        <f t="shared" si="20"/>
        <v>0.21957268673951114</v>
      </c>
      <c r="J32" s="70">
        <f t="shared" si="20"/>
        <v>0.22263849857422305</v>
      </c>
      <c r="K32" s="70">
        <f t="shared" si="20"/>
        <v>0.22110749129362214</v>
      </c>
      <c r="L32" s="70">
        <f aca="true" t="shared" si="21" ref="L32:Z32">L30/L8*100</f>
        <v>0.22355286344784556</v>
      </c>
      <c r="M32" s="70">
        <f t="shared" si="21"/>
        <v>0.22391355936542506</v>
      </c>
      <c r="N32" s="70">
        <f t="shared" si="21"/>
        <v>0.21890837983455533</v>
      </c>
      <c r="O32" s="70">
        <f t="shared" si="21"/>
        <v>0.2182493570170241</v>
      </c>
      <c r="P32" s="70">
        <f t="shared" si="21"/>
        <v>0.21967049462504917</v>
      </c>
      <c r="Q32" s="70">
        <f t="shared" si="21"/>
        <v>0.21350724518341835</v>
      </c>
      <c r="R32" s="70">
        <f t="shared" si="21"/>
        <v>0.21734852414940034</v>
      </c>
      <c r="S32" s="70">
        <f t="shared" si="21"/>
        <v>0.2212826988600027</v>
      </c>
      <c r="T32" s="70">
        <f t="shared" si="21"/>
        <v>0.2147519844266142</v>
      </c>
      <c r="U32" s="70">
        <f t="shared" si="21"/>
        <v>0.207912029405734</v>
      </c>
      <c r="V32" s="70">
        <f t="shared" si="21"/>
        <v>0.20596653546659438</v>
      </c>
      <c r="W32" s="70">
        <f t="shared" si="21"/>
        <v>0.2087245833141221</v>
      </c>
      <c r="X32" s="70">
        <f t="shared" si="21"/>
        <v>0.21458935803302875</v>
      </c>
      <c r="Y32" s="70">
        <f t="shared" si="21"/>
        <v>0.2084605393508074</v>
      </c>
      <c r="Z32" s="71">
        <f t="shared" si="21"/>
        <v>0.21244964844784525</v>
      </c>
    </row>
    <row r="33" spans="2:27" ht="15">
      <c r="B33" s="72"/>
      <c r="C33" s="73" t="s">
        <v>139</v>
      </c>
      <c r="D33" s="74">
        <f aca="true" t="shared" si="22" ref="D33:K33">D30/D9*100</f>
        <v>0.22648224706635178</v>
      </c>
      <c r="E33" s="74">
        <f t="shared" si="22"/>
        <v>0.227066887421753</v>
      </c>
      <c r="F33" s="74">
        <f t="shared" si="22"/>
        <v>0.2365176752767169</v>
      </c>
      <c r="G33" s="74">
        <f t="shared" si="22"/>
        <v>0.22727086241411906</v>
      </c>
      <c r="H33" s="74">
        <f t="shared" si="22"/>
        <v>0.22146878153320743</v>
      </c>
      <c r="I33" s="74">
        <f t="shared" si="22"/>
        <v>0.21387867001911817</v>
      </c>
      <c r="J33" s="74">
        <f t="shared" si="22"/>
        <v>0.2170845447945329</v>
      </c>
      <c r="K33" s="74">
        <f t="shared" si="22"/>
        <v>0.21567622567548933</v>
      </c>
      <c r="L33" s="74">
        <f aca="true" t="shared" si="23" ref="L33:Z33">L30/L9*100</f>
        <v>0.21792752281913552</v>
      </c>
      <c r="M33" s="74">
        <f t="shared" si="23"/>
        <v>0.21776399070408872</v>
      </c>
      <c r="N33" s="74">
        <f t="shared" si="23"/>
        <v>0.21296857294426003</v>
      </c>
      <c r="O33" s="74">
        <f t="shared" si="23"/>
        <v>0.21243923482135177</v>
      </c>
      <c r="P33" s="74">
        <f t="shared" si="23"/>
        <v>0.21393089002718427</v>
      </c>
      <c r="Q33" s="74">
        <f t="shared" si="23"/>
        <v>0.2079750260295556</v>
      </c>
      <c r="R33" s="74">
        <f t="shared" si="23"/>
        <v>0.21179931571846752</v>
      </c>
      <c r="S33" s="74">
        <f t="shared" si="23"/>
        <v>0.2158026637164452</v>
      </c>
      <c r="T33" s="74">
        <f t="shared" si="23"/>
        <v>0.20944833469334953</v>
      </c>
      <c r="U33" s="74">
        <f t="shared" si="23"/>
        <v>0.20291468703522325</v>
      </c>
      <c r="V33" s="74">
        <f t="shared" si="23"/>
        <v>0.2011354035082242</v>
      </c>
      <c r="W33" s="74">
        <f t="shared" si="23"/>
        <v>0.20388025132152396</v>
      </c>
      <c r="X33" s="74">
        <f t="shared" si="23"/>
        <v>0.20933846946230605</v>
      </c>
      <c r="Y33" s="74">
        <f t="shared" si="23"/>
        <v>0.20369398307576417</v>
      </c>
      <c r="Z33" s="75">
        <f t="shared" si="23"/>
        <v>0.20776666414273115</v>
      </c>
      <c r="AA33" s="2" t="s">
        <v>140</v>
      </c>
    </row>
    <row r="34" spans="2:26" ht="13.8" thickBot="1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</row>
    <row r="36" spans="8:19" ht="13.8" thickBot="1"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2:26" ht="15">
      <c r="B37" s="46"/>
      <c r="C37" s="47" t="s">
        <v>125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</row>
    <row r="38" spans="2:26" ht="15">
      <c r="B38" s="50"/>
      <c r="C38" s="51" t="s">
        <v>65</v>
      </c>
      <c r="D38" s="51" t="s">
        <v>126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">
      <c r="B39" s="50"/>
      <c r="C39" s="51" t="s">
        <v>127</v>
      </c>
      <c r="D39" s="53" t="s">
        <v>128</v>
      </c>
      <c r="E39" s="53"/>
      <c r="F39" s="53"/>
      <c r="G39" s="53"/>
      <c r="H39" s="53"/>
      <c r="I39" s="53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/>
    </row>
    <row r="40" spans="2:26" ht="15">
      <c r="B40" s="50"/>
      <c r="C40" s="51" t="s">
        <v>79</v>
      </c>
      <c r="D40" s="54">
        <v>2000</v>
      </c>
      <c r="E40" s="54">
        <v>2001</v>
      </c>
      <c r="F40" s="54">
        <v>2002</v>
      </c>
      <c r="G40" s="54">
        <v>2003</v>
      </c>
      <c r="H40" s="54">
        <v>2004</v>
      </c>
      <c r="I40" s="54">
        <v>2005</v>
      </c>
      <c r="J40" s="54">
        <v>2006</v>
      </c>
      <c r="K40" s="54">
        <v>2007</v>
      </c>
      <c r="L40" s="54">
        <v>2008</v>
      </c>
      <c r="M40" s="54">
        <v>2009</v>
      </c>
      <c r="N40" s="54">
        <v>2010</v>
      </c>
      <c r="O40" s="54">
        <v>2011</v>
      </c>
      <c r="P40" s="54">
        <v>2012</v>
      </c>
      <c r="Q40" s="54">
        <v>2013</v>
      </c>
      <c r="R40" s="54">
        <v>2014</v>
      </c>
      <c r="S40" s="54">
        <v>2015</v>
      </c>
      <c r="T40" s="54">
        <v>2016</v>
      </c>
      <c r="U40" s="54">
        <v>2017</v>
      </c>
      <c r="V40" s="54">
        <v>2018</v>
      </c>
      <c r="W40" s="54">
        <v>2019</v>
      </c>
      <c r="X40" s="54">
        <v>2020</v>
      </c>
      <c r="Y40" s="54">
        <v>2021</v>
      </c>
      <c r="Z40" s="55">
        <v>2022</v>
      </c>
    </row>
    <row r="41" spans="2:26" ht="15">
      <c r="B41" s="50"/>
      <c r="C41" s="51" t="s">
        <v>129</v>
      </c>
      <c r="D41" s="51">
        <v>7869438.4</v>
      </c>
      <c r="E41" s="51">
        <v>8242013.2</v>
      </c>
      <c r="F41" s="51">
        <v>8539330.5</v>
      </c>
      <c r="G41" s="51">
        <v>8767332</v>
      </c>
      <c r="H41" s="51">
        <v>9167479</v>
      </c>
      <c r="I41" s="51">
        <v>9560444.2</v>
      </c>
      <c r="J41" s="51">
        <v>10112058.6</v>
      </c>
      <c r="K41" s="51">
        <v>10738089.8</v>
      </c>
      <c r="L41" s="51">
        <v>11083423</v>
      </c>
      <c r="M41" s="51">
        <v>10586200.2</v>
      </c>
      <c r="N41" s="51">
        <v>10978289.8</v>
      </c>
      <c r="O41" s="51">
        <v>11325981.3</v>
      </c>
      <c r="P41" s="51">
        <v>11394056.9</v>
      </c>
      <c r="Q41" s="51">
        <v>11514171.4</v>
      </c>
      <c r="R41" s="51">
        <v>11779480.4</v>
      </c>
      <c r="S41" s="51">
        <v>12212831.8</v>
      </c>
      <c r="T41" s="51">
        <v>12547220.8</v>
      </c>
      <c r="U41" s="51">
        <v>13071533.2</v>
      </c>
      <c r="V41" s="51">
        <v>13531150.1</v>
      </c>
      <c r="W41" s="51">
        <v>14018507.4</v>
      </c>
      <c r="X41" s="51">
        <v>13469611.6</v>
      </c>
      <c r="Y41" s="51">
        <v>14637849.1</v>
      </c>
      <c r="Z41" s="52">
        <v>15911126</v>
      </c>
    </row>
    <row r="42" spans="2:26" ht="15">
      <c r="B42" s="50"/>
      <c r="C42" s="51"/>
      <c r="D42" s="51"/>
      <c r="E42" s="51"/>
      <c r="F42" s="51"/>
      <c r="G42" s="51"/>
      <c r="H42" s="51"/>
      <c r="I42" s="51"/>
      <c r="J42" s="51"/>
      <c r="K42" s="51" t="s">
        <v>63</v>
      </c>
      <c r="L42" s="51" t="s">
        <v>64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2"/>
    </row>
    <row r="43" spans="2:26" ht="15">
      <c r="B43" s="50"/>
      <c r="C43" s="51"/>
      <c r="D43" s="51"/>
      <c r="E43" s="51"/>
      <c r="F43" s="51"/>
      <c r="G43" s="51"/>
      <c r="H43" s="51"/>
      <c r="I43" s="51"/>
      <c r="J43" s="51"/>
      <c r="K43" s="51" t="s">
        <v>65</v>
      </c>
      <c r="L43" s="51" t="s">
        <v>66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</row>
    <row r="44" spans="2:26" ht="15">
      <c r="B44" s="50"/>
      <c r="C44" s="51"/>
      <c r="D44" s="51"/>
      <c r="E44" s="51"/>
      <c r="F44" s="51"/>
      <c r="G44" s="51"/>
      <c r="H44" s="51"/>
      <c r="I44" s="51"/>
      <c r="J44" s="51"/>
      <c r="K44" s="51" t="s">
        <v>67</v>
      </c>
      <c r="L44" s="51" t="s">
        <v>68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</row>
    <row r="45" spans="2:26" ht="15">
      <c r="B45" s="50"/>
      <c r="C45" s="51"/>
      <c r="D45" s="54">
        <v>2000</v>
      </c>
      <c r="E45" s="54">
        <v>2001</v>
      </c>
      <c r="F45" s="54">
        <v>2002</v>
      </c>
      <c r="G45" s="54">
        <v>2003</v>
      </c>
      <c r="H45" s="54">
        <v>2004</v>
      </c>
      <c r="I45" s="54">
        <v>2005</v>
      </c>
      <c r="J45" s="54">
        <v>2006</v>
      </c>
      <c r="K45" s="54">
        <v>2007</v>
      </c>
      <c r="L45" s="54">
        <v>2008</v>
      </c>
      <c r="M45" s="54">
        <v>2009</v>
      </c>
      <c r="N45" s="54">
        <v>2010</v>
      </c>
      <c r="O45" s="54">
        <v>2011</v>
      </c>
      <c r="P45" s="54">
        <v>2012</v>
      </c>
      <c r="Q45" s="54">
        <v>2013</v>
      </c>
      <c r="R45" s="54">
        <v>2014</v>
      </c>
      <c r="S45" s="54">
        <v>2015</v>
      </c>
      <c r="T45" s="54">
        <v>2016</v>
      </c>
      <c r="U45" s="54">
        <v>2017</v>
      </c>
      <c r="V45" s="54">
        <v>2018</v>
      </c>
      <c r="W45" s="54">
        <v>2019</v>
      </c>
      <c r="X45" s="54">
        <v>2020</v>
      </c>
      <c r="Y45" s="54">
        <v>2021</v>
      </c>
      <c r="Z45" s="55">
        <v>2022</v>
      </c>
    </row>
    <row r="46" spans="2:26" ht="15">
      <c r="B46" s="76" t="s">
        <v>70</v>
      </c>
      <c r="C46" s="51" t="s">
        <v>66</v>
      </c>
      <c r="D46" s="83">
        <v>202103.96171253</v>
      </c>
      <c r="E46" s="83">
        <v>208961.77030335</v>
      </c>
      <c r="F46" s="83">
        <v>217771.37977487</v>
      </c>
      <c r="G46" s="83">
        <v>226811.20759322</v>
      </c>
      <c r="H46" s="83">
        <v>235608.49793205</v>
      </c>
      <c r="I46" s="83">
        <v>242677.06825614</v>
      </c>
      <c r="J46" s="83">
        <v>250050.94581409</v>
      </c>
      <c r="K46" s="83">
        <v>254427.2053992</v>
      </c>
      <c r="L46" s="65">
        <v>255807.23447014</v>
      </c>
      <c r="M46" s="65">
        <v>249295.63095372</v>
      </c>
      <c r="N46" s="65">
        <v>259176.22358886</v>
      </c>
      <c r="O46" s="65">
        <v>271881.77718752</v>
      </c>
      <c r="P46" s="65">
        <v>279023.04990119</v>
      </c>
      <c r="Q46" s="65">
        <v>284767.17461967</v>
      </c>
      <c r="R46" s="65">
        <v>291369.13163965</v>
      </c>
      <c r="S46" s="65">
        <v>299800.59376691</v>
      </c>
      <c r="T46" s="65">
        <v>310449.54513679</v>
      </c>
      <c r="U46" s="65">
        <v>319557.79296599</v>
      </c>
      <c r="V46" s="65">
        <v>326243.07944749</v>
      </c>
      <c r="W46" s="65">
        <v>330845.71268389</v>
      </c>
      <c r="X46" s="65">
        <v>301689.85474622</v>
      </c>
      <c r="Y46" s="65">
        <v>330216.30727007</v>
      </c>
      <c r="Z46" s="66">
        <v>317190.37831102</v>
      </c>
    </row>
    <row r="47" spans="2:26" ht="15">
      <c r="B47" s="76"/>
      <c r="C47" s="67" t="s">
        <v>93</v>
      </c>
      <c r="D47" s="68">
        <f aca="true" t="shared" si="24" ref="D47:K47">D46/D41*100</f>
        <v>2.5682132757088487</v>
      </c>
      <c r="E47" s="68">
        <f t="shared" si="24"/>
        <v>2.535324382923216</v>
      </c>
      <c r="F47" s="68">
        <f t="shared" si="24"/>
        <v>2.5502160828049694</v>
      </c>
      <c r="G47" s="68">
        <f t="shared" si="24"/>
        <v>2.587003749752148</v>
      </c>
      <c r="H47" s="68">
        <f t="shared" si="24"/>
        <v>2.5700467700231435</v>
      </c>
      <c r="I47" s="68">
        <f t="shared" si="24"/>
        <v>2.5383451143006512</v>
      </c>
      <c r="J47" s="68">
        <f t="shared" si="24"/>
        <v>2.472799611882095</v>
      </c>
      <c r="K47" s="68">
        <f t="shared" si="24"/>
        <v>2.3693898089695615</v>
      </c>
      <c r="L47" s="68">
        <f>L46/L41*100</f>
        <v>2.3080165258525276</v>
      </c>
      <c r="M47" s="68">
        <f aca="true" t="shared" si="25" ref="M47:Z47">M46/M41*100</f>
        <v>2.3549113585979606</v>
      </c>
      <c r="N47" s="68">
        <f t="shared" si="25"/>
        <v>2.360806904449362</v>
      </c>
      <c r="O47" s="68">
        <f t="shared" si="25"/>
        <v>2.4005140922095642</v>
      </c>
      <c r="P47" s="68">
        <f t="shared" si="25"/>
        <v>2.4488472573907365</v>
      </c>
      <c r="Q47" s="68">
        <f t="shared" si="25"/>
        <v>2.473188601479999</v>
      </c>
      <c r="R47" s="68">
        <f t="shared" si="25"/>
        <v>2.473531274262742</v>
      </c>
      <c r="S47" s="68">
        <f t="shared" si="25"/>
        <v>2.4547999896871584</v>
      </c>
      <c r="T47" s="68">
        <f t="shared" si="25"/>
        <v>2.4742494779145834</v>
      </c>
      <c r="U47" s="68">
        <f t="shared" si="25"/>
        <v>2.444684858896201</v>
      </c>
      <c r="V47" s="68">
        <f t="shared" si="25"/>
        <v>2.411052105966144</v>
      </c>
      <c r="W47" s="68">
        <f t="shared" si="25"/>
        <v>2.3600637588841304</v>
      </c>
      <c r="X47" s="68">
        <f t="shared" si="25"/>
        <v>2.2397813961185045</v>
      </c>
      <c r="Y47" s="68">
        <f t="shared" si="25"/>
        <v>2.2559073058764487</v>
      </c>
      <c r="Z47" s="68">
        <f t="shared" si="25"/>
        <v>1.9935130820472415</v>
      </c>
    </row>
    <row r="48" spans="2:26" ht="15">
      <c r="B48" s="76"/>
      <c r="C48" s="51"/>
      <c r="D48" s="51"/>
      <c r="E48" s="51"/>
      <c r="F48" s="51"/>
      <c r="G48" s="51"/>
      <c r="H48" s="51"/>
      <c r="I48" s="51"/>
      <c r="J48" s="77"/>
      <c r="K48" s="7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2:26" ht="15">
      <c r="B49" s="76" t="s">
        <v>71</v>
      </c>
      <c r="C49" s="51" t="s">
        <v>66</v>
      </c>
      <c r="D49" s="83">
        <v>154248.9827675</v>
      </c>
      <c r="E49" s="83">
        <v>159667.27315953</v>
      </c>
      <c r="F49" s="83">
        <v>167269.26988101</v>
      </c>
      <c r="G49" s="83">
        <v>175550.96603325</v>
      </c>
      <c r="H49" s="83">
        <v>179056.0263655</v>
      </c>
      <c r="I49" s="83">
        <v>182495.97297113</v>
      </c>
      <c r="J49" s="83">
        <v>186377.55289093</v>
      </c>
      <c r="K49" s="83">
        <v>187346.56863049</v>
      </c>
      <c r="L49" s="65">
        <v>189989.1613876</v>
      </c>
      <c r="M49" s="65">
        <v>189305.51759037</v>
      </c>
      <c r="N49" s="65">
        <v>197632.78299431</v>
      </c>
      <c r="O49" s="65">
        <v>208312.80705573</v>
      </c>
      <c r="P49" s="65">
        <v>215340.08650386</v>
      </c>
      <c r="Q49" s="65">
        <v>220877.8304683</v>
      </c>
      <c r="R49" s="65">
        <v>225954.63007082</v>
      </c>
      <c r="S49" s="65">
        <v>231809.00248665</v>
      </c>
      <c r="T49" s="65">
        <v>240742.5140321</v>
      </c>
      <c r="U49" s="65">
        <v>246386.32585107</v>
      </c>
      <c r="V49" s="65">
        <v>252641.28164017</v>
      </c>
      <c r="W49" s="65">
        <v>256206.37671645</v>
      </c>
      <c r="X49" s="65">
        <v>231967.59531852</v>
      </c>
      <c r="Y49" s="65">
        <v>257842.81304537</v>
      </c>
      <c r="Z49" s="66">
        <v>242764.72629316</v>
      </c>
    </row>
    <row r="50" spans="2:26" ht="15">
      <c r="B50" s="76"/>
      <c r="C50" s="67" t="s">
        <v>93</v>
      </c>
      <c r="D50" s="68">
        <f aca="true" t="shared" si="26" ref="D50:K50">D49/D41*100</f>
        <v>1.9601015336431125</v>
      </c>
      <c r="E50" s="68">
        <f t="shared" si="26"/>
        <v>1.937236319392573</v>
      </c>
      <c r="F50" s="68">
        <f t="shared" si="26"/>
        <v>1.95881011843973</v>
      </c>
      <c r="G50" s="68">
        <f t="shared" si="26"/>
        <v>2.0023305383353796</v>
      </c>
      <c r="H50" s="68">
        <f t="shared" si="26"/>
        <v>1.9531653834767442</v>
      </c>
      <c r="I50" s="68">
        <f t="shared" si="26"/>
        <v>1.9088649978327366</v>
      </c>
      <c r="J50" s="68">
        <f t="shared" si="26"/>
        <v>1.8431217644538769</v>
      </c>
      <c r="K50" s="68">
        <f t="shared" si="26"/>
        <v>1.74469176659791</v>
      </c>
      <c r="L50" s="68">
        <f>L49/L41*100</f>
        <v>1.7141740542393809</v>
      </c>
      <c r="M50" s="68">
        <f aca="true" t="shared" si="27" ref="M50:Z50">M49/M41*100</f>
        <v>1.7882291475119656</v>
      </c>
      <c r="N50" s="68">
        <f t="shared" si="27"/>
        <v>1.8002146654418794</v>
      </c>
      <c r="O50" s="68">
        <f t="shared" si="27"/>
        <v>1.839247315865955</v>
      </c>
      <c r="P50" s="68">
        <f t="shared" si="27"/>
        <v>1.8899333959255546</v>
      </c>
      <c r="Q50" s="68">
        <f t="shared" si="27"/>
        <v>1.9183128580863402</v>
      </c>
      <c r="R50" s="68">
        <f t="shared" si="27"/>
        <v>1.91820540803158</v>
      </c>
      <c r="S50" s="68">
        <f t="shared" si="27"/>
        <v>1.8980774179388107</v>
      </c>
      <c r="T50" s="68">
        <f t="shared" si="27"/>
        <v>1.9186919387925332</v>
      </c>
      <c r="U50" s="68">
        <f t="shared" si="27"/>
        <v>1.8849076239279263</v>
      </c>
      <c r="V50" s="68">
        <f t="shared" si="27"/>
        <v>1.8671087067474774</v>
      </c>
      <c r="W50" s="68">
        <f t="shared" si="27"/>
        <v>1.8276295001024858</v>
      </c>
      <c r="X50" s="68">
        <f t="shared" si="27"/>
        <v>1.7221550420839158</v>
      </c>
      <c r="Y50" s="68">
        <f t="shared" si="27"/>
        <v>1.7614801961947404</v>
      </c>
      <c r="Z50" s="68">
        <f t="shared" si="27"/>
        <v>1.525754533608495</v>
      </c>
    </row>
    <row r="51" spans="2:26" ht="15">
      <c r="B51" s="76"/>
      <c r="C51" s="51"/>
      <c r="D51" s="51"/>
      <c r="E51" s="51"/>
      <c r="F51" s="51"/>
      <c r="G51" s="51"/>
      <c r="H51" s="51"/>
      <c r="I51" s="51"/>
      <c r="J51" s="77"/>
      <c r="K51" s="78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</row>
    <row r="52" spans="2:26" ht="15">
      <c r="B52" s="76" t="s">
        <v>72</v>
      </c>
      <c r="C52" s="51" t="s">
        <v>66</v>
      </c>
      <c r="D52" s="83">
        <v>40523.24241967</v>
      </c>
      <c r="E52" s="83">
        <v>41776.48143905</v>
      </c>
      <c r="F52" s="83">
        <v>42467.8170941</v>
      </c>
      <c r="G52" s="83">
        <v>43334.72954687</v>
      </c>
      <c r="H52" s="83">
        <v>48532.23499683</v>
      </c>
      <c r="I52" s="83">
        <v>52051.3552977</v>
      </c>
      <c r="J52" s="83">
        <v>54881.93450533</v>
      </c>
      <c r="K52" s="83">
        <v>57789.11581856</v>
      </c>
      <c r="L52" s="65">
        <v>56256.61830251</v>
      </c>
      <c r="M52" s="65">
        <v>50948.13632233</v>
      </c>
      <c r="N52" s="65">
        <v>52401.49413083</v>
      </c>
      <c r="O52" s="65">
        <v>54060.66648239</v>
      </c>
      <c r="P52" s="65">
        <v>53816.29618167</v>
      </c>
      <c r="Q52" s="65">
        <v>54077.39750546</v>
      </c>
      <c r="R52" s="65">
        <v>55176.80337</v>
      </c>
      <c r="S52" s="65">
        <v>57222.06703302</v>
      </c>
      <c r="T52" s="65">
        <v>58940.07764936</v>
      </c>
      <c r="U52" s="65">
        <v>62285.35043673</v>
      </c>
      <c r="V52" s="65">
        <v>62404.83306672</v>
      </c>
      <c r="W52" s="65">
        <v>62919.01834574</v>
      </c>
      <c r="X52" s="65">
        <v>58126.11296238</v>
      </c>
      <c r="Y52" s="65">
        <v>60011.23265461</v>
      </c>
      <c r="Z52" s="66">
        <v>60820.5940797</v>
      </c>
    </row>
    <row r="53" spans="2:26" ht="15">
      <c r="B53" s="76"/>
      <c r="C53" s="67" t="s">
        <v>93</v>
      </c>
      <c r="D53" s="68">
        <f aca="true" t="shared" si="28" ref="D53:K53">D52/D41*100</f>
        <v>0.5149445279306081</v>
      </c>
      <c r="E53" s="68">
        <f t="shared" si="28"/>
        <v>0.5068722947331605</v>
      </c>
      <c r="F53" s="68">
        <f t="shared" si="28"/>
        <v>0.49732021841876245</v>
      </c>
      <c r="G53" s="68">
        <f t="shared" si="28"/>
        <v>0.49427499205995623</v>
      </c>
      <c r="H53" s="68">
        <f t="shared" si="28"/>
        <v>0.5293956495218587</v>
      </c>
      <c r="I53" s="68">
        <f t="shared" si="28"/>
        <v>0.5444449463728893</v>
      </c>
      <c r="J53" s="68">
        <f t="shared" si="28"/>
        <v>0.5427375045604463</v>
      </c>
      <c r="K53" s="68">
        <f t="shared" si="28"/>
        <v>0.5381694220750509</v>
      </c>
      <c r="L53" s="68">
        <f>L52/L41*100</f>
        <v>0.5075744046086665</v>
      </c>
      <c r="M53" s="68">
        <f aca="true" t="shared" si="29" ref="M53:Z53">M52/M41*100</f>
        <v>0.48126934461649423</v>
      </c>
      <c r="N53" s="68">
        <f t="shared" si="29"/>
        <v>0.477319282743201</v>
      </c>
      <c r="O53" s="68">
        <f t="shared" si="29"/>
        <v>0.4773155195160882</v>
      </c>
      <c r="P53" s="68">
        <f t="shared" si="29"/>
        <v>0.4723190050215564</v>
      </c>
      <c r="Q53" s="68">
        <f t="shared" si="29"/>
        <v>0.46965947984290035</v>
      </c>
      <c r="R53" s="68">
        <f t="shared" si="29"/>
        <v>0.4684145776922385</v>
      </c>
      <c r="S53" s="68">
        <f t="shared" si="29"/>
        <v>0.46854053154993913</v>
      </c>
      <c r="T53" s="68">
        <f t="shared" si="29"/>
        <v>0.4697460783455727</v>
      </c>
      <c r="U53" s="68">
        <f t="shared" si="29"/>
        <v>0.47649613464417473</v>
      </c>
      <c r="V53" s="68">
        <f t="shared" si="29"/>
        <v>0.4611938571778906</v>
      </c>
      <c r="W53" s="68">
        <f t="shared" si="29"/>
        <v>0.44882822793059984</v>
      </c>
      <c r="X53" s="68">
        <f t="shared" si="29"/>
        <v>0.4315351822199535</v>
      </c>
      <c r="Y53" s="68">
        <f t="shared" si="29"/>
        <v>0.4099730243469309</v>
      </c>
      <c r="Z53" s="68">
        <f t="shared" si="29"/>
        <v>0.38225197939919525</v>
      </c>
    </row>
    <row r="54" spans="2:26" ht="15">
      <c r="B54" s="76"/>
      <c r="C54" s="51"/>
      <c r="D54" s="51"/>
      <c r="E54" s="51"/>
      <c r="F54" s="51"/>
      <c r="G54" s="51"/>
      <c r="H54" s="51"/>
      <c r="I54" s="51"/>
      <c r="J54" s="77"/>
      <c r="K54" s="78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</row>
    <row r="55" spans="2:26" ht="15">
      <c r="B55" s="76" t="s">
        <v>92</v>
      </c>
      <c r="C55" s="51" t="s">
        <v>66</v>
      </c>
      <c r="D55" s="83">
        <v>7331.73652536</v>
      </c>
      <c r="E55" s="83">
        <v>7518.01570477</v>
      </c>
      <c r="F55" s="83">
        <v>8034.29279976</v>
      </c>
      <c r="G55" s="83">
        <v>7925.5120131</v>
      </c>
      <c r="H55" s="83">
        <v>8020.23656972</v>
      </c>
      <c r="I55" s="83">
        <v>8129.73998731</v>
      </c>
      <c r="J55" s="83">
        <v>8791.45841783</v>
      </c>
      <c r="K55" s="83">
        <v>9291.52095015</v>
      </c>
      <c r="L55" s="65">
        <v>9561.454780029999</v>
      </c>
      <c r="M55" s="65">
        <v>9041.97704102</v>
      </c>
      <c r="N55" s="65">
        <v>9141.94646372</v>
      </c>
      <c r="O55" s="65">
        <v>9508.3036494</v>
      </c>
      <c r="P55" s="65">
        <v>9866.66721566</v>
      </c>
      <c r="Q55" s="65">
        <v>9811.946645909999</v>
      </c>
      <c r="R55" s="65">
        <v>10237.69819883</v>
      </c>
      <c r="S55" s="65">
        <v>10769.52424724</v>
      </c>
      <c r="T55" s="65">
        <v>10766.95345533</v>
      </c>
      <c r="U55" s="65">
        <v>10886.116678190001</v>
      </c>
      <c r="V55" s="65">
        <v>11196.9647406</v>
      </c>
      <c r="W55" s="65">
        <v>11720.3176217</v>
      </c>
      <c r="X55" s="65">
        <v>11596.14646532</v>
      </c>
      <c r="Y55" s="65">
        <v>12362.26157009</v>
      </c>
      <c r="Z55" s="66">
        <v>13605.05793816</v>
      </c>
    </row>
    <row r="56" spans="2:26" ht="15">
      <c r="B56" s="50"/>
      <c r="C56" s="67" t="s">
        <v>93</v>
      </c>
      <c r="D56" s="68">
        <f aca="true" t="shared" si="30" ref="D56:K56">D55/D41*100</f>
        <v>0.09316721413512812</v>
      </c>
      <c r="E56" s="68">
        <f t="shared" si="30"/>
        <v>0.09121576879748264</v>
      </c>
      <c r="F56" s="68">
        <f t="shared" si="30"/>
        <v>0.09408574594647671</v>
      </c>
      <c r="G56" s="68">
        <f t="shared" si="30"/>
        <v>0.09039821935681232</v>
      </c>
      <c r="H56" s="68">
        <f t="shared" si="30"/>
        <v>0.08748573702454077</v>
      </c>
      <c r="I56" s="68">
        <f t="shared" si="30"/>
        <v>0.08503517009502551</v>
      </c>
      <c r="J56" s="68">
        <f t="shared" si="30"/>
        <v>0.08694034286777175</v>
      </c>
      <c r="K56" s="68">
        <f t="shared" si="30"/>
        <v>0.0865286202966006</v>
      </c>
      <c r="L56" s="68">
        <f>L55/L41*100</f>
        <v>0.08626806700448048</v>
      </c>
      <c r="M56" s="68">
        <f aca="true" t="shared" si="31" ref="M56:Z56">M55/M41*100</f>
        <v>0.08541286646950055</v>
      </c>
      <c r="N56" s="68">
        <f t="shared" si="31"/>
        <v>0.08327295626428079</v>
      </c>
      <c r="O56" s="68">
        <f t="shared" si="31"/>
        <v>0.08395125682752098</v>
      </c>
      <c r="P56" s="68">
        <f t="shared" si="31"/>
        <v>0.08659485644362544</v>
      </c>
      <c r="Q56" s="68">
        <f t="shared" si="31"/>
        <v>0.08521626355075797</v>
      </c>
      <c r="R56" s="68">
        <f t="shared" si="31"/>
        <v>0.086911288538924</v>
      </c>
      <c r="S56" s="68">
        <f t="shared" si="31"/>
        <v>0.08818204019840836</v>
      </c>
      <c r="T56" s="68">
        <f t="shared" si="31"/>
        <v>0.08581146077647729</v>
      </c>
      <c r="U56" s="68">
        <f t="shared" si="31"/>
        <v>0.08328110032409972</v>
      </c>
      <c r="V56" s="68">
        <f t="shared" si="31"/>
        <v>0.08274954204077598</v>
      </c>
      <c r="W56" s="68">
        <f t="shared" si="31"/>
        <v>0.08360603085104482</v>
      </c>
      <c r="X56" s="68">
        <f t="shared" si="31"/>
        <v>0.08609117181463496</v>
      </c>
      <c r="Y56" s="68">
        <f t="shared" si="31"/>
        <v>0.08445408533477779</v>
      </c>
      <c r="Z56" s="68">
        <f t="shared" si="31"/>
        <v>0.08550656903955133</v>
      </c>
    </row>
    <row r="57" spans="2:26" ht="13.8" thickBot="1"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D206-F770-4143-8FEB-00BD7A2CEEBF}">
  <dimension ref="A1:O142"/>
  <sheetViews>
    <sheetView workbookViewId="0" topLeftCell="A1">
      <selection activeCell="I29" sqref="I29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13.140625" style="1" customWidth="1"/>
    <col min="4" max="4" width="10.140625" style="1" bestFit="1" customWidth="1"/>
    <col min="5" max="5" width="13.140625" style="1" customWidth="1"/>
    <col min="6" max="6" width="10.140625" style="1" bestFit="1" customWidth="1"/>
    <col min="7" max="7" width="13.28125" style="1" customWidth="1"/>
    <col min="8" max="8" width="8.421875" style="1" customWidth="1"/>
    <col min="9" max="9" width="13.7109375" style="1" customWidth="1"/>
    <col min="10" max="10" width="9.57421875" style="1" bestFit="1" customWidth="1"/>
    <col min="11" max="11" width="9.8515625" style="1" bestFit="1" customWidth="1"/>
    <col min="12" max="12" width="7.7109375" style="1" bestFit="1" customWidth="1"/>
    <col min="13" max="13" width="13.140625" style="1" customWidth="1"/>
    <col min="14" max="15" width="10.8515625" style="1" customWidth="1"/>
    <col min="16" max="16384" width="9.140625" style="1" customWidth="1"/>
  </cols>
  <sheetData>
    <row r="1" ht="15">
      <c r="B1" s="47" t="s">
        <v>183</v>
      </c>
    </row>
    <row r="3" spans="2:11" ht="15">
      <c r="B3" s="84" t="s">
        <v>80</v>
      </c>
      <c r="C3" s="211" t="s">
        <v>81</v>
      </c>
      <c r="D3" s="211" t="s">
        <v>82</v>
      </c>
      <c r="E3" s="211" t="s">
        <v>83</v>
      </c>
      <c r="F3" s="211" t="s">
        <v>82</v>
      </c>
      <c r="G3" s="211" t="s">
        <v>84</v>
      </c>
      <c r="H3" s="211" t="s">
        <v>82</v>
      </c>
      <c r="I3" s="212" t="s">
        <v>85</v>
      </c>
      <c r="J3" s="212" t="s">
        <v>82</v>
      </c>
      <c r="K3" s="85"/>
    </row>
    <row r="4" spans="2:11" ht="15">
      <c r="B4" s="86" t="s">
        <v>86</v>
      </c>
      <c r="C4" s="97"/>
      <c r="D4" s="97"/>
      <c r="E4" s="97"/>
      <c r="F4" s="97"/>
      <c r="G4" s="97"/>
      <c r="H4" s="97"/>
      <c r="I4" s="97"/>
      <c r="J4" s="97"/>
      <c r="K4" s="85"/>
    </row>
    <row r="5" spans="2:13" ht="15">
      <c r="B5" s="87" t="s">
        <v>87</v>
      </c>
      <c r="C5" s="88">
        <v>164184.50684644</v>
      </c>
      <c r="D5" s="88"/>
      <c r="E5" s="88">
        <v>142443.46704462</v>
      </c>
      <c r="F5" s="88"/>
      <c r="G5" s="88">
        <v>9932.866096579997</v>
      </c>
      <c r="H5" s="88"/>
      <c r="I5" s="88">
        <v>317192.14782223</v>
      </c>
      <c r="J5" s="88"/>
      <c r="K5" s="89"/>
      <c r="M5" s="3"/>
    </row>
    <row r="6" spans="2:11" ht="15">
      <c r="B6" s="87" t="s">
        <v>88</v>
      </c>
      <c r="C6" s="90">
        <v>138805.73622804</v>
      </c>
      <c r="D6" s="90"/>
      <c r="E6" s="90">
        <v>94054.260344</v>
      </c>
      <c r="F6" s="90"/>
      <c r="G6" s="90">
        <v>9326.828206989998</v>
      </c>
      <c r="H6" s="90"/>
      <c r="I6" s="90">
        <v>242764.72680447003</v>
      </c>
      <c r="J6" s="90"/>
      <c r="K6" s="89"/>
    </row>
    <row r="7" spans="2:11" ht="15">
      <c r="B7" s="87" t="s">
        <v>89</v>
      </c>
      <c r="C7" s="88">
        <v>19187.19125766</v>
      </c>
      <c r="D7" s="88"/>
      <c r="E7" s="88">
        <v>41117.53286504</v>
      </c>
      <c r="F7" s="88"/>
      <c r="G7" s="88">
        <v>474.19658199</v>
      </c>
      <c r="H7" s="88"/>
      <c r="I7" s="88">
        <v>60822.36221408</v>
      </c>
      <c r="J7" s="88"/>
      <c r="K7" s="89"/>
    </row>
    <row r="8" spans="2:11" ht="15">
      <c r="B8" s="87" t="s">
        <v>90</v>
      </c>
      <c r="C8" s="90">
        <v>5229.47960311</v>
      </c>
      <c r="D8" s="90"/>
      <c r="E8" s="90">
        <v>6342.63471563</v>
      </c>
      <c r="F8" s="90"/>
      <c r="G8" s="90">
        <v>115.44352194999999</v>
      </c>
      <c r="H8" s="90"/>
      <c r="I8" s="90">
        <v>11693.99314045</v>
      </c>
      <c r="J8" s="90"/>
      <c r="K8" s="89"/>
    </row>
    <row r="9" spans="2:11" ht="15">
      <c r="B9" s="87" t="s">
        <v>91</v>
      </c>
      <c r="C9" s="88">
        <v>962.09975763</v>
      </c>
      <c r="D9" s="88"/>
      <c r="E9" s="88">
        <v>929.03911995</v>
      </c>
      <c r="F9" s="88"/>
      <c r="G9" s="88">
        <v>16.39778565</v>
      </c>
      <c r="H9" s="88"/>
      <c r="I9" s="88">
        <v>1911.0656632300002</v>
      </c>
      <c r="J9" s="88"/>
      <c r="K9" s="89"/>
    </row>
    <row r="10" spans="2:11" ht="15">
      <c r="B10" s="87" t="s">
        <v>92</v>
      </c>
      <c r="C10" s="90">
        <v>6191.57936074</v>
      </c>
      <c r="D10" s="90"/>
      <c r="E10" s="90">
        <v>7271.67383558</v>
      </c>
      <c r="F10" s="90"/>
      <c r="G10" s="90">
        <v>131.8413076</v>
      </c>
      <c r="H10" s="90"/>
      <c r="I10" s="90">
        <v>13605.05880368</v>
      </c>
      <c r="J10" s="90"/>
      <c r="K10" s="89"/>
    </row>
    <row r="11" spans="3:11" ht="15">
      <c r="C11" s="90"/>
      <c r="D11" s="90"/>
      <c r="E11" s="90"/>
      <c r="F11" s="90"/>
      <c r="G11" s="90"/>
      <c r="H11" s="90"/>
      <c r="I11" s="90"/>
      <c r="J11" s="90"/>
      <c r="K11" s="89"/>
    </row>
    <row r="12" spans="3:11" ht="13.8" thickBot="1">
      <c r="C12" s="90"/>
      <c r="D12" s="90"/>
      <c r="E12" s="90"/>
      <c r="F12" s="90"/>
      <c r="G12" s="90"/>
      <c r="H12" s="90"/>
      <c r="I12" s="90"/>
      <c r="J12" s="90"/>
      <c r="K12" s="89"/>
    </row>
    <row r="13" spans="2:11" ht="15">
      <c r="B13" s="179" t="s">
        <v>80</v>
      </c>
      <c r="C13" s="208" t="s">
        <v>81</v>
      </c>
      <c r="D13" s="208" t="s">
        <v>82</v>
      </c>
      <c r="E13" s="208" t="s">
        <v>83</v>
      </c>
      <c r="F13" s="208" t="s">
        <v>82</v>
      </c>
      <c r="G13" s="208" t="s">
        <v>84</v>
      </c>
      <c r="H13" s="208" t="s">
        <v>82</v>
      </c>
      <c r="I13" s="209" t="s">
        <v>85</v>
      </c>
      <c r="J13" s="210" t="s">
        <v>82</v>
      </c>
      <c r="K13" s="85"/>
    </row>
    <row r="14" spans="2:11" ht="15">
      <c r="B14" s="180" t="s">
        <v>86</v>
      </c>
      <c r="C14" s="181" t="s">
        <v>82</v>
      </c>
      <c r="D14" s="181" t="s">
        <v>82</v>
      </c>
      <c r="E14" s="181" t="s">
        <v>82</v>
      </c>
      <c r="F14" s="181" t="s">
        <v>82</v>
      </c>
      <c r="G14" s="181" t="s">
        <v>82</v>
      </c>
      <c r="H14" s="181" t="s">
        <v>82</v>
      </c>
      <c r="I14" s="181" t="s">
        <v>82</v>
      </c>
      <c r="J14" s="182" t="s">
        <v>82</v>
      </c>
      <c r="K14" s="91" t="s">
        <v>142</v>
      </c>
    </row>
    <row r="15" spans="2:14" ht="15">
      <c r="B15" s="183" t="s">
        <v>87</v>
      </c>
      <c r="C15" s="184">
        <f>C5*100/I5</f>
        <v>51.76184466535313</v>
      </c>
      <c r="D15" s="184"/>
      <c r="E15" s="184">
        <f>E5*100/I5</f>
        <v>44.90762713472096</v>
      </c>
      <c r="F15" s="184"/>
      <c r="G15" s="184">
        <f>G5*100/I5</f>
        <v>3.1314981044697427</v>
      </c>
      <c r="H15" s="184" t="s">
        <v>82</v>
      </c>
      <c r="I15" s="184">
        <v>317192.14782223</v>
      </c>
      <c r="J15" s="185" t="s">
        <v>82</v>
      </c>
      <c r="K15" s="89">
        <v>100</v>
      </c>
      <c r="M15" s="6"/>
      <c r="N15" s="5"/>
    </row>
    <row r="16" spans="2:14" ht="15">
      <c r="B16" s="183" t="s">
        <v>88</v>
      </c>
      <c r="C16" s="186">
        <f>C6*100/I16</f>
        <v>57.17706112216142</v>
      </c>
      <c r="D16" s="186"/>
      <c r="E16" s="186">
        <f>E6*100/I16</f>
        <v>38.74296796822304</v>
      </c>
      <c r="F16" s="186"/>
      <c r="G16" s="186">
        <f>G6*100/I16</f>
        <v>3.841920665229963</v>
      </c>
      <c r="H16" s="186" t="s">
        <v>82</v>
      </c>
      <c r="I16" s="186">
        <v>242764.72680447003</v>
      </c>
      <c r="J16" s="187" t="s">
        <v>82</v>
      </c>
      <c r="K16" s="89">
        <f>I16*100/$I$15</f>
        <v>76.53554114477237</v>
      </c>
      <c r="M16" s="6"/>
      <c r="N16" s="5"/>
    </row>
    <row r="17" spans="2:14" ht="15">
      <c r="B17" s="183" t="s">
        <v>89</v>
      </c>
      <c r="C17" s="184">
        <f aca="true" t="shared" si="0" ref="C17:C20">C7*100/I17</f>
        <v>31.546277650522235</v>
      </c>
      <c r="D17" s="184"/>
      <c r="E17" s="184">
        <f aca="true" t="shared" si="1" ref="E17:E20">E7*100/I17</f>
        <v>67.60265693120604</v>
      </c>
      <c r="F17" s="184"/>
      <c r="G17" s="184">
        <f aca="true" t="shared" si="2" ref="G17:G20">G7*100/I17</f>
        <v>0.7796418368641171</v>
      </c>
      <c r="H17" s="184"/>
      <c r="I17" s="184">
        <v>60822.36221408</v>
      </c>
      <c r="J17" s="185" t="s">
        <v>82</v>
      </c>
      <c r="K17" s="89">
        <f aca="true" t="shared" si="3" ref="K17:K20">I17*100/$I$15</f>
        <v>19.1752420832838</v>
      </c>
      <c r="M17" s="6"/>
      <c r="N17" s="5"/>
    </row>
    <row r="18" spans="2:14" ht="15">
      <c r="B18" s="183" t="s">
        <v>90</v>
      </c>
      <c r="C18" s="186">
        <f t="shared" si="0"/>
        <v>44.71936609079252</v>
      </c>
      <c r="D18" s="186"/>
      <c r="E18" s="186">
        <f t="shared" si="1"/>
        <v>54.23839948811469</v>
      </c>
      <c r="F18" s="186"/>
      <c r="G18" s="186">
        <f t="shared" si="2"/>
        <v>0.9872036058468012</v>
      </c>
      <c r="H18" s="186" t="s">
        <v>82</v>
      </c>
      <c r="I18" s="186">
        <v>11693.99314045</v>
      </c>
      <c r="J18" s="187" t="s">
        <v>82</v>
      </c>
      <c r="K18" s="89">
        <f t="shared" si="3"/>
        <v>3.686722140109183</v>
      </c>
      <c r="M18" s="6"/>
      <c r="N18" s="5"/>
    </row>
    <row r="19" spans="2:14" ht="15">
      <c r="B19" s="183" t="s">
        <v>91</v>
      </c>
      <c r="C19" s="184">
        <f t="shared" si="0"/>
        <v>50.34362639344902</v>
      </c>
      <c r="D19" s="184"/>
      <c r="E19" s="184">
        <f t="shared" si="1"/>
        <v>48.61366816563375</v>
      </c>
      <c r="F19" s="184"/>
      <c r="G19" s="184">
        <f t="shared" si="2"/>
        <v>0.8580440727654106</v>
      </c>
      <c r="H19" s="184" t="s">
        <v>82</v>
      </c>
      <c r="I19" s="184">
        <v>1911.0656632300002</v>
      </c>
      <c r="J19" s="185" t="s">
        <v>82</v>
      </c>
      <c r="K19" s="89">
        <f t="shared" si="3"/>
        <v>0.6024946318346616</v>
      </c>
      <c r="M19" s="6"/>
      <c r="N19" s="5"/>
    </row>
    <row r="20" spans="2:14" ht="13.8" thickBot="1">
      <c r="B20" s="188" t="s">
        <v>92</v>
      </c>
      <c r="C20" s="189">
        <f t="shared" si="0"/>
        <v>45.509390661841564</v>
      </c>
      <c r="D20" s="189"/>
      <c r="E20" s="189">
        <f t="shared" si="1"/>
        <v>53.44830875419004</v>
      </c>
      <c r="F20" s="189"/>
      <c r="G20" s="189">
        <f t="shared" si="2"/>
        <v>0.9690609169902196</v>
      </c>
      <c r="H20" s="189" t="s">
        <v>82</v>
      </c>
      <c r="I20" s="189">
        <v>13605.05880368</v>
      </c>
      <c r="J20" s="190"/>
      <c r="K20" s="89">
        <f t="shared" si="3"/>
        <v>4.289216771943844</v>
      </c>
      <c r="M20" s="6"/>
      <c r="N20" s="5"/>
    </row>
    <row r="21" spans="3:14" ht="15">
      <c r="C21" s="90"/>
      <c r="D21" s="90"/>
      <c r="E21" s="90"/>
      <c r="F21" s="90"/>
      <c r="G21" s="90"/>
      <c r="H21" s="90"/>
      <c r="I21" s="90"/>
      <c r="J21" s="90"/>
      <c r="K21" s="89"/>
      <c r="M21" s="6"/>
      <c r="N21" s="5"/>
    </row>
    <row r="22" spans="3:14" ht="15">
      <c r="C22" s="90"/>
      <c r="D22" s="90"/>
      <c r="E22" s="90"/>
      <c r="F22" s="90"/>
      <c r="G22" s="90"/>
      <c r="H22" s="90"/>
      <c r="I22" s="90"/>
      <c r="J22" s="90"/>
      <c r="K22" s="89"/>
      <c r="M22" s="6"/>
      <c r="N22" s="5"/>
    </row>
    <row r="23" spans="3:14" ht="15">
      <c r="C23" s="90"/>
      <c r="D23" s="90"/>
      <c r="E23" s="90"/>
      <c r="F23" s="90"/>
      <c r="G23" s="90"/>
      <c r="H23" s="90"/>
      <c r="I23" s="90"/>
      <c r="J23" s="90"/>
      <c r="K23" s="89"/>
      <c r="M23" s="6"/>
      <c r="N23" s="5"/>
    </row>
    <row r="24" spans="1:15" ht="15">
      <c r="A24" s="92"/>
      <c r="B24" s="92"/>
      <c r="C24" s="93"/>
      <c r="D24" s="93"/>
      <c r="E24" s="93"/>
      <c r="F24" s="93"/>
      <c r="G24" s="93"/>
      <c r="H24" s="93"/>
      <c r="I24" s="93"/>
      <c r="J24" s="93"/>
      <c r="K24" s="94"/>
      <c r="L24" s="92"/>
      <c r="M24" s="95"/>
      <c r="N24" s="96"/>
      <c r="O24" s="92"/>
    </row>
    <row r="25" spans="4:11" ht="15">
      <c r="D25" s="3"/>
      <c r="K25" s="3"/>
    </row>
    <row r="27" spans="2:3" s="191" customFormat="1" ht="10.2">
      <c r="B27" s="191" t="s">
        <v>65</v>
      </c>
      <c r="C27" s="191" t="s">
        <v>66</v>
      </c>
    </row>
    <row r="28" spans="2:3" s="191" customFormat="1" ht="10.2">
      <c r="B28" s="191" t="s">
        <v>67</v>
      </c>
      <c r="C28" s="191" t="s">
        <v>68</v>
      </c>
    </row>
    <row r="29" spans="2:13" s="191" customFormat="1" ht="10.2">
      <c r="B29" s="191" t="s">
        <v>69</v>
      </c>
      <c r="C29" s="192">
        <v>2021</v>
      </c>
      <c r="D29" s="193"/>
      <c r="E29" s="193"/>
      <c r="F29" s="193"/>
      <c r="G29" s="193"/>
      <c r="I29" s="192">
        <v>2022</v>
      </c>
      <c r="J29" s="193"/>
      <c r="K29" s="193"/>
      <c r="L29" s="193"/>
      <c r="M29" s="193"/>
    </row>
    <row r="30" spans="2:13" s="191" customFormat="1" ht="10.2">
      <c r="B30" s="191" t="s">
        <v>69</v>
      </c>
      <c r="C30" s="191" t="s">
        <v>141</v>
      </c>
      <c r="D30" s="191" t="s">
        <v>76</v>
      </c>
      <c r="E30" s="191" t="s">
        <v>77</v>
      </c>
      <c r="F30" s="191" t="s">
        <v>78</v>
      </c>
      <c r="G30" s="191" t="s">
        <v>64</v>
      </c>
      <c r="I30" s="191" t="s">
        <v>141</v>
      </c>
      <c r="J30" s="191" t="s">
        <v>76</v>
      </c>
      <c r="K30" s="191" t="s">
        <v>77</v>
      </c>
      <c r="L30" s="191" t="s">
        <v>78</v>
      </c>
      <c r="M30" s="191" t="s">
        <v>64</v>
      </c>
    </row>
    <row r="31" spans="2:14" s="191" customFormat="1" ht="10.2">
      <c r="B31" s="191" t="s">
        <v>70</v>
      </c>
      <c r="C31" s="194">
        <v>158043.2479131</v>
      </c>
      <c r="D31" s="194">
        <v>160518.11831265</v>
      </c>
      <c r="E31" s="194">
        <v>11065.71112764</v>
      </c>
      <c r="F31" s="194">
        <v>615.6299111</v>
      </c>
      <c r="G31" s="194">
        <v>330216.30727007</v>
      </c>
      <c r="I31" s="194">
        <v>164184.50684644</v>
      </c>
      <c r="J31" s="194">
        <v>142443.46704462</v>
      </c>
      <c r="K31" s="194">
        <v>9932.866096579997</v>
      </c>
      <c r="L31" s="194">
        <v>631.3078345900001</v>
      </c>
      <c r="M31" s="194">
        <f>SUM(I31:L31)</f>
        <v>317192.14782223</v>
      </c>
      <c r="N31" s="195" t="s">
        <v>70</v>
      </c>
    </row>
    <row r="32" spans="2:14" s="191" customFormat="1" ht="10.2">
      <c r="B32" s="191" t="s">
        <v>71</v>
      </c>
      <c r="C32" s="194">
        <v>134325.06110548</v>
      </c>
      <c r="D32" s="194">
        <v>112497.3277271</v>
      </c>
      <c r="E32" s="194">
        <v>10477.1616059</v>
      </c>
      <c r="F32" s="194">
        <v>558.14448731</v>
      </c>
      <c r="G32" s="194">
        <v>257842.81304537</v>
      </c>
      <c r="I32" s="194">
        <v>138805.73622804</v>
      </c>
      <c r="J32" s="194">
        <v>94054.260344</v>
      </c>
      <c r="K32" s="194">
        <v>9326.828206989998</v>
      </c>
      <c r="L32" s="194">
        <v>577.9020254400001</v>
      </c>
      <c r="M32" s="194">
        <f aca="true" t="shared" si="4" ref="M32:M36">SUM(I32:L32)</f>
        <v>242764.72680447003</v>
      </c>
      <c r="N32" s="195" t="s">
        <v>71</v>
      </c>
    </row>
    <row r="33" spans="2:14" s="191" customFormat="1" ht="10.2">
      <c r="B33" s="191" t="s">
        <v>72</v>
      </c>
      <c r="C33" s="194">
        <v>18258.17920981</v>
      </c>
      <c r="D33" s="194">
        <v>41243.92691775</v>
      </c>
      <c r="E33" s="194">
        <v>472.13957732</v>
      </c>
      <c r="F33" s="194">
        <v>48.47406568</v>
      </c>
      <c r="G33" s="194">
        <v>60011.23265461</v>
      </c>
      <c r="I33" s="194">
        <v>19187.19125766</v>
      </c>
      <c r="J33" s="194">
        <v>41117.53286504</v>
      </c>
      <c r="K33" s="194">
        <v>474.19658199</v>
      </c>
      <c r="L33" s="194">
        <v>43.44150939000001</v>
      </c>
      <c r="M33" s="194">
        <f t="shared" si="4"/>
        <v>60822.36221408</v>
      </c>
      <c r="N33" s="195" t="s">
        <v>72</v>
      </c>
    </row>
    <row r="34" spans="2:14" s="191" customFormat="1" ht="10.2">
      <c r="B34" s="191" t="s">
        <v>73</v>
      </c>
      <c r="C34" s="194">
        <v>4553.29170264</v>
      </c>
      <c r="D34" s="194">
        <v>5843.80378636</v>
      </c>
      <c r="E34" s="194">
        <v>101.35572847</v>
      </c>
      <c r="F34" s="194">
        <v>6.42535811</v>
      </c>
      <c r="G34" s="194">
        <v>10504.87557835</v>
      </c>
      <c r="I34" s="194">
        <v>5229.47960311</v>
      </c>
      <c r="J34" s="194">
        <v>6342.63471563</v>
      </c>
      <c r="K34" s="194">
        <v>115.44352194999999</v>
      </c>
      <c r="L34" s="194">
        <v>6.43529976</v>
      </c>
      <c r="M34" s="194">
        <f t="shared" si="4"/>
        <v>11693.99314045</v>
      </c>
      <c r="N34" s="195" t="s">
        <v>73</v>
      </c>
    </row>
    <row r="35" spans="2:14" s="191" customFormat="1" ht="10.2">
      <c r="B35" s="191" t="s">
        <v>74</v>
      </c>
      <c r="C35" s="194">
        <v>906.71589517</v>
      </c>
      <c r="D35" s="194">
        <v>933.05988144</v>
      </c>
      <c r="E35" s="194">
        <v>15.05421595</v>
      </c>
      <c r="F35" s="194">
        <v>2.586</v>
      </c>
      <c r="G35" s="194">
        <v>1857.38599174</v>
      </c>
      <c r="I35" s="194">
        <v>962.09975763</v>
      </c>
      <c r="J35" s="194">
        <v>929.03911995</v>
      </c>
      <c r="K35" s="194">
        <v>16.39778565</v>
      </c>
      <c r="L35" s="194">
        <v>3.5290000000000004</v>
      </c>
      <c r="M35" s="194">
        <f t="shared" si="4"/>
        <v>1911.0656632300002</v>
      </c>
      <c r="N35" s="195" t="s">
        <v>74</v>
      </c>
    </row>
    <row r="36" spans="2:14" s="191" customFormat="1" ht="10.2">
      <c r="B36" s="191" t="s">
        <v>75</v>
      </c>
      <c r="C36" s="194">
        <v>5460.00759781</v>
      </c>
      <c r="D36" s="194">
        <v>6776.8636678</v>
      </c>
      <c r="E36" s="194">
        <v>116.40994442</v>
      </c>
      <c r="F36" s="194">
        <v>9.01135811</v>
      </c>
      <c r="G36" s="194">
        <v>12362.26157009</v>
      </c>
      <c r="I36" s="194">
        <v>6191.57936074</v>
      </c>
      <c r="J36" s="194">
        <v>7271.67383558</v>
      </c>
      <c r="K36" s="194">
        <f>K34+K35</f>
        <v>131.8413076</v>
      </c>
      <c r="L36" s="194">
        <f>L34+L35</f>
        <v>9.964299760000001</v>
      </c>
      <c r="M36" s="194">
        <f t="shared" si="4"/>
        <v>13605.05880368</v>
      </c>
      <c r="N36" s="195" t="s">
        <v>75</v>
      </c>
    </row>
    <row r="37" spans="3:13" s="191" customFormat="1" ht="10.2">
      <c r="C37" s="194"/>
      <c r="D37" s="194"/>
      <c r="E37" s="194"/>
      <c r="F37" s="194"/>
      <c r="G37" s="194"/>
      <c r="I37" s="194"/>
      <c r="J37" s="194"/>
      <c r="K37" s="194"/>
      <c r="L37" s="194"/>
      <c r="M37" s="194"/>
    </row>
    <row r="38" spans="3:13" s="191" customFormat="1" ht="10.2">
      <c r="C38" s="194"/>
      <c r="D38" s="194"/>
      <c r="E38" s="194"/>
      <c r="F38" s="194"/>
      <c r="G38" s="194"/>
      <c r="I38" s="194"/>
      <c r="J38" s="194"/>
      <c r="K38" s="194"/>
      <c r="L38" s="194"/>
      <c r="M38" s="194"/>
    </row>
    <row r="39" s="191" customFormat="1" ht="10.2"/>
    <row r="40" s="191" customFormat="1" ht="10.2"/>
    <row r="41" spans="2:3" s="191" customFormat="1" ht="10.2">
      <c r="B41" s="191" t="s">
        <v>63</v>
      </c>
      <c r="C41" s="196" t="s">
        <v>78</v>
      </c>
    </row>
    <row r="42" spans="2:3" s="191" customFormat="1" ht="10.2">
      <c r="B42" s="191" t="s">
        <v>65</v>
      </c>
      <c r="C42" s="191" t="s">
        <v>66</v>
      </c>
    </row>
    <row r="43" spans="2:13" s="191" customFormat="1" ht="10.2">
      <c r="B43" s="191" t="s">
        <v>79</v>
      </c>
      <c r="C43" s="193">
        <v>2021</v>
      </c>
      <c r="D43" s="193">
        <v>2021</v>
      </c>
      <c r="E43" s="193">
        <v>2021</v>
      </c>
      <c r="F43" s="193">
        <v>2021</v>
      </c>
      <c r="G43" s="193">
        <v>2021</v>
      </c>
      <c r="I43" s="193">
        <v>2022</v>
      </c>
      <c r="J43" s="193">
        <v>2022</v>
      </c>
      <c r="K43" s="193">
        <v>2022</v>
      </c>
      <c r="L43" s="193">
        <v>2022</v>
      </c>
      <c r="M43" s="193">
        <v>2022</v>
      </c>
    </row>
    <row r="44" spans="2:13" s="191" customFormat="1" ht="10.2">
      <c r="B44" s="191" t="s">
        <v>79</v>
      </c>
      <c r="C44" s="191" t="s">
        <v>70</v>
      </c>
      <c r="D44" s="191" t="s">
        <v>71</v>
      </c>
      <c r="E44" s="191" t="s">
        <v>72</v>
      </c>
      <c r="F44" s="191" t="s">
        <v>73</v>
      </c>
      <c r="G44" s="191" t="s">
        <v>74</v>
      </c>
      <c r="I44" s="191" t="s">
        <v>70</v>
      </c>
      <c r="J44" s="191" t="s">
        <v>71</v>
      </c>
      <c r="K44" s="191" t="s">
        <v>72</v>
      </c>
      <c r="L44" s="191" t="s">
        <v>73</v>
      </c>
      <c r="M44" s="191" t="s">
        <v>74</v>
      </c>
    </row>
    <row r="45" spans="2:13" s="191" customFormat="1" ht="10.2">
      <c r="B45" s="191" t="s">
        <v>68</v>
      </c>
      <c r="C45" s="194">
        <v>615.6299111</v>
      </c>
      <c r="D45" s="194">
        <v>558.14448731</v>
      </c>
      <c r="E45" s="194">
        <v>48.47406568</v>
      </c>
      <c r="F45" s="194">
        <v>6.42535811</v>
      </c>
      <c r="G45" s="194">
        <v>2.586</v>
      </c>
      <c r="H45" s="194"/>
      <c r="I45" s="197">
        <f>SUM(J45:M45)</f>
        <v>631.3078345900001</v>
      </c>
      <c r="J45" s="198">
        <f aca="true" t="shared" si="5" ref="J45:M45">SUM(J46:J72)</f>
        <v>577.9020254400001</v>
      </c>
      <c r="K45" s="198">
        <f t="shared" si="5"/>
        <v>43.44150939000001</v>
      </c>
      <c r="L45" s="198">
        <f t="shared" si="5"/>
        <v>6.43529976</v>
      </c>
      <c r="M45" s="198">
        <f t="shared" si="5"/>
        <v>3.5290000000000004</v>
      </c>
    </row>
    <row r="46" spans="2:13" s="191" customFormat="1" ht="10.2">
      <c r="B46" s="191" t="s">
        <v>1</v>
      </c>
      <c r="C46" s="194">
        <v>2.035</v>
      </c>
      <c r="D46" s="194">
        <v>0</v>
      </c>
      <c r="E46" s="194">
        <v>0</v>
      </c>
      <c r="F46" s="194">
        <v>0</v>
      </c>
      <c r="G46" s="194">
        <v>2.035</v>
      </c>
      <c r="H46" s="194"/>
      <c r="I46" s="198">
        <f aca="true" t="shared" si="6" ref="I46:I72">SUM(J46:M46)</f>
        <v>2.531</v>
      </c>
      <c r="J46" s="198">
        <v>0</v>
      </c>
      <c r="K46" s="198">
        <v>0</v>
      </c>
      <c r="L46" s="198">
        <v>0</v>
      </c>
      <c r="M46" s="198">
        <v>2.531</v>
      </c>
    </row>
    <row r="47" spans="2:13" s="191" customFormat="1" ht="10.2">
      <c r="B47" s="191" t="s">
        <v>3</v>
      </c>
      <c r="C47" s="194">
        <v>28.774</v>
      </c>
      <c r="D47" s="194">
        <v>0</v>
      </c>
      <c r="E47" s="194">
        <v>28.206</v>
      </c>
      <c r="F47" s="194">
        <v>0.409</v>
      </c>
      <c r="G47" s="194">
        <v>0.159</v>
      </c>
      <c r="H47" s="194"/>
      <c r="I47" s="198">
        <f t="shared" si="6"/>
        <v>27.919</v>
      </c>
      <c r="J47" s="198">
        <v>0</v>
      </c>
      <c r="K47" s="198">
        <v>27.326</v>
      </c>
      <c r="L47" s="198">
        <v>0.445</v>
      </c>
      <c r="M47" s="198">
        <v>0.148</v>
      </c>
    </row>
    <row r="48" spans="2:13" s="191" customFormat="1" ht="10.2">
      <c r="B48" s="191" t="s">
        <v>5</v>
      </c>
      <c r="C48" s="194">
        <v>0</v>
      </c>
      <c r="D48" s="194">
        <v>0</v>
      </c>
      <c r="E48" s="194">
        <v>0</v>
      </c>
      <c r="F48" s="194">
        <v>0</v>
      </c>
      <c r="G48" s="194">
        <v>0</v>
      </c>
      <c r="H48" s="194"/>
      <c r="I48" s="198">
        <f t="shared" si="6"/>
        <v>0</v>
      </c>
      <c r="J48" s="198">
        <v>0</v>
      </c>
      <c r="K48" s="198">
        <v>0</v>
      </c>
      <c r="L48" s="198">
        <v>0</v>
      </c>
      <c r="M48" s="198">
        <v>0</v>
      </c>
    </row>
    <row r="49" spans="2:13" s="191" customFormat="1" ht="10.2">
      <c r="B49" s="191" t="s">
        <v>9</v>
      </c>
      <c r="C49" s="194">
        <v>0</v>
      </c>
      <c r="D49" s="194">
        <v>0</v>
      </c>
      <c r="E49" s="194">
        <v>0</v>
      </c>
      <c r="F49" s="194">
        <v>0</v>
      </c>
      <c r="G49" s="194">
        <v>0</v>
      </c>
      <c r="H49" s="194"/>
      <c r="I49" s="198">
        <f t="shared" si="6"/>
        <v>0</v>
      </c>
      <c r="J49" s="198">
        <v>0</v>
      </c>
      <c r="K49" s="198">
        <v>0</v>
      </c>
      <c r="L49" s="198">
        <v>0</v>
      </c>
      <c r="M49" s="198">
        <v>0</v>
      </c>
    </row>
    <row r="50" spans="2:13" s="191" customFormat="1" ht="10.2">
      <c r="B50" s="191" t="s">
        <v>11</v>
      </c>
      <c r="C50" s="194">
        <v>0.2349064</v>
      </c>
      <c r="D50" s="194">
        <v>0</v>
      </c>
      <c r="E50" s="194">
        <v>0.23400936</v>
      </c>
      <c r="F50" s="194">
        <v>0.00089704</v>
      </c>
      <c r="G50" s="194">
        <v>0</v>
      </c>
      <c r="H50" s="194"/>
      <c r="I50" s="198">
        <f t="shared" si="6"/>
        <v>0.28580151000000004</v>
      </c>
      <c r="J50" s="198">
        <v>0</v>
      </c>
      <c r="K50" s="198">
        <v>0.28494667</v>
      </c>
      <c r="L50" s="198">
        <v>0.00085484</v>
      </c>
      <c r="M50" s="198">
        <v>0</v>
      </c>
    </row>
    <row r="51" spans="2:13" s="191" customFormat="1" ht="10.2">
      <c r="B51" s="191" t="s">
        <v>21</v>
      </c>
      <c r="C51" s="194">
        <v>0</v>
      </c>
      <c r="D51" s="194">
        <v>0</v>
      </c>
      <c r="E51" s="194">
        <v>0</v>
      </c>
      <c r="F51" s="194">
        <v>0</v>
      </c>
      <c r="G51" s="194">
        <v>0</v>
      </c>
      <c r="H51" s="194"/>
      <c r="I51" s="198">
        <f t="shared" si="6"/>
        <v>0</v>
      </c>
      <c r="J51" s="198">
        <v>0</v>
      </c>
      <c r="K51" s="198">
        <v>0</v>
      </c>
      <c r="L51" s="198">
        <v>0</v>
      </c>
      <c r="M51" s="198">
        <v>0</v>
      </c>
    </row>
    <row r="52" spans="2:13" s="191" customFormat="1" ht="10.2">
      <c r="B52" s="191" t="s">
        <v>13</v>
      </c>
      <c r="C52" s="194">
        <v>11.35377168</v>
      </c>
      <c r="D52" s="194">
        <v>0</v>
      </c>
      <c r="E52" s="194">
        <v>5.37031061</v>
      </c>
      <c r="F52" s="194">
        <v>5.98346107</v>
      </c>
      <c r="G52" s="194">
        <v>0</v>
      </c>
      <c r="H52" s="194"/>
      <c r="I52" s="198">
        <f t="shared" si="6"/>
        <v>11.7866552</v>
      </c>
      <c r="J52" s="198">
        <v>0</v>
      </c>
      <c r="K52" s="198">
        <v>6.01121028</v>
      </c>
      <c r="L52" s="198">
        <v>5.77544492</v>
      </c>
      <c r="M52" s="198">
        <v>0</v>
      </c>
    </row>
    <row r="53" spans="2:13" s="191" customFormat="1" ht="10.2">
      <c r="B53" s="191" t="s">
        <v>15</v>
      </c>
      <c r="C53" s="194">
        <v>0</v>
      </c>
      <c r="D53" s="194">
        <v>0</v>
      </c>
      <c r="E53" s="194">
        <v>0</v>
      </c>
      <c r="F53" s="194">
        <v>0</v>
      </c>
      <c r="G53" s="194">
        <v>0</v>
      </c>
      <c r="H53" s="194"/>
      <c r="I53" s="198">
        <f t="shared" si="6"/>
        <v>0</v>
      </c>
      <c r="J53" s="198">
        <v>0</v>
      </c>
      <c r="K53" s="198">
        <v>0</v>
      </c>
      <c r="L53" s="198">
        <v>0</v>
      </c>
      <c r="M53" s="198">
        <v>0</v>
      </c>
    </row>
    <row r="54" spans="2:13" s="191" customFormat="1" ht="10.2">
      <c r="B54" s="191" t="s">
        <v>23</v>
      </c>
      <c r="C54" s="194">
        <v>0</v>
      </c>
      <c r="D54" s="194">
        <v>0</v>
      </c>
      <c r="E54" s="194">
        <v>0</v>
      </c>
      <c r="F54" s="194">
        <v>0</v>
      </c>
      <c r="G54" s="194">
        <v>0</v>
      </c>
      <c r="H54" s="194"/>
      <c r="I54" s="198">
        <f t="shared" si="6"/>
        <v>0</v>
      </c>
      <c r="J54" s="198">
        <v>0</v>
      </c>
      <c r="K54" s="198">
        <v>0</v>
      </c>
      <c r="L54" s="198">
        <v>0</v>
      </c>
      <c r="M54" s="198">
        <v>0</v>
      </c>
    </row>
    <row r="55" spans="2:13" s="191" customFormat="1" ht="10.2">
      <c r="B55" s="191" t="s">
        <v>55</v>
      </c>
      <c r="C55" s="194">
        <v>0</v>
      </c>
      <c r="D55" s="194">
        <v>0</v>
      </c>
      <c r="E55" s="194">
        <v>0</v>
      </c>
      <c r="F55" s="194">
        <v>0</v>
      </c>
      <c r="G55" s="194">
        <v>0</v>
      </c>
      <c r="H55" s="194"/>
      <c r="I55" s="198">
        <f t="shared" si="6"/>
        <v>0</v>
      </c>
      <c r="J55" s="198">
        <v>0</v>
      </c>
      <c r="K55" s="198">
        <v>0</v>
      </c>
      <c r="L55" s="198">
        <v>0</v>
      </c>
      <c r="M55" s="198">
        <v>0</v>
      </c>
    </row>
    <row r="56" spans="2:14" s="191" customFormat="1" ht="10.2">
      <c r="B56" s="191" t="s">
        <v>17</v>
      </c>
      <c r="C56" s="194">
        <v>0</v>
      </c>
      <c r="D56" s="194">
        <v>0</v>
      </c>
      <c r="E56" s="194">
        <v>0</v>
      </c>
      <c r="F56" s="194">
        <v>0</v>
      </c>
      <c r="G56" s="194">
        <v>0</v>
      </c>
      <c r="H56" s="194"/>
      <c r="I56" s="198">
        <f t="shared" si="6"/>
        <v>0</v>
      </c>
      <c r="J56" s="198">
        <v>0</v>
      </c>
      <c r="K56" s="198">
        <v>0</v>
      </c>
      <c r="L56" s="198">
        <v>0</v>
      </c>
      <c r="M56" s="198">
        <v>0</v>
      </c>
      <c r="N56" s="191" t="s">
        <v>182</v>
      </c>
    </row>
    <row r="57" spans="2:13" s="191" customFormat="1" ht="10.2">
      <c r="B57" s="191" t="s">
        <v>19</v>
      </c>
      <c r="C57" s="194">
        <v>499</v>
      </c>
      <c r="D57" s="194">
        <v>499</v>
      </c>
      <c r="E57" s="194">
        <v>0</v>
      </c>
      <c r="F57" s="194">
        <v>0</v>
      </c>
      <c r="G57" s="194">
        <v>0</v>
      </c>
      <c r="H57" s="194"/>
      <c r="I57" s="198">
        <f t="shared" si="6"/>
        <v>499</v>
      </c>
      <c r="J57" s="198">
        <v>499</v>
      </c>
      <c r="K57" s="198">
        <v>0</v>
      </c>
      <c r="L57" s="198">
        <v>0</v>
      </c>
      <c r="M57" s="198">
        <v>0</v>
      </c>
    </row>
    <row r="58" spans="2:13" s="191" customFormat="1" ht="10.2">
      <c r="B58" s="191" t="s">
        <v>7</v>
      </c>
      <c r="C58" s="194">
        <v>0</v>
      </c>
      <c r="D58" s="194">
        <v>0</v>
      </c>
      <c r="E58" s="194">
        <v>0</v>
      </c>
      <c r="F58" s="194">
        <v>0</v>
      </c>
      <c r="G58" s="194">
        <v>0</v>
      </c>
      <c r="H58" s="194"/>
      <c r="I58" s="198">
        <f t="shared" si="6"/>
        <v>0</v>
      </c>
      <c r="J58" s="198">
        <v>0</v>
      </c>
      <c r="K58" s="198">
        <v>0</v>
      </c>
      <c r="L58" s="198">
        <v>0</v>
      </c>
      <c r="M58" s="198">
        <v>0</v>
      </c>
    </row>
    <row r="59" spans="2:13" s="191" customFormat="1" ht="10.2">
      <c r="B59" s="191" t="s">
        <v>25</v>
      </c>
      <c r="C59" s="194">
        <v>0</v>
      </c>
      <c r="D59" s="194">
        <v>0</v>
      </c>
      <c r="E59" s="194">
        <v>0</v>
      </c>
      <c r="F59" s="194">
        <v>0</v>
      </c>
      <c r="G59" s="194">
        <v>0</v>
      </c>
      <c r="H59" s="194"/>
      <c r="I59" s="198">
        <f t="shared" si="6"/>
        <v>0</v>
      </c>
      <c r="J59" s="198">
        <v>0</v>
      </c>
      <c r="K59" s="198">
        <v>0</v>
      </c>
      <c r="L59" s="198">
        <v>0</v>
      </c>
      <c r="M59" s="198">
        <v>0</v>
      </c>
    </row>
    <row r="60" spans="2:13" s="191" customFormat="1" ht="10.2">
      <c r="B60" s="191" t="s">
        <v>29</v>
      </c>
      <c r="C60" s="194">
        <v>0</v>
      </c>
      <c r="D60" s="194">
        <v>0</v>
      </c>
      <c r="E60" s="194">
        <v>0</v>
      </c>
      <c r="F60" s="194">
        <v>0</v>
      </c>
      <c r="G60" s="194">
        <v>0</v>
      </c>
      <c r="H60" s="194"/>
      <c r="I60" s="198">
        <f t="shared" si="6"/>
        <v>0</v>
      </c>
      <c r="J60" s="198">
        <v>0</v>
      </c>
      <c r="K60" s="198">
        <v>0</v>
      </c>
      <c r="L60" s="198">
        <v>0</v>
      </c>
      <c r="M60" s="198">
        <v>0</v>
      </c>
    </row>
    <row r="61" spans="2:13" s="191" customFormat="1" ht="10.2">
      <c r="B61" s="191" t="s">
        <v>31</v>
      </c>
      <c r="C61" s="194">
        <v>0</v>
      </c>
      <c r="D61" s="194">
        <v>0</v>
      </c>
      <c r="E61" s="194">
        <v>0</v>
      </c>
      <c r="F61" s="194">
        <v>0</v>
      </c>
      <c r="G61" s="194">
        <v>0</v>
      </c>
      <c r="H61" s="194"/>
      <c r="I61" s="198">
        <f t="shared" si="6"/>
        <v>0</v>
      </c>
      <c r="J61" s="198">
        <v>0</v>
      </c>
      <c r="K61" s="198">
        <v>0</v>
      </c>
      <c r="L61" s="198">
        <v>0</v>
      </c>
      <c r="M61" s="198">
        <v>0</v>
      </c>
    </row>
    <row r="62" spans="2:13" s="191" customFormat="1" ht="10.2">
      <c r="B62" s="191" t="s">
        <v>35</v>
      </c>
      <c r="C62" s="194">
        <v>0</v>
      </c>
      <c r="D62" s="194">
        <v>0</v>
      </c>
      <c r="E62" s="194">
        <v>0</v>
      </c>
      <c r="F62" s="194">
        <v>0</v>
      </c>
      <c r="G62" s="194">
        <v>0</v>
      </c>
      <c r="H62" s="194"/>
      <c r="I62" s="198">
        <f t="shared" si="6"/>
        <v>0</v>
      </c>
      <c r="J62" s="198">
        <v>0</v>
      </c>
      <c r="K62" s="198">
        <v>0</v>
      </c>
      <c r="L62" s="198">
        <v>0</v>
      </c>
      <c r="M62" s="198">
        <v>0</v>
      </c>
    </row>
    <row r="63" spans="2:13" s="191" customFormat="1" ht="10.2">
      <c r="B63" s="191" t="s">
        <v>37</v>
      </c>
      <c r="C63" s="194">
        <v>0</v>
      </c>
      <c r="D63" s="194">
        <v>0</v>
      </c>
      <c r="E63" s="194">
        <v>0</v>
      </c>
      <c r="F63" s="194">
        <v>0</v>
      </c>
      <c r="G63" s="194">
        <v>0</v>
      </c>
      <c r="H63" s="194"/>
      <c r="I63" s="198">
        <f t="shared" si="6"/>
        <v>0</v>
      </c>
      <c r="J63" s="198">
        <v>0</v>
      </c>
      <c r="K63" s="198">
        <v>0</v>
      </c>
      <c r="L63" s="198">
        <v>0</v>
      </c>
      <c r="M63" s="198">
        <v>0</v>
      </c>
    </row>
    <row r="64" spans="2:13" s="191" customFormat="1" ht="10.2">
      <c r="B64" s="191" t="s">
        <v>33</v>
      </c>
      <c r="C64" s="194">
        <v>0.395</v>
      </c>
      <c r="D64" s="194">
        <v>0</v>
      </c>
      <c r="E64" s="194">
        <v>0</v>
      </c>
      <c r="F64" s="194">
        <v>0.032</v>
      </c>
      <c r="G64" s="194">
        <v>0.363</v>
      </c>
      <c r="H64" s="194"/>
      <c r="I64" s="198">
        <f t="shared" si="6"/>
        <v>1.064</v>
      </c>
      <c r="J64" s="198">
        <v>0</v>
      </c>
      <c r="K64" s="198">
        <v>0</v>
      </c>
      <c r="L64" s="198">
        <v>0.214</v>
      </c>
      <c r="M64" s="198">
        <v>0.85</v>
      </c>
    </row>
    <row r="65" spans="2:13" s="191" customFormat="1" ht="10.2">
      <c r="B65" s="191" t="s">
        <v>39</v>
      </c>
      <c r="C65" s="194">
        <v>0.118</v>
      </c>
      <c r="D65" s="194">
        <v>0.118</v>
      </c>
      <c r="E65" s="194">
        <v>0</v>
      </c>
      <c r="F65" s="194">
        <v>0</v>
      </c>
      <c r="G65" s="194">
        <v>0</v>
      </c>
      <c r="H65" s="194"/>
      <c r="I65" s="198">
        <f t="shared" si="6"/>
        <v>0.11</v>
      </c>
      <c r="J65" s="198">
        <v>0.11</v>
      </c>
      <c r="K65" s="198">
        <v>0</v>
      </c>
      <c r="L65" s="198">
        <v>0</v>
      </c>
      <c r="M65" s="198">
        <v>0</v>
      </c>
    </row>
    <row r="66" spans="2:13" s="191" customFormat="1" ht="10.2">
      <c r="B66" s="191" t="s">
        <v>41</v>
      </c>
      <c r="C66" s="194">
        <v>0</v>
      </c>
      <c r="D66" s="194">
        <v>0</v>
      </c>
      <c r="E66" s="194">
        <v>0</v>
      </c>
      <c r="F66" s="194">
        <v>0</v>
      </c>
      <c r="G66" s="194">
        <v>0</v>
      </c>
      <c r="H66" s="194"/>
      <c r="I66" s="198">
        <f t="shared" si="6"/>
        <v>0</v>
      </c>
      <c r="J66" s="198">
        <v>0</v>
      </c>
      <c r="K66" s="198">
        <v>0</v>
      </c>
      <c r="L66" s="198">
        <v>0</v>
      </c>
      <c r="M66" s="198">
        <v>0</v>
      </c>
    </row>
    <row r="67" spans="2:13" s="191" customFormat="1" ht="10.2">
      <c r="B67" s="191" t="s">
        <v>45</v>
      </c>
      <c r="C67" s="194">
        <v>0</v>
      </c>
      <c r="D67" s="194">
        <v>0</v>
      </c>
      <c r="E67" s="194">
        <v>0</v>
      </c>
      <c r="F67" s="194">
        <v>0</v>
      </c>
      <c r="G67" s="194">
        <v>0</v>
      </c>
      <c r="H67" s="194"/>
      <c r="I67" s="198">
        <f t="shared" si="6"/>
        <v>0</v>
      </c>
      <c r="J67" s="198">
        <v>0</v>
      </c>
      <c r="K67" s="198">
        <v>0</v>
      </c>
      <c r="L67" s="198">
        <v>0</v>
      </c>
      <c r="M67" s="198">
        <v>0</v>
      </c>
    </row>
    <row r="68" spans="2:13" s="191" customFormat="1" ht="10.2">
      <c r="B68" s="191" t="s">
        <v>47</v>
      </c>
      <c r="C68" s="194">
        <v>0</v>
      </c>
      <c r="D68" s="194">
        <v>0</v>
      </c>
      <c r="E68" s="194">
        <v>0</v>
      </c>
      <c r="F68" s="194">
        <v>0</v>
      </c>
      <c r="G68" s="194">
        <v>0</v>
      </c>
      <c r="H68" s="194"/>
      <c r="I68" s="198">
        <f t="shared" si="6"/>
        <v>0</v>
      </c>
      <c r="J68" s="198">
        <v>0</v>
      </c>
      <c r="K68" s="198">
        <v>0</v>
      </c>
      <c r="L68" s="198">
        <v>0</v>
      </c>
      <c r="M68" s="198">
        <v>0</v>
      </c>
    </row>
    <row r="69" spans="2:13" s="191" customFormat="1" ht="10.2">
      <c r="B69" s="191" t="s">
        <v>49</v>
      </c>
      <c r="C69" s="194">
        <v>12.62074571</v>
      </c>
      <c r="D69" s="194">
        <v>0</v>
      </c>
      <c r="E69" s="194">
        <v>12.62074571</v>
      </c>
      <c r="F69" s="194">
        <v>0</v>
      </c>
      <c r="G69" s="194">
        <v>0</v>
      </c>
      <c r="H69" s="194"/>
      <c r="I69" s="198">
        <f t="shared" si="6"/>
        <v>7.74035244</v>
      </c>
      <c r="J69" s="198">
        <v>0</v>
      </c>
      <c r="K69" s="198">
        <v>7.74035244</v>
      </c>
      <c r="L69" s="198">
        <v>0</v>
      </c>
      <c r="M69" s="198">
        <v>0</v>
      </c>
    </row>
    <row r="70" spans="2:13" s="191" customFormat="1" ht="10.2">
      <c r="B70" s="191" t="s">
        <v>57</v>
      </c>
      <c r="C70" s="194">
        <v>55.42748731</v>
      </c>
      <c r="D70" s="194">
        <v>55.42748731</v>
      </c>
      <c r="E70" s="194">
        <v>0</v>
      </c>
      <c r="F70" s="194">
        <v>0</v>
      </c>
      <c r="G70" s="194">
        <v>0</v>
      </c>
      <c r="H70" s="194"/>
      <c r="I70" s="198">
        <f t="shared" si="6"/>
        <v>75.37602544</v>
      </c>
      <c r="J70" s="198">
        <v>75.37602544</v>
      </c>
      <c r="K70" s="198">
        <v>0</v>
      </c>
      <c r="L70" s="198">
        <v>0</v>
      </c>
      <c r="M70" s="198">
        <v>0</v>
      </c>
    </row>
    <row r="71" spans="2:13" s="191" customFormat="1" ht="10.2">
      <c r="B71" s="191" t="s">
        <v>51</v>
      </c>
      <c r="C71" s="194">
        <v>3.875</v>
      </c>
      <c r="D71" s="194">
        <v>3.599</v>
      </c>
      <c r="E71" s="194">
        <v>0.276</v>
      </c>
      <c r="F71" s="194">
        <v>0</v>
      </c>
      <c r="G71" s="194">
        <v>0</v>
      </c>
      <c r="H71" s="194"/>
      <c r="I71" s="198">
        <f t="shared" si="6"/>
        <v>3.7279999999999998</v>
      </c>
      <c r="J71" s="198">
        <v>3.416</v>
      </c>
      <c r="K71" s="198">
        <v>0.312</v>
      </c>
      <c r="L71" s="198">
        <v>0</v>
      </c>
      <c r="M71" s="198">
        <v>0</v>
      </c>
    </row>
    <row r="72" spans="2:14" s="191" customFormat="1" ht="10.2">
      <c r="B72" s="191" t="s">
        <v>53</v>
      </c>
      <c r="C72" s="194">
        <v>1.796</v>
      </c>
      <c r="D72" s="194">
        <v>0</v>
      </c>
      <c r="E72" s="194">
        <v>1.767</v>
      </c>
      <c r="F72" s="194">
        <v>0</v>
      </c>
      <c r="G72" s="194">
        <v>0.029</v>
      </c>
      <c r="H72" s="194"/>
      <c r="I72" s="198">
        <f t="shared" si="6"/>
        <v>1.767</v>
      </c>
      <c r="J72" s="198">
        <v>0</v>
      </c>
      <c r="K72" s="199">
        <v>1.767</v>
      </c>
      <c r="L72" s="198">
        <v>0</v>
      </c>
      <c r="M72" s="198">
        <v>0</v>
      </c>
      <c r="N72" s="191" t="s">
        <v>181</v>
      </c>
    </row>
    <row r="73" spans="3:13" s="191" customFormat="1" ht="10.2"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4" s="191" customFormat="1" ht="10.2"/>
    <row r="75" s="191" customFormat="1" ht="10.2">
      <c r="B75" s="191" t="s">
        <v>63</v>
      </c>
    </row>
    <row r="76" spans="2:3" s="191" customFormat="1" ht="10.2">
      <c r="B76" s="191" t="s">
        <v>65</v>
      </c>
      <c r="C76" s="196" t="s">
        <v>77</v>
      </c>
    </row>
    <row r="77" spans="2:13" s="191" customFormat="1" ht="10.2">
      <c r="B77" s="191" t="s">
        <v>79</v>
      </c>
      <c r="C77" s="193">
        <v>2021</v>
      </c>
      <c r="D77" s="193">
        <v>2021</v>
      </c>
      <c r="E77" s="193">
        <v>2021</v>
      </c>
      <c r="F77" s="193">
        <v>2021</v>
      </c>
      <c r="G77" s="193">
        <v>2021</v>
      </c>
      <c r="I77" s="193">
        <v>2022</v>
      </c>
      <c r="J77" s="193">
        <v>2022</v>
      </c>
      <c r="K77" s="193">
        <v>2022</v>
      </c>
      <c r="L77" s="193">
        <v>2022</v>
      </c>
      <c r="M77" s="193">
        <v>2022</v>
      </c>
    </row>
    <row r="78" spans="2:14" s="191" customFormat="1" ht="10.2">
      <c r="B78" s="191" t="s">
        <v>79</v>
      </c>
      <c r="C78" s="191" t="s">
        <v>70</v>
      </c>
      <c r="D78" s="191" t="s">
        <v>71</v>
      </c>
      <c r="E78" s="191" t="s">
        <v>72</v>
      </c>
      <c r="F78" s="191" t="s">
        <v>73</v>
      </c>
      <c r="G78" s="191" t="s">
        <v>74</v>
      </c>
      <c r="I78" s="200" t="s">
        <v>70</v>
      </c>
      <c r="J78" s="200" t="s">
        <v>71</v>
      </c>
      <c r="K78" s="200" t="s">
        <v>72</v>
      </c>
      <c r="L78" s="200" t="s">
        <v>73</v>
      </c>
      <c r="M78" s="200" t="s">
        <v>74</v>
      </c>
      <c r="N78" s="200"/>
    </row>
    <row r="79" spans="2:14" s="191" customFormat="1" ht="10.2">
      <c r="B79" s="191" t="s">
        <v>68</v>
      </c>
      <c r="C79" s="194">
        <v>11065.71112764</v>
      </c>
      <c r="D79" s="194">
        <v>10477.1616059</v>
      </c>
      <c r="E79" s="194">
        <v>472.13957732</v>
      </c>
      <c r="F79" s="194">
        <v>101.35572847</v>
      </c>
      <c r="G79" s="194">
        <v>15.05421595</v>
      </c>
      <c r="H79" s="194"/>
      <c r="I79" s="201">
        <f>SUM(J79:M79)</f>
        <v>9932.866096579997</v>
      </c>
      <c r="J79" s="198">
        <f aca="true" t="shared" si="7" ref="J79:L79">SUM(J80:J106)</f>
        <v>9326.828206989998</v>
      </c>
      <c r="K79" s="198">
        <f t="shared" si="7"/>
        <v>474.19658199</v>
      </c>
      <c r="L79" s="198">
        <f t="shared" si="7"/>
        <v>115.44352194999999</v>
      </c>
      <c r="M79" s="198">
        <f>SUM(M80:M106)</f>
        <v>16.39778565</v>
      </c>
      <c r="N79" s="200"/>
    </row>
    <row r="80" spans="2:14" s="191" customFormat="1" ht="10.2">
      <c r="B80" s="191" t="s">
        <v>1</v>
      </c>
      <c r="C80" s="194">
        <v>1148.123</v>
      </c>
      <c r="D80" s="194">
        <v>1148.123</v>
      </c>
      <c r="E80" s="194">
        <v>0</v>
      </c>
      <c r="F80" s="194">
        <v>0</v>
      </c>
      <c r="G80" s="194">
        <v>0</v>
      </c>
      <c r="H80" s="194"/>
      <c r="I80" s="198">
        <v>1046.131</v>
      </c>
      <c r="J80" s="198">
        <v>1046.131</v>
      </c>
      <c r="K80" s="198">
        <v>0</v>
      </c>
      <c r="L80" s="198">
        <v>0</v>
      </c>
      <c r="M80" s="198">
        <v>0</v>
      </c>
      <c r="N80" s="200"/>
    </row>
    <row r="81" spans="2:14" s="191" customFormat="1" ht="10.2">
      <c r="B81" s="191" t="s">
        <v>3</v>
      </c>
      <c r="C81" s="194">
        <v>441.971</v>
      </c>
      <c r="D81" s="194">
        <v>296.053</v>
      </c>
      <c r="E81" s="194">
        <v>145.918</v>
      </c>
      <c r="F81" s="194">
        <v>0</v>
      </c>
      <c r="G81" s="194">
        <v>0</v>
      </c>
      <c r="H81" s="194"/>
      <c r="I81" s="198">
        <v>364.617</v>
      </c>
      <c r="J81" s="198">
        <v>216.994</v>
      </c>
      <c r="K81" s="198">
        <v>147.623</v>
      </c>
      <c r="L81" s="198">
        <v>0</v>
      </c>
      <c r="M81" s="198">
        <v>0</v>
      </c>
      <c r="N81" s="200"/>
    </row>
    <row r="82" spans="2:14" s="191" customFormat="1" ht="10.2">
      <c r="B82" s="191" t="s">
        <v>5</v>
      </c>
      <c r="C82" s="194">
        <v>55.06698026</v>
      </c>
      <c r="D82" s="194">
        <v>28.60364045</v>
      </c>
      <c r="E82" s="194">
        <v>26.46333981</v>
      </c>
      <c r="F82" s="194">
        <v>0</v>
      </c>
      <c r="G82" s="194">
        <v>0</v>
      </c>
      <c r="H82" s="194"/>
      <c r="I82" s="198">
        <v>65.95152879</v>
      </c>
      <c r="J82" s="198">
        <v>38.98353615</v>
      </c>
      <c r="K82" s="198">
        <v>26.96799264</v>
      </c>
      <c r="L82" s="198">
        <v>0</v>
      </c>
      <c r="M82" s="198">
        <v>0</v>
      </c>
      <c r="N82" s="200"/>
    </row>
    <row r="83" spans="2:14" s="191" customFormat="1" ht="10.2">
      <c r="B83" s="191" t="s">
        <v>9</v>
      </c>
      <c r="C83" s="194">
        <v>17.368</v>
      </c>
      <c r="D83" s="194">
        <v>15.724</v>
      </c>
      <c r="E83" s="194">
        <v>1.644</v>
      </c>
      <c r="F83" s="194">
        <v>0</v>
      </c>
      <c r="G83" s="194">
        <v>0</v>
      </c>
      <c r="H83" s="194"/>
      <c r="I83" s="198">
        <v>19.04</v>
      </c>
      <c r="J83" s="198">
        <v>17.396</v>
      </c>
      <c r="K83" s="198">
        <v>1.644</v>
      </c>
      <c r="L83" s="198">
        <v>0</v>
      </c>
      <c r="M83" s="198">
        <v>0</v>
      </c>
      <c r="N83" s="200"/>
    </row>
    <row r="84" spans="2:14" s="191" customFormat="1" ht="10.2">
      <c r="B84" s="191" t="s">
        <v>11</v>
      </c>
      <c r="C84" s="194">
        <v>34.20436817</v>
      </c>
      <c r="D84" s="194">
        <v>34.20436817</v>
      </c>
      <c r="E84" s="194">
        <v>0</v>
      </c>
      <c r="F84" s="194">
        <v>0</v>
      </c>
      <c r="G84" s="194">
        <v>0</v>
      </c>
      <c r="H84" s="194"/>
      <c r="I84" s="198">
        <v>46.85337458</v>
      </c>
      <c r="J84" s="198">
        <v>46.85337458</v>
      </c>
      <c r="K84" s="198">
        <v>0</v>
      </c>
      <c r="L84" s="198">
        <v>0</v>
      </c>
      <c r="M84" s="198">
        <v>0</v>
      </c>
      <c r="N84" s="200"/>
    </row>
    <row r="85" spans="2:14" s="191" customFormat="1" ht="10.2">
      <c r="B85" s="191" t="s">
        <v>21</v>
      </c>
      <c r="C85" s="194">
        <v>5677.689</v>
      </c>
      <c r="D85" s="194">
        <v>5677.689</v>
      </c>
      <c r="E85" s="194">
        <v>0</v>
      </c>
      <c r="F85" s="194">
        <v>0</v>
      </c>
      <c r="G85" s="194">
        <v>0</v>
      </c>
      <c r="H85" s="194"/>
      <c r="I85" s="198">
        <f>SUM(J85:M85)</f>
        <v>5255.627</v>
      </c>
      <c r="J85" s="198">
        <v>5255.627</v>
      </c>
      <c r="K85" s="198">
        <v>0</v>
      </c>
      <c r="L85" s="198">
        <v>0</v>
      </c>
      <c r="M85" s="198">
        <v>0</v>
      </c>
      <c r="N85" s="200"/>
    </row>
    <row r="86" spans="2:14" s="191" customFormat="1" ht="10.2">
      <c r="B86" s="191" t="s">
        <v>13</v>
      </c>
      <c r="C86" s="194">
        <v>0</v>
      </c>
      <c r="D86" s="194">
        <v>0</v>
      </c>
      <c r="E86" s="194">
        <v>0</v>
      </c>
      <c r="F86" s="194">
        <v>0</v>
      </c>
      <c r="G86" s="194">
        <v>0</v>
      </c>
      <c r="H86" s="194"/>
      <c r="I86" s="198">
        <f aca="true" t="shared" si="8" ref="I86:I87">SUM(J86:M86)</f>
        <v>0</v>
      </c>
      <c r="J86" s="198">
        <v>0</v>
      </c>
      <c r="K86" s="198">
        <v>0</v>
      </c>
      <c r="L86" s="198">
        <v>0</v>
      </c>
      <c r="M86" s="198">
        <v>0</v>
      </c>
      <c r="N86" s="200"/>
    </row>
    <row r="87" spans="2:14" s="191" customFormat="1" ht="10.2">
      <c r="B87" s="191" t="s">
        <v>15</v>
      </c>
      <c r="C87" s="194">
        <v>17.579</v>
      </c>
      <c r="D87" s="194">
        <v>17.579</v>
      </c>
      <c r="E87" s="194">
        <v>0</v>
      </c>
      <c r="F87" s="194">
        <v>0</v>
      </c>
      <c r="G87" s="194">
        <v>0</v>
      </c>
      <c r="H87" s="194"/>
      <c r="I87" s="198">
        <f t="shared" si="8"/>
        <v>18.666</v>
      </c>
      <c r="J87" s="198">
        <v>18.666</v>
      </c>
      <c r="K87" s="198">
        <v>0</v>
      </c>
      <c r="L87" s="198">
        <v>0</v>
      </c>
      <c r="M87" s="198">
        <v>0</v>
      </c>
      <c r="N87" s="200"/>
    </row>
    <row r="88" spans="2:14" s="191" customFormat="1" ht="10.2">
      <c r="B88" s="191" t="s">
        <v>23</v>
      </c>
      <c r="C88" s="194">
        <v>73.255</v>
      </c>
      <c r="D88" s="194">
        <v>73.255</v>
      </c>
      <c r="E88" s="194">
        <v>0</v>
      </c>
      <c r="F88" s="194">
        <v>0</v>
      </c>
      <c r="G88" s="194">
        <v>0</v>
      </c>
      <c r="H88" s="194"/>
      <c r="I88" s="198">
        <f>SUM(J88:M88)</f>
        <v>95.594</v>
      </c>
      <c r="J88" s="198">
        <v>95.594</v>
      </c>
      <c r="K88" s="198">
        <v>0</v>
      </c>
      <c r="L88" s="198">
        <v>0</v>
      </c>
      <c r="M88" s="198">
        <v>0</v>
      </c>
      <c r="N88" s="200"/>
    </row>
    <row r="89" spans="2:14" s="191" customFormat="1" ht="10.2">
      <c r="B89" s="191" t="s">
        <v>55</v>
      </c>
      <c r="C89" s="194">
        <v>0</v>
      </c>
      <c r="D89" s="194">
        <v>0</v>
      </c>
      <c r="E89" s="194">
        <v>0</v>
      </c>
      <c r="F89" s="194">
        <v>0</v>
      </c>
      <c r="G89" s="194">
        <v>0</v>
      </c>
      <c r="H89" s="194"/>
      <c r="I89" s="198">
        <f>SUM(J89:M89)</f>
        <v>0</v>
      </c>
      <c r="J89" s="198">
        <v>0</v>
      </c>
      <c r="K89" s="198">
        <v>0</v>
      </c>
      <c r="L89" s="198">
        <v>0</v>
      </c>
      <c r="M89" s="198">
        <v>0</v>
      </c>
      <c r="N89" s="200" t="s">
        <v>181</v>
      </c>
    </row>
    <row r="90" spans="2:14" s="191" customFormat="1" ht="10.2">
      <c r="B90" s="191" t="s">
        <v>17</v>
      </c>
      <c r="C90" s="194">
        <v>80</v>
      </c>
      <c r="D90" s="194">
        <v>80</v>
      </c>
      <c r="E90" s="194">
        <v>0</v>
      </c>
      <c r="F90" s="194">
        <v>0</v>
      </c>
      <c r="G90" s="194">
        <v>0</v>
      </c>
      <c r="H90" s="194"/>
      <c r="I90" s="198">
        <f aca="true" t="shared" si="9" ref="I90:I91">SUM(J90:M90)</f>
        <v>82</v>
      </c>
      <c r="J90" s="198">
        <v>82</v>
      </c>
      <c r="K90" s="198">
        <v>0</v>
      </c>
      <c r="L90" s="198">
        <v>0</v>
      </c>
      <c r="M90" s="198">
        <v>0</v>
      </c>
      <c r="N90" s="200"/>
    </row>
    <row r="91" spans="2:14" s="191" customFormat="1" ht="10.2">
      <c r="B91" s="191" t="s">
        <v>19</v>
      </c>
      <c r="C91" s="194">
        <v>859.794</v>
      </c>
      <c r="D91" s="194">
        <v>655.926</v>
      </c>
      <c r="E91" s="194">
        <v>109.027</v>
      </c>
      <c r="F91" s="194">
        <v>85.02</v>
      </c>
      <c r="G91" s="194">
        <v>9.821</v>
      </c>
      <c r="H91" s="194"/>
      <c r="I91" s="198">
        <f t="shared" si="9"/>
        <v>757.148</v>
      </c>
      <c r="J91" s="198">
        <v>540.296</v>
      </c>
      <c r="K91" s="198">
        <v>113.416</v>
      </c>
      <c r="L91" s="198">
        <v>93.336</v>
      </c>
      <c r="M91" s="198">
        <v>10.1</v>
      </c>
      <c r="N91" s="200"/>
    </row>
    <row r="92" spans="2:14" s="191" customFormat="1" ht="10.2">
      <c r="B92" s="191" t="s">
        <v>7</v>
      </c>
      <c r="C92" s="194">
        <v>108.18358652</v>
      </c>
      <c r="D92" s="194">
        <v>74.41624814</v>
      </c>
      <c r="E92" s="194">
        <v>29.79512243</v>
      </c>
      <c r="F92" s="194">
        <v>0</v>
      </c>
      <c r="G92" s="194">
        <v>3.97221595</v>
      </c>
      <c r="H92" s="194"/>
      <c r="I92" s="198">
        <f>SUM(J92:M92)</f>
        <v>108.44524156</v>
      </c>
      <c r="J92" s="198">
        <v>72.79813442</v>
      </c>
      <c r="K92" s="198">
        <v>31.61032149</v>
      </c>
      <c r="L92" s="198">
        <v>0</v>
      </c>
      <c r="M92" s="198">
        <v>4.03678565</v>
      </c>
      <c r="N92" s="200"/>
    </row>
    <row r="93" spans="2:14" s="191" customFormat="1" ht="10.2">
      <c r="B93" s="191" t="s">
        <v>25</v>
      </c>
      <c r="C93" s="194">
        <v>22.56864052</v>
      </c>
      <c r="D93" s="194">
        <v>0</v>
      </c>
      <c r="E93" s="194">
        <v>22.56864052</v>
      </c>
      <c r="F93" s="194">
        <v>0</v>
      </c>
      <c r="G93" s="194">
        <v>0</v>
      </c>
      <c r="H93" s="194"/>
      <c r="I93" s="198">
        <f aca="true" t="shared" si="10" ref="I93:I106">SUM(J93:M93)</f>
        <v>27.76151703</v>
      </c>
      <c r="J93" s="198">
        <v>0</v>
      </c>
      <c r="K93" s="198">
        <v>27.76151703</v>
      </c>
      <c r="L93" s="198">
        <v>0</v>
      </c>
      <c r="M93" s="198">
        <v>0</v>
      </c>
      <c r="N93" s="200"/>
    </row>
    <row r="94" spans="2:14" s="191" customFormat="1" ht="10.2">
      <c r="B94" s="191" t="s">
        <v>29</v>
      </c>
      <c r="C94" s="194">
        <v>29.288</v>
      </c>
      <c r="D94" s="194">
        <v>29.027</v>
      </c>
      <c r="E94" s="194">
        <v>0</v>
      </c>
      <c r="F94" s="194">
        <v>0</v>
      </c>
      <c r="G94" s="194">
        <v>0.261</v>
      </c>
      <c r="H94" s="194"/>
      <c r="I94" s="198">
        <f t="shared" si="10"/>
        <v>36.688</v>
      </c>
      <c r="J94" s="198">
        <v>36.427</v>
      </c>
      <c r="K94" s="198">
        <v>0</v>
      </c>
      <c r="L94" s="198">
        <v>0</v>
      </c>
      <c r="M94" s="198">
        <v>0.261</v>
      </c>
      <c r="N94" s="200"/>
    </row>
    <row r="95" spans="2:14" s="191" customFormat="1" ht="10.2">
      <c r="B95" s="191" t="s">
        <v>31</v>
      </c>
      <c r="C95" s="194">
        <v>769.874</v>
      </c>
      <c r="D95" s="194">
        <v>764.761</v>
      </c>
      <c r="E95" s="194">
        <v>0</v>
      </c>
      <c r="F95" s="194">
        <v>5.113</v>
      </c>
      <c r="G95" s="194">
        <v>0</v>
      </c>
      <c r="H95" s="194"/>
      <c r="I95" s="198">
        <f t="shared" si="10"/>
        <v>630.386</v>
      </c>
      <c r="J95" s="198">
        <v>620.16</v>
      </c>
      <c r="K95" s="198">
        <v>0</v>
      </c>
      <c r="L95" s="198">
        <v>10.226</v>
      </c>
      <c r="M95" s="198">
        <v>0</v>
      </c>
      <c r="N95" s="200"/>
    </row>
    <row r="96" spans="2:14" s="191" customFormat="1" ht="10.2">
      <c r="B96" s="191" t="s">
        <v>35</v>
      </c>
      <c r="C96" s="194">
        <v>0</v>
      </c>
      <c r="D96" s="194">
        <v>0</v>
      </c>
      <c r="E96" s="194">
        <v>0</v>
      </c>
      <c r="F96" s="194">
        <v>0</v>
      </c>
      <c r="G96" s="194">
        <v>0</v>
      </c>
      <c r="H96" s="194"/>
      <c r="I96" s="198">
        <f t="shared" si="10"/>
        <v>0</v>
      </c>
      <c r="J96" s="198">
        <v>0</v>
      </c>
      <c r="K96" s="198">
        <v>0</v>
      </c>
      <c r="L96" s="198">
        <v>0</v>
      </c>
      <c r="M96" s="198">
        <v>0</v>
      </c>
      <c r="N96" s="200"/>
    </row>
    <row r="97" spans="2:14" s="191" customFormat="1" ht="10.2">
      <c r="B97" s="191" t="s">
        <v>37</v>
      </c>
      <c r="C97" s="194">
        <v>569.6</v>
      </c>
      <c r="D97" s="194">
        <v>569.6</v>
      </c>
      <c r="E97" s="194">
        <v>0</v>
      </c>
      <c r="F97" s="194">
        <v>0</v>
      </c>
      <c r="G97" s="194">
        <v>0</v>
      </c>
      <c r="H97" s="194"/>
      <c r="I97" s="198">
        <f t="shared" si="10"/>
        <v>445.412</v>
      </c>
      <c r="J97" s="198">
        <v>445.412</v>
      </c>
      <c r="K97" s="198">
        <v>0</v>
      </c>
      <c r="L97" s="198">
        <v>0</v>
      </c>
      <c r="M97" s="198">
        <v>0</v>
      </c>
      <c r="N97" s="200"/>
    </row>
    <row r="98" spans="2:14" s="191" customFormat="1" ht="10.2">
      <c r="B98" s="191" t="s">
        <v>33</v>
      </c>
      <c r="C98" s="194">
        <v>40.422</v>
      </c>
      <c r="D98" s="194">
        <v>40.422</v>
      </c>
      <c r="E98" s="194">
        <v>0</v>
      </c>
      <c r="F98" s="194">
        <v>0</v>
      </c>
      <c r="G98" s="194">
        <v>0</v>
      </c>
      <c r="H98" s="194"/>
      <c r="I98" s="198">
        <f t="shared" si="10"/>
        <v>6.753</v>
      </c>
      <c r="J98" s="198">
        <v>6.753</v>
      </c>
      <c r="K98" s="198">
        <v>0</v>
      </c>
      <c r="L98" s="198">
        <v>0</v>
      </c>
      <c r="M98" s="198">
        <v>0</v>
      </c>
      <c r="N98" s="200"/>
    </row>
    <row r="99" spans="2:14" s="191" customFormat="1" ht="10.2">
      <c r="B99" s="191" t="s">
        <v>39</v>
      </c>
      <c r="C99" s="194">
        <v>58.045</v>
      </c>
      <c r="D99" s="194">
        <v>58.045</v>
      </c>
      <c r="E99" s="194">
        <v>0</v>
      </c>
      <c r="F99" s="194">
        <v>0</v>
      </c>
      <c r="G99" s="194">
        <v>0</v>
      </c>
      <c r="H99" s="194"/>
      <c r="I99" s="198">
        <f t="shared" si="10"/>
        <v>53.999</v>
      </c>
      <c r="J99" s="198">
        <v>53.999</v>
      </c>
      <c r="K99" s="198">
        <v>0</v>
      </c>
      <c r="L99" s="198">
        <v>0</v>
      </c>
      <c r="M99" s="198">
        <v>0</v>
      </c>
      <c r="N99" s="200"/>
    </row>
    <row r="100" spans="2:14" s="191" customFormat="1" ht="10.2">
      <c r="B100" s="191" t="s">
        <v>41</v>
      </c>
      <c r="C100" s="194">
        <v>52</v>
      </c>
      <c r="D100" s="194">
        <v>47</v>
      </c>
      <c r="E100" s="194">
        <v>4</v>
      </c>
      <c r="F100" s="194">
        <v>0</v>
      </c>
      <c r="G100" s="194">
        <v>1</v>
      </c>
      <c r="H100" s="194"/>
      <c r="I100" s="198">
        <f t="shared" si="10"/>
        <v>-68</v>
      </c>
      <c r="J100" s="198">
        <v>-76</v>
      </c>
      <c r="K100" s="198">
        <v>6</v>
      </c>
      <c r="L100" s="198">
        <v>0</v>
      </c>
      <c r="M100" s="198">
        <v>2</v>
      </c>
      <c r="N100" s="200"/>
    </row>
    <row r="101" spans="2:14" s="191" customFormat="1" ht="10.2">
      <c r="B101" s="191" t="s">
        <v>45</v>
      </c>
      <c r="C101" s="194">
        <v>751.23411899</v>
      </c>
      <c r="D101" s="194">
        <v>618.13721195</v>
      </c>
      <c r="E101" s="194">
        <v>121.87417857</v>
      </c>
      <c r="F101" s="194">
        <v>11.22272847</v>
      </c>
      <c r="G101" s="194">
        <v>0</v>
      </c>
      <c r="H101" s="194"/>
      <c r="I101" s="198">
        <f t="shared" si="10"/>
        <v>696.05812937</v>
      </c>
      <c r="J101" s="198">
        <v>566.18510062</v>
      </c>
      <c r="K101" s="198">
        <v>117.9915068</v>
      </c>
      <c r="L101" s="198">
        <v>11.88152195</v>
      </c>
      <c r="M101" s="198">
        <v>0</v>
      </c>
      <c r="N101" s="200"/>
    </row>
    <row r="102" spans="2:14" s="191" customFormat="1" ht="10.2">
      <c r="B102" s="191" t="s">
        <v>47</v>
      </c>
      <c r="C102" s="194">
        <v>113.761</v>
      </c>
      <c r="D102" s="194">
        <v>113.761</v>
      </c>
      <c r="E102" s="194">
        <v>0</v>
      </c>
      <c r="F102" s="194">
        <v>0</v>
      </c>
      <c r="G102" s="194">
        <v>0</v>
      </c>
      <c r="H102" s="194"/>
      <c r="I102" s="198">
        <f t="shared" si="10"/>
        <v>89.496</v>
      </c>
      <c r="J102" s="198">
        <v>89.496</v>
      </c>
      <c r="K102" s="198">
        <v>0</v>
      </c>
      <c r="L102" s="198">
        <v>0</v>
      </c>
      <c r="M102" s="198">
        <v>0</v>
      </c>
      <c r="N102" s="200"/>
    </row>
    <row r="103" spans="2:14" s="191" customFormat="1" ht="10.2">
      <c r="B103" s="191" t="s">
        <v>49</v>
      </c>
      <c r="C103" s="194">
        <v>53.32926953</v>
      </c>
      <c r="D103" s="194">
        <v>52.20115818</v>
      </c>
      <c r="E103" s="194">
        <v>1.12811135</v>
      </c>
      <c r="F103" s="194">
        <v>0</v>
      </c>
      <c r="G103" s="194">
        <v>0</v>
      </c>
      <c r="H103" s="194"/>
      <c r="I103" s="198">
        <f t="shared" si="10"/>
        <v>86.01930525</v>
      </c>
      <c r="J103" s="198">
        <v>84.83706122</v>
      </c>
      <c r="K103" s="198">
        <v>1.18224403</v>
      </c>
      <c r="L103" s="198">
        <v>0</v>
      </c>
      <c r="M103" s="198">
        <v>0</v>
      </c>
      <c r="N103" s="200"/>
    </row>
    <row r="104" spans="2:14" s="191" customFormat="1" ht="10.2">
      <c r="B104" s="191" t="s">
        <v>57</v>
      </c>
      <c r="C104" s="194">
        <v>24.60316365</v>
      </c>
      <c r="D104" s="194">
        <v>14.88197901</v>
      </c>
      <c r="E104" s="194">
        <v>9.72118464</v>
      </c>
      <c r="F104" s="194">
        <v>0</v>
      </c>
      <c r="G104" s="194">
        <v>0</v>
      </c>
      <c r="H104" s="194"/>
      <c r="I104" s="198">
        <f t="shared" si="10"/>
        <v>0</v>
      </c>
      <c r="J104" s="198">
        <v>0</v>
      </c>
      <c r="K104" s="198">
        <v>0</v>
      </c>
      <c r="L104" s="198">
        <v>0</v>
      </c>
      <c r="M104" s="198">
        <v>0</v>
      </c>
      <c r="N104" s="200" t="s">
        <v>181</v>
      </c>
    </row>
    <row r="105" spans="2:14" s="191" customFormat="1" ht="10.2">
      <c r="B105" s="191" t="s">
        <v>51</v>
      </c>
      <c r="C105" s="194">
        <v>10.752</v>
      </c>
      <c r="D105" s="194">
        <v>10.752</v>
      </c>
      <c r="E105" s="194">
        <v>0</v>
      </c>
      <c r="F105" s="194">
        <v>0</v>
      </c>
      <c r="G105" s="194">
        <v>0</v>
      </c>
      <c r="H105" s="194"/>
      <c r="I105" s="198">
        <f t="shared" si="10"/>
        <v>11.248</v>
      </c>
      <c r="J105" s="198">
        <v>11.248</v>
      </c>
      <c r="K105" s="198">
        <v>0</v>
      </c>
      <c r="L105" s="198">
        <v>0</v>
      </c>
      <c r="M105" s="198">
        <v>0</v>
      </c>
      <c r="N105" s="200"/>
    </row>
    <row r="106" spans="2:14" s="191" customFormat="1" ht="10.2">
      <c r="B106" s="191" t="s">
        <v>53</v>
      </c>
      <c r="C106" s="194">
        <v>57</v>
      </c>
      <c r="D106" s="194">
        <v>57</v>
      </c>
      <c r="E106" s="194">
        <v>0</v>
      </c>
      <c r="F106" s="194">
        <v>0</v>
      </c>
      <c r="G106" s="194">
        <v>0</v>
      </c>
      <c r="H106" s="194"/>
      <c r="I106" s="198">
        <f t="shared" si="10"/>
        <v>56.972</v>
      </c>
      <c r="J106" s="198">
        <v>56.972</v>
      </c>
      <c r="K106" s="198">
        <v>0</v>
      </c>
      <c r="L106" s="198">
        <v>0</v>
      </c>
      <c r="M106" s="198">
        <v>0</v>
      </c>
      <c r="N106" s="200"/>
    </row>
    <row r="107" spans="3:14" s="191" customFormat="1" ht="10.2">
      <c r="C107" s="194"/>
      <c r="D107" s="194"/>
      <c r="E107" s="194"/>
      <c r="F107" s="194"/>
      <c r="G107" s="194"/>
      <c r="H107" s="194"/>
      <c r="I107" s="198"/>
      <c r="J107" s="198"/>
      <c r="K107" s="198"/>
      <c r="L107" s="198"/>
      <c r="M107" s="198"/>
      <c r="N107" s="200"/>
    </row>
    <row r="108" spans="3:13" s="191" customFormat="1" ht="10.2"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</row>
    <row r="109" spans="2:13" s="191" customFormat="1" ht="10.2">
      <c r="B109" s="191" t="s">
        <v>63</v>
      </c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</row>
    <row r="110" spans="2:13" s="191" customFormat="1" ht="10.2">
      <c r="B110" s="191" t="s">
        <v>65</v>
      </c>
      <c r="C110" s="196" t="s">
        <v>76</v>
      </c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</row>
    <row r="111" spans="2:13" s="191" customFormat="1" ht="10.2">
      <c r="B111" s="191" t="s">
        <v>79</v>
      </c>
      <c r="C111" s="202">
        <v>2021</v>
      </c>
      <c r="D111" s="202">
        <v>2021</v>
      </c>
      <c r="E111" s="202">
        <v>2021</v>
      </c>
      <c r="F111" s="202">
        <v>2021</v>
      </c>
      <c r="G111" s="202">
        <v>2021</v>
      </c>
      <c r="H111" s="202"/>
      <c r="I111" s="202">
        <v>2022</v>
      </c>
      <c r="J111" s="202">
        <v>2022</v>
      </c>
      <c r="K111" s="202">
        <v>2022</v>
      </c>
      <c r="L111" s="202">
        <v>2022</v>
      </c>
      <c r="M111" s="202">
        <v>2022</v>
      </c>
    </row>
    <row r="112" spans="2:13" s="191" customFormat="1" ht="10.2">
      <c r="B112" s="191" t="s">
        <v>79</v>
      </c>
      <c r="C112" s="194" t="s">
        <v>70</v>
      </c>
      <c r="D112" s="194" t="s">
        <v>71</v>
      </c>
      <c r="E112" s="194" t="s">
        <v>72</v>
      </c>
      <c r="F112" s="194" t="s">
        <v>73</v>
      </c>
      <c r="G112" s="194" t="s">
        <v>74</v>
      </c>
      <c r="H112" s="194"/>
      <c r="I112" s="194" t="s">
        <v>70</v>
      </c>
      <c r="J112" s="194" t="s">
        <v>71</v>
      </c>
      <c r="K112" s="194" t="s">
        <v>72</v>
      </c>
      <c r="L112" s="194" t="s">
        <v>73</v>
      </c>
      <c r="M112" s="194" t="s">
        <v>74</v>
      </c>
    </row>
    <row r="113" spans="2:14" s="191" customFormat="1" ht="10.2">
      <c r="B113" s="191" t="s">
        <v>68</v>
      </c>
      <c r="C113" s="194">
        <v>160518.11831265</v>
      </c>
      <c r="D113" s="194">
        <v>112497.3277271</v>
      </c>
      <c r="E113" s="194">
        <v>41243.92691775</v>
      </c>
      <c r="F113" s="194">
        <v>5843.80378636</v>
      </c>
      <c r="G113" s="194">
        <v>933.05988144</v>
      </c>
      <c r="H113" s="194"/>
      <c r="I113" s="194">
        <f>SUM(J113:M113)</f>
        <v>142443.46704462</v>
      </c>
      <c r="J113" s="194">
        <v>94054.260344</v>
      </c>
      <c r="K113" s="194">
        <v>41117.53286504</v>
      </c>
      <c r="L113" s="194">
        <f>SUM(L114:L140)</f>
        <v>6342.63471563</v>
      </c>
      <c r="M113" s="194">
        <v>929.03911995</v>
      </c>
      <c r="N113" s="194"/>
    </row>
    <row r="114" spans="2:14" s="191" customFormat="1" ht="10.2">
      <c r="B114" s="191" t="s">
        <v>1</v>
      </c>
      <c r="C114" s="194">
        <v>4470.997</v>
      </c>
      <c r="D114" s="194">
        <v>1862.869</v>
      </c>
      <c r="E114" s="194">
        <v>2590.959</v>
      </c>
      <c r="F114" s="194">
        <v>0</v>
      </c>
      <c r="G114" s="194">
        <v>17.169</v>
      </c>
      <c r="H114" s="194"/>
      <c r="I114" s="194">
        <v>4373.8</v>
      </c>
      <c r="J114" s="194">
        <v>1669.858</v>
      </c>
      <c r="K114" s="194">
        <v>2684.898</v>
      </c>
      <c r="L114" s="194">
        <v>0</v>
      </c>
      <c r="M114" s="194">
        <v>19.044</v>
      </c>
      <c r="N114" s="194"/>
    </row>
    <row r="115" spans="2:14" s="191" customFormat="1" ht="10.2">
      <c r="B115" s="191" t="s">
        <v>3</v>
      </c>
      <c r="C115" s="194">
        <v>5899.75</v>
      </c>
      <c r="D115" s="194">
        <v>3707.002</v>
      </c>
      <c r="E115" s="194">
        <v>1954.122</v>
      </c>
      <c r="F115" s="194">
        <v>238.556</v>
      </c>
      <c r="G115" s="194">
        <v>0.07</v>
      </c>
      <c r="H115" s="194"/>
      <c r="I115" s="194">
        <v>5486.514</v>
      </c>
      <c r="J115" s="194">
        <v>3275.612</v>
      </c>
      <c r="K115" s="194">
        <v>1951.595</v>
      </c>
      <c r="L115" s="194">
        <v>259.243</v>
      </c>
      <c r="M115" s="194">
        <v>0.064</v>
      </c>
      <c r="N115" s="194"/>
    </row>
    <row r="116" spans="2:14" s="191" customFormat="1" ht="10.2">
      <c r="B116" s="191" t="s">
        <v>5</v>
      </c>
      <c r="C116" s="194">
        <v>631.59985684</v>
      </c>
      <c r="D116" s="194">
        <v>545.49084773</v>
      </c>
      <c r="E116" s="194">
        <v>81.69393599</v>
      </c>
      <c r="F116" s="194">
        <v>0</v>
      </c>
      <c r="G116" s="194">
        <v>4.41507312</v>
      </c>
      <c r="H116" s="194"/>
      <c r="I116" s="194">
        <v>589.65180489</v>
      </c>
      <c r="J116" s="194">
        <v>502.13160855</v>
      </c>
      <c r="K116" s="194">
        <v>82.87810615</v>
      </c>
      <c r="L116" s="194">
        <v>0</v>
      </c>
      <c r="M116" s="194">
        <v>4.64209019</v>
      </c>
      <c r="N116" s="194"/>
    </row>
    <row r="117" spans="2:14" s="191" customFormat="1" ht="10.2">
      <c r="B117" s="191" t="s">
        <v>9</v>
      </c>
      <c r="C117" s="194">
        <v>321.874</v>
      </c>
      <c r="D117" s="194">
        <v>240.262</v>
      </c>
      <c r="E117" s="194">
        <v>79.792</v>
      </c>
      <c r="F117" s="194">
        <v>0</v>
      </c>
      <c r="G117" s="194">
        <v>1.82</v>
      </c>
      <c r="H117" s="194"/>
      <c r="I117" s="194">
        <v>321.403</v>
      </c>
      <c r="J117" s="194">
        <v>202.789</v>
      </c>
      <c r="K117" s="194">
        <v>80.11</v>
      </c>
      <c r="L117" s="194">
        <v>36.684</v>
      </c>
      <c r="M117" s="194">
        <v>1.82</v>
      </c>
      <c r="N117" s="194"/>
    </row>
    <row r="118" spans="2:14" s="191" customFormat="1" ht="10.2">
      <c r="B118" s="191" t="s">
        <v>11</v>
      </c>
      <c r="C118" s="194">
        <v>863.7675507</v>
      </c>
      <c r="D118" s="194">
        <v>851.52106084</v>
      </c>
      <c r="E118" s="194">
        <v>7.99531981</v>
      </c>
      <c r="F118" s="194">
        <v>4.25117005</v>
      </c>
      <c r="G118" s="194">
        <v>0</v>
      </c>
      <c r="H118" s="194"/>
      <c r="I118" s="194">
        <v>862.33004966</v>
      </c>
      <c r="J118" s="194">
        <v>850.72864935</v>
      </c>
      <c r="K118" s="194">
        <v>7.61214687</v>
      </c>
      <c r="L118" s="194">
        <v>3.98925344</v>
      </c>
      <c r="M118" s="194">
        <v>0</v>
      </c>
      <c r="N118" s="194"/>
    </row>
    <row r="119" spans="2:14" s="191" customFormat="1" ht="10.2">
      <c r="B119" s="191" t="s">
        <v>21</v>
      </c>
      <c r="C119" s="194">
        <v>32185.365</v>
      </c>
      <c r="D119" s="194">
        <v>24694.498</v>
      </c>
      <c r="E119" s="194">
        <v>7490.867</v>
      </c>
      <c r="F119" s="194">
        <v>0</v>
      </c>
      <c r="G119" s="194">
        <v>0</v>
      </c>
      <c r="H119" s="194"/>
      <c r="I119" s="194">
        <v>31081.66</v>
      </c>
      <c r="J119" s="194">
        <v>23444.867</v>
      </c>
      <c r="K119" s="194">
        <v>7636.793</v>
      </c>
      <c r="L119" s="194">
        <v>0</v>
      </c>
      <c r="M119" s="194">
        <v>0</v>
      </c>
      <c r="N119" s="194"/>
    </row>
    <row r="120" spans="2:14" s="191" customFormat="1" ht="10.2">
      <c r="B120" s="191" t="s">
        <v>13</v>
      </c>
      <c r="C120" s="194">
        <v>5846.16969207</v>
      </c>
      <c r="D120" s="194">
        <v>3209.94204652</v>
      </c>
      <c r="E120" s="194">
        <v>2326.16512034</v>
      </c>
      <c r="F120" s="194">
        <v>95.17507059</v>
      </c>
      <c r="G120" s="194">
        <v>214.88745462</v>
      </c>
      <c r="H120" s="194"/>
      <c r="I120" s="194">
        <v>5357.61062423</v>
      </c>
      <c r="J120" s="194">
        <v>3094.3401527</v>
      </c>
      <c r="K120" s="194">
        <v>1959.4038658</v>
      </c>
      <c r="L120" s="194">
        <v>90.1146567</v>
      </c>
      <c r="M120" s="194">
        <v>213.75194903</v>
      </c>
      <c r="N120" s="194"/>
    </row>
    <row r="121" spans="2:14" s="191" customFormat="1" ht="10.2">
      <c r="B121" s="191" t="s">
        <v>15</v>
      </c>
      <c r="C121" s="194">
        <v>169.67</v>
      </c>
      <c r="D121" s="194">
        <v>164.724</v>
      </c>
      <c r="E121" s="194">
        <v>4.416</v>
      </c>
      <c r="F121" s="194">
        <v>0.397</v>
      </c>
      <c r="G121" s="194">
        <v>0.133</v>
      </c>
      <c r="H121" s="194"/>
      <c r="I121" s="194">
        <v>164.275</v>
      </c>
      <c r="J121" s="194">
        <v>159.43</v>
      </c>
      <c r="K121" s="194">
        <v>4.371</v>
      </c>
      <c r="L121" s="194">
        <v>0.323</v>
      </c>
      <c r="M121" s="194">
        <v>0.151</v>
      </c>
      <c r="N121" s="194"/>
    </row>
    <row r="122" spans="2:14" s="191" customFormat="1" ht="10.2">
      <c r="B122" s="191" t="s">
        <v>23</v>
      </c>
      <c r="C122" s="194">
        <v>3179.168</v>
      </c>
      <c r="D122" s="194">
        <v>2205.188</v>
      </c>
      <c r="E122" s="194">
        <v>961.499</v>
      </c>
      <c r="F122" s="194">
        <v>12.481</v>
      </c>
      <c r="G122" s="194">
        <v>0</v>
      </c>
      <c r="H122" s="194"/>
      <c r="I122" s="194">
        <v>3404.998</v>
      </c>
      <c r="J122" s="194">
        <v>2377.383</v>
      </c>
      <c r="K122" s="194">
        <v>999.794</v>
      </c>
      <c r="L122" s="194">
        <v>27.821</v>
      </c>
      <c r="M122" s="194">
        <v>0</v>
      </c>
      <c r="N122" s="194"/>
    </row>
    <row r="123" spans="2:14" s="191" customFormat="1" ht="10.2">
      <c r="B123" s="191" t="s">
        <v>55</v>
      </c>
      <c r="C123" s="194">
        <v>9898.3</v>
      </c>
      <c r="D123" s="194">
        <v>7699.4</v>
      </c>
      <c r="E123" s="194">
        <v>2168.9</v>
      </c>
      <c r="F123" s="194">
        <v>0</v>
      </c>
      <c r="G123" s="194">
        <v>30</v>
      </c>
      <c r="H123" s="194"/>
      <c r="I123" s="194">
        <v>10251.3</v>
      </c>
      <c r="J123" s="194">
        <v>7919.8</v>
      </c>
      <c r="K123" s="194">
        <v>2305.5</v>
      </c>
      <c r="L123" s="194">
        <v>0</v>
      </c>
      <c r="M123" s="194">
        <v>26</v>
      </c>
      <c r="N123" s="194"/>
    </row>
    <row r="124" spans="2:14" s="191" customFormat="1" ht="10.2">
      <c r="B124" s="191" t="s">
        <v>17</v>
      </c>
      <c r="C124" s="194">
        <v>3240.948</v>
      </c>
      <c r="D124" s="194">
        <v>1901.99</v>
      </c>
      <c r="E124" s="194">
        <v>1311.958</v>
      </c>
      <c r="F124" s="194">
        <v>0</v>
      </c>
      <c r="G124" s="194">
        <v>27</v>
      </c>
      <c r="H124" s="194"/>
      <c r="I124" s="194">
        <v>2846.473</v>
      </c>
      <c r="J124" s="194">
        <v>1562.08</v>
      </c>
      <c r="K124" s="194">
        <v>1258.393</v>
      </c>
      <c r="L124" s="194">
        <v>0</v>
      </c>
      <c r="M124" s="194">
        <v>26</v>
      </c>
      <c r="N124" s="194"/>
    </row>
    <row r="125" spans="2:14" s="191" customFormat="1" ht="10.2">
      <c r="B125" s="191" t="s">
        <v>19</v>
      </c>
      <c r="C125" s="194">
        <v>28222.624</v>
      </c>
      <c r="D125" s="194">
        <v>22468.407</v>
      </c>
      <c r="E125" s="194">
        <v>3353.058</v>
      </c>
      <c r="F125" s="194">
        <v>2148.48</v>
      </c>
      <c r="G125" s="194">
        <v>252.679</v>
      </c>
      <c r="H125" s="194"/>
      <c r="I125" s="194">
        <v>24598.882</v>
      </c>
      <c r="J125" s="194">
        <v>18536.477</v>
      </c>
      <c r="K125" s="194">
        <v>3354.244</v>
      </c>
      <c r="L125" s="194">
        <v>2448.301</v>
      </c>
      <c r="M125" s="194">
        <v>259.86</v>
      </c>
      <c r="N125" s="194"/>
    </row>
    <row r="126" spans="2:14" s="191" customFormat="1" ht="10.2">
      <c r="B126" s="191" t="s">
        <v>7</v>
      </c>
      <c r="C126" s="194">
        <v>966.22826808</v>
      </c>
      <c r="D126" s="194">
        <v>506.89638839</v>
      </c>
      <c r="E126" s="194">
        <v>258.46825849</v>
      </c>
      <c r="F126" s="194">
        <v>37.57642225</v>
      </c>
      <c r="G126" s="194">
        <v>163.28719895</v>
      </c>
      <c r="H126" s="194"/>
      <c r="I126" s="194">
        <v>975.92717826</v>
      </c>
      <c r="J126" s="194">
        <v>490.77693974</v>
      </c>
      <c r="K126" s="194">
        <v>276.58531332</v>
      </c>
      <c r="L126" s="194">
        <v>42.63873588</v>
      </c>
      <c r="M126" s="194">
        <v>165.92618932</v>
      </c>
      <c r="N126" s="194"/>
    </row>
    <row r="127" spans="2:14" s="191" customFormat="1" ht="10.2">
      <c r="B127" s="191" t="s">
        <v>25</v>
      </c>
      <c r="C127" s="194">
        <v>1531.78343189</v>
      </c>
      <c r="D127" s="194">
        <v>906.65981535</v>
      </c>
      <c r="E127" s="194">
        <v>482.5325477</v>
      </c>
      <c r="F127" s="194">
        <v>122.03991409</v>
      </c>
      <c r="G127" s="194">
        <v>20.55115475</v>
      </c>
      <c r="H127" s="194"/>
      <c r="I127" s="194">
        <v>1426.19456158</v>
      </c>
      <c r="J127" s="194">
        <v>716.19971632</v>
      </c>
      <c r="K127" s="194">
        <v>572.26187994</v>
      </c>
      <c r="L127" s="194">
        <v>116.45207391</v>
      </c>
      <c r="M127" s="194">
        <v>21.28089141</v>
      </c>
      <c r="N127" s="194"/>
    </row>
    <row r="128" spans="2:14" s="191" customFormat="1" ht="10.2">
      <c r="B128" s="191" t="s">
        <v>29</v>
      </c>
      <c r="C128" s="194">
        <v>2636.143</v>
      </c>
      <c r="D128" s="194">
        <v>1371.835</v>
      </c>
      <c r="E128" s="194">
        <v>1256.927</v>
      </c>
      <c r="F128" s="194">
        <v>6.752</v>
      </c>
      <c r="G128" s="194">
        <v>0.629</v>
      </c>
      <c r="H128" s="194"/>
      <c r="I128" s="194">
        <v>2407.241</v>
      </c>
      <c r="J128" s="194">
        <v>1129.495</v>
      </c>
      <c r="K128" s="194">
        <v>1266.74</v>
      </c>
      <c r="L128" s="194">
        <v>10.124</v>
      </c>
      <c r="M128" s="194">
        <v>0.882</v>
      </c>
      <c r="N128" s="194"/>
    </row>
    <row r="129" spans="2:14" s="191" customFormat="1" ht="10.2">
      <c r="B129" s="191" t="s">
        <v>31</v>
      </c>
      <c r="C129" s="194">
        <v>29369.044</v>
      </c>
      <c r="D129" s="194">
        <v>20816.313</v>
      </c>
      <c r="E129" s="194">
        <v>8228.65</v>
      </c>
      <c r="F129" s="194">
        <v>324.081</v>
      </c>
      <c r="G129" s="194">
        <v>0</v>
      </c>
      <c r="H129" s="194"/>
      <c r="I129" s="194">
        <v>23537.546</v>
      </c>
      <c r="J129" s="194">
        <v>15263.209</v>
      </c>
      <c r="K129" s="194">
        <v>7919.48</v>
      </c>
      <c r="L129" s="194">
        <v>354.857</v>
      </c>
      <c r="M129" s="194">
        <v>0</v>
      </c>
      <c r="N129" s="194"/>
    </row>
    <row r="130" spans="2:14" s="191" customFormat="1" ht="10.2">
      <c r="B130" s="191" t="s">
        <v>35</v>
      </c>
      <c r="C130" s="194">
        <v>390.844</v>
      </c>
      <c r="D130" s="194">
        <v>351.337</v>
      </c>
      <c r="E130" s="194">
        <v>39.507</v>
      </c>
      <c r="F130" s="194">
        <v>0</v>
      </c>
      <c r="G130" s="194">
        <v>0</v>
      </c>
      <c r="H130" s="194"/>
      <c r="I130" s="194">
        <f>SUM(J130:M130)</f>
        <v>373.672</v>
      </c>
      <c r="J130" s="194">
        <v>334.644</v>
      </c>
      <c r="K130" s="194">
        <v>39.028</v>
      </c>
      <c r="L130" s="198">
        <v>0</v>
      </c>
      <c r="M130" s="198">
        <v>0</v>
      </c>
      <c r="N130" s="198" t="s">
        <v>181</v>
      </c>
    </row>
    <row r="131" spans="2:14" s="191" customFormat="1" ht="10.2">
      <c r="B131" s="191" t="s">
        <v>37</v>
      </c>
      <c r="C131" s="194">
        <v>161.165</v>
      </c>
      <c r="D131" s="194">
        <v>114.915</v>
      </c>
      <c r="E131" s="194">
        <v>40.66</v>
      </c>
      <c r="F131" s="194">
        <v>0</v>
      </c>
      <c r="G131" s="194">
        <v>5.59</v>
      </c>
      <c r="H131" s="194"/>
      <c r="I131" s="194">
        <v>140.082</v>
      </c>
      <c r="J131" s="194">
        <v>94.102</v>
      </c>
      <c r="K131" s="194">
        <v>40.78</v>
      </c>
      <c r="L131" s="194">
        <v>0</v>
      </c>
      <c r="M131" s="194">
        <v>5.2</v>
      </c>
      <c r="N131" s="194"/>
    </row>
    <row r="132" spans="2:14" s="191" customFormat="1" ht="10.2">
      <c r="B132" s="191" t="s">
        <v>33</v>
      </c>
      <c r="C132" s="194">
        <v>298.957</v>
      </c>
      <c r="D132" s="194">
        <v>229.327</v>
      </c>
      <c r="E132" s="194">
        <v>68.53</v>
      </c>
      <c r="F132" s="194">
        <v>0.005</v>
      </c>
      <c r="G132" s="194">
        <v>1.095</v>
      </c>
      <c r="H132" s="194"/>
      <c r="I132" s="194">
        <v>252.909</v>
      </c>
      <c r="J132" s="194">
        <v>181.575</v>
      </c>
      <c r="K132" s="194">
        <v>70.248</v>
      </c>
      <c r="L132" s="194">
        <v>0.004</v>
      </c>
      <c r="M132" s="194">
        <v>1.082</v>
      </c>
      <c r="N132" s="194"/>
    </row>
    <row r="133" spans="2:14" s="191" customFormat="1" ht="10.2">
      <c r="B133" s="191" t="s">
        <v>39</v>
      </c>
      <c r="C133" s="194">
        <v>110.288</v>
      </c>
      <c r="D133" s="194">
        <v>20.834</v>
      </c>
      <c r="E133" s="194">
        <v>85.695</v>
      </c>
      <c r="F133" s="194">
        <v>3.759</v>
      </c>
      <c r="G133" s="194">
        <v>0</v>
      </c>
      <c r="H133" s="194"/>
      <c r="I133" s="194">
        <v>110.607</v>
      </c>
      <c r="J133" s="194">
        <v>19.485</v>
      </c>
      <c r="K133" s="194">
        <v>86.863</v>
      </c>
      <c r="L133" s="194">
        <v>4.259</v>
      </c>
      <c r="M133" s="194">
        <v>0</v>
      </c>
      <c r="N133" s="194"/>
    </row>
    <row r="134" spans="2:14" s="191" customFormat="1" ht="10.2">
      <c r="B134" s="191" t="s">
        <v>41</v>
      </c>
      <c r="C134" s="194">
        <v>15595</v>
      </c>
      <c r="D134" s="194">
        <v>7536</v>
      </c>
      <c r="E134" s="194">
        <v>5398</v>
      </c>
      <c r="F134" s="194">
        <v>2482</v>
      </c>
      <c r="G134" s="194">
        <v>179</v>
      </c>
      <c r="H134" s="194"/>
      <c r="I134" s="194">
        <v>10670</v>
      </c>
      <c r="J134" s="194">
        <v>2467</v>
      </c>
      <c r="K134" s="194">
        <v>5502</v>
      </c>
      <c r="L134" s="194">
        <v>2532</v>
      </c>
      <c r="M134" s="194">
        <v>169</v>
      </c>
      <c r="N134" s="194"/>
    </row>
    <row r="135" spans="2:14" s="191" customFormat="1" ht="10.2">
      <c r="B135" s="191" t="s">
        <v>45</v>
      </c>
      <c r="C135" s="194">
        <v>5995.96512749</v>
      </c>
      <c r="D135" s="194">
        <v>5160.9918514</v>
      </c>
      <c r="E135" s="194">
        <v>683.15955489</v>
      </c>
      <c r="F135" s="194">
        <v>151.8137212</v>
      </c>
      <c r="G135" s="194">
        <v>0</v>
      </c>
      <c r="H135" s="194"/>
      <c r="I135" s="194">
        <v>5647.70918248</v>
      </c>
      <c r="J135" s="194">
        <v>4791.29339963</v>
      </c>
      <c r="K135" s="194">
        <v>683.74554534</v>
      </c>
      <c r="L135" s="194">
        <v>172.67023751</v>
      </c>
      <c r="M135" s="194">
        <v>0</v>
      </c>
      <c r="N135" s="194"/>
    </row>
    <row r="136" spans="2:14" s="191" customFormat="1" ht="10.2">
      <c r="B136" s="191" t="s">
        <v>47</v>
      </c>
      <c r="C136" s="194">
        <v>2291.522</v>
      </c>
      <c r="D136" s="194">
        <v>1699.551</v>
      </c>
      <c r="E136" s="194">
        <v>557.352</v>
      </c>
      <c r="F136" s="194">
        <v>19.914</v>
      </c>
      <c r="G136" s="194">
        <v>14.705</v>
      </c>
      <c r="H136" s="194"/>
      <c r="I136" s="194">
        <v>1998.881</v>
      </c>
      <c r="J136" s="194">
        <v>1338.913</v>
      </c>
      <c r="K136" s="194">
        <v>592.303</v>
      </c>
      <c r="L136" s="194">
        <v>53.359</v>
      </c>
      <c r="M136" s="194">
        <v>14.306</v>
      </c>
      <c r="N136" s="194"/>
    </row>
    <row r="137" spans="2:14" s="191" customFormat="1" ht="10.2">
      <c r="B137" s="191" t="s">
        <v>49</v>
      </c>
      <c r="C137" s="194">
        <v>879.76470589</v>
      </c>
      <c r="D137" s="194">
        <v>629.31403028</v>
      </c>
      <c r="E137" s="194">
        <v>249.55806157</v>
      </c>
      <c r="F137" s="194">
        <v>0.89261404</v>
      </c>
      <c r="G137" s="194">
        <v>0</v>
      </c>
      <c r="H137" s="194"/>
      <c r="I137" s="194">
        <v>885.18544806</v>
      </c>
      <c r="J137" s="194">
        <v>618.17451788</v>
      </c>
      <c r="K137" s="194">
        <v>266.03532537</v>
      </c>
      <c r="L137" s="194">
        <v>0.97560481</v>
      </c>
      <c r="M137" s="194">
        <v>0</v>
      </c>
      <c r="N137" s="194"/>
    </row>
    <row r="138" spans="2:14" s="191" customFormat="1" ht="10.2">
      <c r="B138" s="191" t="s">
        <v>57</v>
      </c>
      <c r="C138" s="194">
        <v>3590.49967969</v>
      </c>
      <c r="D138" s="194">
        <v>2006.51968659</v>
      </c>
      <c r="E138" s="194">
        <v>1411.00211896</v>
      </c>
      <c r="F138" s="194">
        <v>172.97787414</v>
      </c>
      <c r="G138" s="194">
        <v>0</v>
      </c>
      <c r="H138" s="194"/>
      <c r="I138" s="194">
        <v>3065.11919546</v>
      </c>
      <c r="J138" s="194">
        <v>1574.08735983</v>
      </c>
      <c r="K138" s="194">
        <v>1324.75568225</v>
      </c>
      <c r="L138" s="194">
        <v>166.27615338</v>
      </c>
      <c r="M138" s="194">
        <v>0</v>
      </c>
      <c r="N138" s="194"/>
    </row>
    <row r="139" spans="2:14" s="191" customFormat="1" ht="10.2">
      <c r="B139" s="191" t="s">
        <v>51</v>
      </c>
      <c r="C139" s="194">
        <v>885.698</v>
      </c>
      <c r="D139" s="194">
        <v>866.021</v>
      </c>
      <c r="E139" s="194">
        <v>19.677</v>
      </c>
      <c r="F139" s="194">
        <v>0</v>
      </c>
      <c r="G139" s="194">
        <v>0</v>
      </c>
      <c r="H139" s="194"/>
      <c r="I139" s="194">
        <v>739.364</v>
      </c>
      <c r="J139" s="194">
        <v>723.166</v>
      </c>
      <c r="K139" s="194">
        <v>16.198</v>
      </c>
      <c r="L139" s="194">
        <v>0</v>
      </c>
      <c r="M139" s="194">
        <v>0</v>
      </c>
      <c r="N139" s="194"/>
    </row>
    <row r="140" spans="2:14" s="191" customFormat="1" ht="10.2">
      <c r="B140" s="191" t="s">
        <v>53</v>
      </c>
      <c r="C140" s="194">
        <v>884.983</v>
      </c>
      <c r="D140" s="194">
        <v>729.519</v>
      </c>
      <c r="E140" s="194">
        <v>132.783</v>
      </c>
      <c r="F140" s="194">
        <v>22.652</v>
      </c>
      <c r="G140" s="194">
        <v>0.029</v>
      </c>
      <c r="H140" s="194"/>
      <c r="I140" s="194">
        <v>874.132</v>
      </c>
      <c r="J140" s="194">
        <v>716.643</v>
      </c>
      <c r="K140" s="194">
        <v>134.917</v>
      </c>
      <c r="L140" s="194">
        <v>22.543</v>
      </c>
      <c r="M140" s="194">
        <v>0.029</v>
      </c>
      <c r="N140" s="194"/>
    </row>
    <row r="141" spans="3:14" s="191" customFormat="1" ht="10.2"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</row>
    <row r="142" spans="3:14" s="191" customFormat="1" ht="10.2"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</row>
    <row r="143" s="191" customFormat="1" ht="10.2"/>
    <row r="144" s="191" customFormat="1" ht="10.2"/>
  </sheetData>
  <mergeCells count="8">
    <mergeCell ref="C13:D13"/>
    <mergeCell ref="E13:F13"/>
    <mergeCell ref="G13:H13"/>
    <mergeCell ref="I13:J1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0B6C-2928-48CA-B340-F6817C4DD440}">
  <sheetPr>
    <tabColor rgb="FF00B050"/>
  </sheetPr>
  <dimension ref="B3:T38"/>
  <sheetViews>
    <sheetView workbookViewId="0" topLeftCell="A1">
      <selection activeCell="L60" sqref="L60"/>
    </sheetView>
  </sheetViews>
  <sheetFormatPr defaultColWidth="9.140625" defaultRowHeight="15"/>
  <cols>
    <col min="1" max="1" width="9.140625" style="1" customWidth="1"/>
    <col min="2" max="2" width="44.28125" style="1" customWidth="1"/>
    <col min="3" max="16" width="9.140625" style="1" customWidth="1"/>
    <col min="17" max="20" width="10.00390625" style="1" customWidth="1"/>
    <col min="21" max="16384" width="9.140625" style="1" customWidth="1"/>
  </cols>
  <sheetData>
    <row r="1" ht="12.75"/>
    <row r="2" ht="12.75"/>
    <row r="3" ht="12.75">
      <c r="B3" s="161" t="s">
        <v>150</v>
      </c>
    </row>
    <row r="4" ht="12.75"/>
    <row r="5" ht="15.75" customHeight="1">
      <c r="B5" s="44" t="s">
        <v>152</v>
      </c>
    </row>
    <row r="6" spans="16:20" ht="12.75">
      <c r="P6" s="2"/>
      <c r="Q6" s="1" t="s">
        <v>146</v>
      </c>
      <c r="R6" s="1" t="s">
        <v>147</v>
      </c>
      <c r="S6" s="1" t="s">
        <v>148</v>
      </c>
      <c r="T6" s="1" t="s">
        <v>149</v>
      </c>
    </row>
    <row r="7" spans="15:20" ht="12.75">
      <c r="O7" s="1" t="s">
        <v>145</v>
      </c>
      <c r="P7" s="2" t="s">
        <v>145</v>
      </c>
      <c r="Q7" s="3">
        <v>3.7073283761608526</v>
      </c>
      <c r="R7" s="3">
        <v>0.9288083888033349</v>
      </c>
      <c r="S7" s="3">
        <v>0.20776666414273115</v>
      </c>
      <c r="T7" s="3">
        <v>1.9935130820472415</v>
      </c>
    </row>
    <row r="8" spans="16:20" ht="12.75">
      <c r="P8" s="2"/>
      <c r="Q8" s="3"/>
      <c r="R8" s="3"/>
      <c r="S8" s="3"/>
      <c r="T8" s="3"/>
    </row>
    <row r="9" spans="15:20" ht="12.75">
      <c r="O9" s="1" t="s">
        <v>5</v>
      </c>
      <c r="P9" s="2" t="s">
        <v>4</v>
      </c>
      <c r="Q9" s="3">
        <v>14.438919602547646</v>
      </c>
      <c r="R9" s="3">
        <v>0.7884432427486743</v>
      </c>
      <c r="S9" s="3">
        <v>0.097274893480075</v>
      </c>
      <c r="T9" s="3">
        <v>4.772871280793747</v>
      </c>
    </row>
    <row r="10" spans="15:20" ht="12.75">
      <c r="O10" s="1" t="s">
        <v>23</v>
      </c>
      <c r="P10" s="2" t="s">
        <v>22</v>
      </c>
      <c r="Q10" s="43">
        <v>11.158547546287974</v>
      </c>
      <c r="R10" s="43">
        <v>1.7672568757864462</v>
      </c>
      <c r="S10" s="43">
        <v>0.08201509976631315</v>
      </c>
      <c r="T10" s="43">
        <v>5.603512528288592</v>
      </c>
    </row>
    <row r="11" spans="15:20" ht="12.75">
      <c r="O11" s="1" t="s">
        <v>7</v>
      </c>
      <c r="P11" s="2" t="s">
        <v>6</v>
      </c>
      <c r="Q11" s="3">
        <v>5.48345463684917</v>
      </c>
      <c r="R11" s="3">
        <v>1.6360813235754077</v>
      </c>
      <c r="S11" s="3">
        <v>1.8806948108923476</v>
      </c>
      <c r="T11" s="3">
        <v>3.324992340832269</v>
      </c>
    </row>
    <row r="12" spans="15:20" ht="12.75">
      <c r="O12" s="1" t="s">
        <v>45</v>
      </c>
      <c r="P12" s="2" t="s">
        <v>44</v>
      </c>
      <c r="Q12" s="3">
        <v>7.233047224857097</v>
      </c>
      <c r="R12" s="3">
        <v>0.44821165767672405</v>
      </c>
      <c r="S12" s="3">
        <v>0.2515912974223443</v>
      </c>
      <c r="T12" s="3">
        <v>2.792314652107763</v>
      </c>
    </row>
    <row r="13" spans="15:20" ht="12.75">
      <c r="O13" s="1" t="s">
        <v>53</v>
      </c>
      <c r="P13" s="2" t="s">
        <v>52</v>
      </c>
      <c r="Q13" s="3">
        <v>6.367559751400803</v>
      </c>
      <c r="R13" s="3">
        <v>0.951429538070807</v>
      </c>
      <c r="S13" s="3">
        <v>0.25684412496697856</v>
      </c>
      <c r="T13" s="3">
        <v>2.865876429098649</v>
      </c>
    </row>
    <row r="14" spans="15:20" ht="12.75">
      <c r="O14" s="1" t="s">
        <v>33</v>
      </c>
      <c r="P14" s="2" t="s">
        <v>32</v>
      </c>
      <c r="Q14" s="3">
        <v>5.74993310141825</v>
      </c>
      <c r="R14" s="3">
        <v>1.03616704575863</v>
      </c>
      <c r="S14" s="3">
        <v>0.46648381054321647</v>
      </c>
      <c r="T14" s="3">
        <v>2.25938748821191</v>
      </c>
    </row>
    <row r="15" spans="15:20" ht="12.75">
      <c r="O15" s="1" t="s">
        <v>15</v>
      </c>
      <c r="P15" s="2" t="s">
        <v>14</v>
      </c>
      <c r="Q15" s="3">
        <v>6.3329100387648705</v>
      </c>
      <c r="R15" s="3">
        <v>0.10635276032615962</v>
      </c>
      <c r="S15" s="3">
        <v>0.4911275230584146</v>
      </c>
      <c r="T15" s="3">
        <v>2.3035675111285134</v>
      </c>
    </row>
    <row r="16" spans="15:20" ht="12.75">
      <c r="O16" s="1" t="s">
        <v>41</v>
      </c>
      <c r="P16" s="2" t="s">
        <v>40</v>
      </c>
      <c r="Q16" s="43">
        <v>3.0102652480143863</v>
      </c>
      <c r="R16" s="3">
        <v>2.071246601442915</v>
      </c>
      <c r="S16" s="3">
        <v>1.0080601999529017</v>
      </c>
      <c r="T16" s="3">
        <v>2.3740048761200523</v>
      </c>
    </row>
    <row r="17" spans="15:20" ht="12.75">
      <c r="O17" s="1" t="s">
        <v>9</v>
      </c>
      <c r="P17" s="2" t="s">
        <v>8</v>
      </c>
      <c r="Q17" s="3">
        <v>4.1735150368531</v>
      </c>
      <c r="R17" s="3">
        <v>1.1220487958692995</v>
      </c>
      <c r="S17" s="3">
        <v>0.711452051554925</v>
      </c>
      <c r="T17" s="3">
        <v>2.1946790510134284</v>
      </c>
    </row>
    <row r="18" spans="15:20" ht="12.75">
      <c r="O18" s="1" t="s">
        <v>49</v>
      </c>
      <c r="P18" s="2" t="s">
        <v>48</v>
      </c>
      <c r="Q18" s="3">
        <v>5.2591818770426</v>
      </c>
      <c r="R18" s="3">
        <v>0.5028636406502633</v>
      </c>
      <c r="S18" s="3">
        <v>0.014569374429730698</v>
      </c>
      <c r="T18" s="3">
        <v>1.592926555591371</v>
      </c>
    </row>
    <row r="19" spans="15:20" ht="12.75">
      <c r="O19" s="1" t="s">
        <v>17</v>
      </c>
      <c r="P19" s="2" t="s">
        <v>16</v>
      </c>
      <c r="Q19" s="3">
        <v>4.22850865075802</v>
      </c>
      <c r="R19" s="3">
        <v>1.3969998618641435</v>
      </c>
      <c r="S19" s="3">
        <v>0.03885070967296336</v>
      </c>
      <c r="T19" s="3">
        <v>2.4509647461400816</v>
      </c>
    </row>
    <row r="20" spans="15:20" ht="12.75">
      <c r="O20" s="1" t="s">
        <v>51</v>
      </c>
      <c r="P20" s="2" t="s">
        <v>189</v>
      </c>
      <c r="Q20" s="3">
        <v>5.05476936624278</v>
      </c>
      <c r="R20" s="3">
        <v>0.5378855766491414</v>
      </c>
      <c r="S20" s="3">
        <v>0.07050840434073193</v>
      </c>
      <c r="T20" s="3">
        <v>1.9921320675643666</v>
      </c>
    </row>
    <row r="21" spans="15:20" ht="12.75">
      <c r="O21" s="1" t="s">
        <v>39</v>
      </c>
      <c r="P21" s="2" t="s">
        <v>38</v>
      </c>
      <c r="Q21" s="3">
        <v>2.83497754329535</v>
      </c>
      <c r="R21" s="3">
        <v>2.1711808892462785</v>
      </c>
      <c r="S21" s="3">
        <v>0.6255712240374998</v>
      </c>
      <c r="T21" s="3">
        <v>1.6464830646964717</v>
      </c>
    </row>
    <row r="22" spans="15:20" ht="12.75">
      <c r="O22" s="1" t="s">
        <v>13</v>
      </c>
      <c r="P22" s="2" t="s">
        <v>12</v>
      </c>
      <c r="Q22" s="3">
        <v>3.196590384349745</v>
      </c>
      <c r="R22" s="3">
        <v>2.025185400646431</v>
      </c>
      <c r="S22" s="3">
        <v>0.3335168058989309</v>
      </c>
      <c r="T22" s="3">
        <v>2.3626170391479326</v>
      </c>
    </row>
    <row r="23" spans="15:20" ht="12.75">
      <c r="O23" s="1" t="s">
        <v>31</v>
      </c>
      <c r="P23" s="2" t="s">
        <v>30</v>
      </c>
      <c r="Q23" s="3">
        <v>4.056428313254454</v>
      </c>
      <c r="R23" s="3">
        <v>1.2524864219221628</v>
      </c>
      <c r="S23" s="3">
        <v>0.07240843624108059</v>
      </c>
      <c r="T23" s="3">
        <v>2.2907046493412775</v>
      </c>
    </row>
    <row r="24" spans="15:20" ht="12.75">
      <c r="O24" s="1" t="s">
        <v>25</v>
      </c>
      <c r="P24" s="2" t="s">
        <v>24</v>
      </c>
      <c r="Q24" s="3">
        <v>3.2746197272347266</v>
      </c>
      <c r="R24" s="3">
        <v>1.481813423547179</v>
      </c>
      <c r="S24" s="3">
        <v>0.47305274873839953</v>
      </c>
      <c r="T24" s="3">
        <v>1.8407782919973064</v>
      </c>
    </row>
    <row r="25" spans="15:20" ht="12.75">
      <c r="O25" s="1" t="s">
        <v>47</v>
      </c>
      <c r="P25" s="2" t="s">
        <v>46</v>
      </c>
      <c r="Q25" s="3">
        <v>3.6317893392069536</v>
      </c>
      <c r="R25" s="3">
        <v>1.316353410570997</v>
      </c>
      <c r="S25" s="3">
        <v>0.09151719627931795</v>
      </c>
      <c r="T25" s="3">
        <v>1.9175537094868058</v>
      </c>
    </row>
    <row r="26" spans="15:20" ht="12.75">
      <c r="O26" s="1" t="s">
        <v>3</v>
      </c>
      <c r="P26" s="2" t="s">
        <v>2</v>
      </c>
      <c r="Q26" s="3">
        <v>3.4029720712425875</v>
      </c>
      <c r="R26" s="3">
        <v>1.2315978100527687</v>
      </c>
      <c r="S26" s="3">
        <v>0.23080024156741613</v>
      </c>
      <c r="T26" s="3">
        <v>2.2168183500335705</v>
      </c>
    </row>
    <row r="27" spans="15:20" ht="12.75">
      <c r="O27" s="1" t="s">
        <v>35</v>
      </c>
      <c r="P27" s="2" t="s">
        <v>34</v>
      </c>
      <c r="Q27" s="3">
        <v>4.063914619224632</v>
      </c>
      <c r="R27" s="3">
        <v>0.31674909161963866</v>
      </c>
      <c r="S27" s="3">
        <v>0.38358541566834</v>
      </c>
      <c r="T27" s="3">
        <v>1.51852780022688</v>
      </c>
    </row>
    <row r="28" spans="15:20" ht="12.75">
      <c r="O28" s="1" t="s">
        <v>1</v>
      </c>
      <c r="P28" s="2" t="s">
        <v>0</v>
      </c>
      <c r="Q28" s="3">
        <v>2.4577078843867337</v>
      </c>
      <c r="R28" s="3">
        <v>1.789626122654903</v>
      </c>
      <c r="S28" s="3">
        <v>0.044888251070678356</v>
      </c>
      <c r="T28" s="3">
        <v>1.8719178314985814</v>
      </c>
    </row>
    <row r="29" spans="15:20" ht="12.75">
      <c r="O29" s="1" t="s">
        <v>19</v>
      </c>
      <c r="P29" s="2" t="s">
        <v>18</v>
      </c>
      <c r="Q29" s="3">
        <v>3.345220250375927</v>
      </c>
      <c r="R29" s="3">
        <v>0.5257056885733092</v>
      </c>
      <c r="S29" s="3">
        <v>0.3736753646870854</v>
      </c>
      <c r="T29" s="3">
        <v>2.0354349147358257</v>
      </c>
    </row>
    <row r="30" spans="15:20" ht="12.75">
      <c r="O30" s="1" t="s">
        <v>11</v>
      </c>
      <c r="P30" s="2" t="s">
        <v>10</v>
      </c>
      <c r="Q30" s="3">
        <v>4.033175507558754</v>
      </c>
      <c r="R30" s="3">
        <v>0.05957607817791601</v>
      </c>
      <c r="S30" s="3">
        <v>0.026121818890795935</v>
      </c>
      <c r="T30" s="3">
        <v>1.4567370134330826</v>
      </c>
    </row>
    <row r="31" spans="15:20" ht="12.75">
      <c r="O31" s="1" t="s">
        <v>21</v>
      </c>
      <c r="P31" s="2" t="s">
        <v>20</v>
      </c>
      <c r="Q31" s="3">
        <v>3.4316558592621256</v>
      </c>
      <c r="R31" s="3">
        <v>0.6530286853331113</v>
      </c>
      <c r="S31" s="3">
        <v>0</v>
      </c>
      <c r="T31" s="3">
        <v>1.721033478555823</v>
      </c>
    </row>
    <row r="32" spans="15:20" ht="12.75">
      <c r="O32" s="1" t="s">
        <v>29</v>
      </c>
      <c r="P32" s="2" t="s">
        <v>28</v>
      </c>
      <c r="Q32" s="3">
        <v>2.377531608735505</v>
      </c>
      <c r="R32" s="3">
        <v>1.6019609055593544</v>
      </c>
      <c r="S32" s="3">
        <v>0.01699742474283802</v>
      </c>
      <c r="T32" s="3">
        <v>0.8680775788374235</v>
      </c>
    </row>
    <row r="33" spans="15:20" ht="12.75">
      <c r="O33" s="1" t="s">
        <v>55</v>
      </c>
      <c r="P33" s="2" t="s">
        <v>54</v>
      </c>
      <c r="Q33" s="3">
        <v>3.2133775888507152</v>
      </c>
      <c r="R33" s="3">
        <v>0.584638676992954</v>
      </c>
      <c r="S33" s="3">
        <v>0.18672722684834722</v>
      </c>
      <c r="T33" s="3">
        <v>1.5247586671489486</v>
      </c>
    </row>
    <row r="34" spans="15:20" ht="12.75">
      <c r="O34" s="1" t="s">
        <v>37</v>
      </c>
      <c r="P34" s="2" t="s">
        <v>36</v>
      </c>
      <c r="Q34" s="3">
        <v>2.833947607904316</v>
      </c>
      <c r="R34" s="3">
        <v>0.22568902756110246</v>
      </c>
      <c r="S34" s="3">
        <v>0.027788611544461782</v>
      </c>
      <c r="T34" s="3">
        <v>1.2252692540855679</v>
      </c>
    </row>
    <row r="35" spans="15:20" ht="12.75">
      <c r="O35" s="1" t="s">
        <v>57</v>
      </c>
      <c r="P35" s="2" t="s">
        <v>56</v>
      </c>
      <c r="Q35" s="3">
        <v>1.7974476626796787</v>
      </c>
      <c r="R35" s="3">
        <v>0.979823671040358</v>
      </c>
      <c r="S35" s="3">
        <v>0.13368220349241022</v>
      </c>
      <c r="T35" s="3">
        <v>1.2578284567283036</v>
      </c>
    </row>
    <row r="36" spans="16:20" ht="12.75">
      <c r="P36" s="2"/>
      <c r="Q36" s="3"/>
      <c r="R36" s="3"/>
      <c r="S36" s="3"/>
      <c r="T36" s="3"/>
    </row>
    <row r="37" spans="15:20" ht="12.75">
      <c r="O37" s="1" t="s">
        <v>59</v>
      </c>
      <c r="P37" s="2" t="s">
        <v>58</v>
      </c>
      <c r="Q37" s="3">
        <v>3.3627473025678203</v>
      </c>
      <c r="R37" s="3">
        <v>1.3107995420513945</v>
      </c>
      <c r="S37" s="3">
        <v>0.12410906406196344</v>
      </c>
      <c r="T37" s="3">
        <v>1.2932992549606932</v>
      </c>
    </row>
    <row r="38" spans="15:20" ht="12.75">
      <c r="O38" s="1" t="s">
        <v>43</v>
      </c>
      <c r="P38" s="2" t="s">
        <v>42</v>
      </c>
      <c r="Q38" s="3">
        <v>2.200381264849307</v>
      </c>
      <c r="R38" s="3">
        <v>0.7782493393780172</v>
      </c>
      <c r="S38" s="3">
        <v>0.1435765666663687</v>
      </c>
      <c r="T38" s="3">
        <v>1.3600282513633541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17FC-D77D-433F-A896-747CE528A657}">
  <sheetPr>
    <tabColor rgb="FFFFC000"/>
  </sheetPr>
  <dimension ref="S3:W41"/>
  <sheetViews>
    <sheetView workbookViewId="0" topLeftCell="A1">
      <selection activeCell="S12" sqref="S12"/>
    </sheetView>
  </sheetViews>
  <sheetFormatPr defaultColWidth="9.140625" defaultRowHeight="15"/>
  <cols>
    <col min="1" max="19" width="9.140625" style="1" customWidth="1"/>
    <col min="20" max="20" width="3.57421875" style="1" bestFit="1" customWidth="1"/>
    <col min="21" max="16384" width="9.140625" style="1" customWidth="1"/>
  </cols>
  <sheetData>
    <row r="1" ht="12.75"/>
    <row r="2" ht="12.75"/>
    <row r="3" spans="21:23" ht="12.75">
      <c r="U3" s="6"/>
      <c r="V3" s="1" t="s">
        <v>153</v>
      </c>
      <c r="W3" s="1" t="s">
        <v>154</v>
      </c>
    </row>
    <row r="4" spans="20:23" ht="12.75">
      <c r="T4" s="1" t="s">
        <v>5</v>
      </c>
      <c r="U4" s="218" t="s">
        <v>4</v>
      </c>
      <c r="V4" s="43">
        <v>6.279638319775749</v>
      </c>
      <c r="W4" s="43">
        <v>1.9883366152078557</v>
      </c>
    </row>
    <row r="5" spans="20:23" ht="12.75">
      <c r="T5" s="1" t="s">
        <v>23</v>
      </c>
      <c r="U5" s="218" t="s">
        <v>22</v>
      </c>
      <c r="V5" s="43">
        <v>2.945099020076718</v>
      </c>
      <c r="W5" s="43">
        <v>1.3605466725659596</v>
      </c>
    </row>
    <row r="6" spans="20:23" ht="12.75">
      <c r="T6" s="1" t="s">
        <v>45</v>
      </c>
      <c r="U6" s="218" t="s">
        <v>44</v>
      </c>
      <c r="V6" s="3">
        <v>0.269111691666688</v>
      </c>
      <c r="W6" s="3">
        <v>-0.08595543799731642</v>
      </c>
    </row>
    <row r="7" spans="20:23" ht="12.75">
      <c r="T7" s="1" t="s">
        <v>15</v>
      </c>
      <c r="U7" s="218" t="s">
        <v>14</v>
      </c>
      <c r="V7" s="3">
        <v>0.1290442171118915</v>
      </c>
      <c r="W7" s="3">
        <v>-0.017758165024074124</v>
      </c>
    </row>
    <row r="8" spans="20:23" ht="12.75">
      <c r="T8" s="1" t="s">
        <v>17</v>
      </c>
      <c r="U8" s="218" t="s">
        <v>16</v>
      </c>
      <c r="V8" s="3">
        <v>-0.2489513924872826</v>
      </c>
      <c r="W8" s="3">
        <v>-0.1103831139435365</v>
      </c>
    </row>
    <row r="9" spans="20:23" ht="12.75">
      <c r="T9" s="1" t="s">
        <v>13</v>
      </c>
      <c r="U9" s="218" t="s">
        <v>12</v>
      </c>
      <c r="V9" s="3">
        <v>-0.29535157603719675</v>
      </c>
      <c r="W9" s="3">
        <v>-0.4630581296916203</v>
      </c>
    </row>
    <row r="10" spans="20:23" ht="12.75">
      <c r="T10" s="1" t="s">
        <v>57</v>
      </c>
      <c r="U10" s="218" t="s">
        <v>56</v>
      </c>
      <c r="V10" s="3">
        <v>-0.3261723935487373</v>
      </c>
      <c r="W10" s="3">
        <v>-0.15055162548526924</v>
      </c>
    </row>
    <row r="11" spans="20:23" ht="12.75">
      <c r="T11" s="1" t="s">
        <v>21</v>
      </c>
      <c r="U11" s="218" t="s">
        <v>20</v>
      </c>
      <c r="V11" s="3">
        <v>-0.37924940012363084</v>
      </c>
      <c r="W11" s="3">
        <v>-0.16533199988893776</v>
      </c>
    </row>
    <row r="12" spans="20:23" ht="12.75">
      <c r="T12" s="1" t="s">
        <v>39</v>
      </c>
      <c r="U12" s="218" t="s">
        <v>38</v>
      </c>
      <c r="V12" s="3">
        <v>-0.3867014172974903</v>
      </c>
      <c r="W12" s="3">
        <v>-0.15751920516974982</v>
      </c>
    </row>
    <row r="13" spans="20:23" ht="12.75">
      <c r="T13" s="1" t="s">
        <v>19</v>
      </c>
      <c r="U13" s="218" t="s">
        <v>18</v>
      </c>
      <c r="V13" s="3">
        <v>-0.4116183508514295</v>
      </c>
      <c r="W13" s="3">
        <v>-0.15115260831464594</v>
      </c>
    </row>
    <row r="14" spans="20:23" ht="12.75">
      <c r="T14" s="1" t="s">
        <v>53</v>
      </c>
      <c r="U14" s="218" t="s">
        <v>52</v>
      </c>
      <c r="V14" s="3">
        <v>-0.47666966817546896</v>
      </c>
      <c r="W14" s="3">
        <v>-0.25708163420808283</v>
      </c>
    </row>
    <row r="15" spans="20:23" ht="12.75">
      <c r="T15" s="1" t="s">
        <v>9</v>
      </c>
      <c r="U15" s="218" t="s">
        <v>8</v>
      </c>
      <c r="V15" s="3">
        <v>-0.488811878389221</v>
      </c>
      <c r="W15" s="3">
        <v>-0.06628470000953435</v>
      </c>
    </row>
    <row r="16" spans="20:23" ht="12.75">
      <c r="T16" s="1" t="s">
        <v>55</v>
      </c>
      <c r="U16" s="218" t="s">
        <v>54</v>
      </c>
      <c r="V16" s="3">
        <v>-0.514194526230555</v>
      </c>
      <c r="W16" s="3">
        <v>-0.20993604523518283</v>
      </c>
    </row>
    <row r="17" spans="20:23" ht="12.75">
      <c r="T17" s="1" t="s">
        <v>3</v>
      </c>
      <c r="U17" s="218" t="s">
        <v>2</v>
      </c>
      <c r="V17" s="3">
        <v>-0.5666869610035041</v>
      </c>
      <c r="W17" s="3">
        <v>-0.25327777224461157</v>
      </c>
    </row>
    <row r="18" spans="20:23" ht="12.75">
      <c r="T18" s="1" t="s">
        <v>37</v>
      </c>
      <c r="U18" s="218" t="s">
        <v>36</v>
      </c>
      <c r="V18" s="3">
        <v>-0.6060990990890542</v>
      </c>
      <c r="W18" s="3">
        <v>-0.23697762233526176</v>
      </c>
    </row>
    <row r="19" spans="20:23" ht="12.75">
      <c r="T19" s="1" t="s">
        <v>1</v>
      </c>
      <c r="U19" s="218" t="s">
        <v>0</v>
      </c>
      <c r="V19" s="3">
        <v>-0.639892366115923</v>
      </c>
      <c r="W19" s="3">
        <v>-0.2935181284008759</v>
      </c>
    </row>
    <row r="20" spans="20:23" ht="12.75">
      <c r="T20" s="1" t="s">
        <v>35</v>
      </c>
      <c r="U20" s="218" t="s">
        <v>34</v>
      </c>
      <c r="V20" s="3">
        <v>-0.9450608033098291</v>
      </c>
      <c r="W20" s="3">
        <v>-0.32095688498738895</v>
      </c>
    </row>
    <row r="21" spans="20:23" ht="12.75">
      <c r="T21" s="1" t="s">
        <v>11</v>
      </c>
      <c r="U21" s="218" t="s">
        <v>10</v>
      </c>
      <c r="V21" s="3">
        <v>-0.986164394987564</v>
      </c>
      <c r="W21" s="3">
        <v>-0.3789184391869651</v>
      </c>
    </row>
    <row r="22" spans="20:23" ht="12.75">
      <c r="T22" s="1" t="s">
        <v>51</v>
      </c>
      <c r="U22" s="218" t="s">
        <v>189</v>
      </c>
      <c r="V22" s="3">
        <v>-1.0146166415008144</v>
      </c>
      <c r="W22" s="3">
        <v>-0.3847484595468462</v>
      </c>
    </row>
    <row r="23" spans="20:23" ht="12.75">
      <c r="T23" s="1" t="s">
        <v>47</v>
      </c>
      <c r="U23" s="218" t="s">
        <v>46</v>
      </c>
      <c r="V23" s="3">
        <v>-1.172352567802041</v>
      </c>
      <c r="W23" s="3">
        <v>-0.4085682826891952</v>
      </c>
    </row>
    <row r="24" spans="20:23" ht="12.75">
      <c r="T24" s="1" t="s">
        <v>25</v>
      </c>
      <c r="U24" s="218" t="s">
        <v>24</v>
      </c>
      <c r="V24" s="3">
        <v>-1.2210166242938705</v>
      </c>
      <c r="W24" s="3">
        <v>-0.34623581701800865</v>
      </c>
    </row>
    <row r="25" spans="20:23" ht="12.75">
      <c r="T25" s="1" t="s">
        <v>29</v>
      </c>
      <c r="U25" s="218" t="s">
        <v>28</v>
      </c>
      <c r="V25" s="3">
        <v>-1.2872691412336636</v>
      </c>
      <c r="W25" s="3">
        <v>-0.2725673452381341</v>
      </c>
    </row>
    <row r="26" spans="20:23" ht="12.75">
      <c r="T26" s="1" t="s">
        <v>49</v>
      </c>
      <c r="U26" s="218" t="s">
        <v>48</v>
      </c>
      <c r="V26" s="3">
        <v>-1.4336316197527683</v>
      </c>
      <c r="W26" s="3">
        <v>-0.3646712499996758</v>
      </c>
    </row>
    <row r="27" spans="20:23" ht="12.75">
      <c r="T27" s="1" t="s">
        <v>7</v>
      </c>
      <c r="U27" s="218" t="s">
        <v>6</v>
      </c>
      <c r="V27" s="3">
        <v>-1.4653496275000233</v>
      </c>
      <c r="W27" s="3">
        <v>-0.5080165517937836</v>
      </c>
    </row>
    <row r="28" spans="20:23" ht="12.75">
      <c r="T28" s="1" t="s">
        <v>41</v>
      </c>
      <c r="U28" s="218" t="s">
        <v>40</v>
      </c>
      <c r="V28" s="3">
        <v>-1.5828669277136296</v>
      </c>
      <c r="W28" s="3">
        <v>-0.6729048526032115</v>
      </c>
    </row>
    <row r="29" spans="20:23" ht="12.75">
      <c r="T29" s="1" t="s">
        <v>31</v>
      </c>
      <c r="U29" s="218" t="s">
        <v>30</v>
      </c>
      <c r="V29" s="3">
        <v>-1.6647657211784361</v>
      </c>
      <c r="W29" s="3">
        <v>-0.722960056296345</v>
      </c>
    </row>
    <row r="30" spans="20:23" ht="12.75">
      <c r="T30" s="1" t="s">
        <v>33</v>
      </c>
      <c r="U30" s="218" t="s">
        <v>32</v>
      </c>
      <c r="V30" s="3">
        <v>-1.9986466659889537</v>
      </c>
      <c r="W30" s="3">
        <v>-0.614719303916166</v>
      </c>
    </row>
    <row r="31" spans="21:23" ht="12.75">
      <c r="U31" s="218"/>
      <c r="V31" s="3"/>
      <c r="W31" s="3"/>
    </row>
    <row r="32" spans="20:23" ht="12.75">
      <c r="T32" s="1" t="s">
        <v>145</v>
      </c>
      <c r="U32" s="218" t="s">
        <v>145</v>
      </c>
      <c r="V32" s="3">
        <v>-0.5970973556646406</v>
      </c>
      <c r="W32" s="3">
        <v>-0.2623942238292072</v>
      </c>
    </row>
    <row r="33" spans="21:23" ht="12.75">
      <c r="U33" s="6"/>
      <c r="V33" s="3"/>
      <c r="W33" s="3"/>
    </row>
    <row r="34" spans="22:23" ht="12.75">
      <c r="V34" s="1" t="s">
        <v>153</v>
      </c>
      <c r="W34" s="1" t="s">
        <v>154</v>
      </c>
    </row>
    <row r="35" ht="12.75"/>
    <row r="36" ht="12.75"/>
    <row r="37" ht="12.75"/>
    <row r="38" ht="12.75"/>
    <row r="39" ht="15.75" customHeight="1">
      <c r="S39" s="18" t="s">
        <v>152</v>
      </c>
    </row>
    <row r="40" ht="12.75"/>
    <row r="41" ht="15.75" customHeight="1">
      <c r="S41" s="45" t="s">
        <v>179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8A82-7D2F-4AEE-B38E-2F8BF87B9063}">
  <sheetPr>
    <tabColor rgb="FFFFC000"/>
  </sheetPr>
  <dimension ref="C2:AA39"/>
  <sheetViews>
    <sheetView workbookViewId="0" topLeftCell="A1">
      <selection activeCell="T13" sqref="T13"/>
    </sheetView>
  </sheetViews>
  <sheetFormatPr defaultColWidth="9.140625" defaultRowHeight="15"/>
  <cols>
    <col min="1" max="15" width="9.140625" style="1" customWidth="1"/>
    <col min="16" max="16" width="14.28125" style="1" bestFit="1" customWidth="1"/>
    <col min="17" max="20" width="9.140625" style="1" customWidth="1"/>
    <col min="21" max="21" width="4.00390625" style="1" bestFit="1" customWidth="1"/>
    <col min="22" max="16384" width="9.140625" style="1" customWidth="1"/>
  </cols>
  <sheetData>
    <row r="1" ht="12.75"/>
    <row r="2" spans="3:27" ht="15.75">
      <c r="C2" s="203" t="s">
        <v>160</v>
      </c>
      <c r="U2" s="3" t="s">
        <v>79</v>
      </c>
      <c r="V2" s="3" t="s">
        <v>79</v>
      </c>
      <c r="W2" s="204" t="s">
        <v>83</v>
      </c>
      <c r="X2" s="204" t="s">
        <v>156</v>
      </c>
      <c r="Y2" s="204" t="s">
        <v>157</v>
      </c>
      <c r="Z2" s="204" t="s">
        <v>155</v>
      </c>
      <c r="AA2" s="204" t="s">
        <v>84</v>
      </c>
    </row>
    <row r="3" spans="3:27" ht="15.75">
      <c r="C3" s="203" t="s">
        <v>159</v>
      </c>
      <c r="U3" s="3" t="s">
        <v>145</v>
      </c>
      <c r="V3" s="3" t="s">
        <v>145</v>
      </c>
      <c r="W3" s="3">
        <v>38.73084063242436</v>
      </c>
      <c r="X3" s="3">
        <v>30.674461789236844</v>
      </c>
      <c r="Y3" s="3">
        <v>23.822250747547546</v>
      </c>
      <c r="Z3" s="3">
        <v>2.900427663002509</v>
      </c>
      <c r="AA3" s="3">
        <v>3.8720191677887335</v>
      </c>
    </row>
    <row r="4" spans="21:27" ht="12.75">
      <c r="U4" s="3"/>
      <c r="V4" s="3"/>
      <c r="W4" s="3"/>
      <c r="X4" s="3"/>
      <c r="Y4" s="3"/>
      <c r="Z4" s="3"/>
      <c r="AA4" s="3"/>
    </row>
    <row r="5" spans="3:27" ht="15.75" customHeight="1">
      <c r="C5" s="18" t="s">
        <v>161</v>
      </c>
      <c r="U5" s="3" t="s">
        <v>13</v>
      </c>
      <c r="V5" s="3" t="s">
        <v>12</v>
      </c>
      <c r="W5" s="3">
        <v>59.800596394192205</v>
      </c>
      <c r="X5" s="3">
        <v>16.17472842419358</v>
      </c>
      <c r="Y5" s="3">
        <v>20.497523398712516</v>
      </c>
      <c r="Z5" s="3">
        <v>3.5271517829016914</v>
      </c>
      <c r="AA5" s="3">
        <v>0</v>
      </c>
    </row>
    <row r="6" spans="21:27" ht="12.75">
      <c r="U6" s="3" t="s">
        <v>53</v>
      </c>
      <c r="V6" s="3" t="s">
        <v>52</v>
      </c>
      <c r="W6" s="3">
        <v>52.159103315258925</v>
      </c>
      <c r="X6" s="3">
        <v>32.53320717638924</v>
      </c>
      <c r="Y6" s="3">
        <v>10.86356854325121</v>
      </c>
      <c r="Z6" s="3">
        <v>0.2976818661523345</v>
      </c>
      <c r="AA6" s="3">
        <v>4.146439098948288</v>
      </c>
    </row>
    <row r="7" spans="21:27" ht="12.75">
      <c r="U7" s="3" t="s">
        <v>9</v>
      </c>
      <c r="V7" s="3" t="s">
        <v>8</v>
      </c>
      <c r="W7" s="3">
        <v>47.87977522784153</v>
      </c>
      <c r="X7" s="3">
        <v>29.39273740378713</v>
      </c>
      <c r="Y7" s="3">
        <v>18.20607262596213</v>
      </c>
      <c r="Z7" s="3">
        <v>0.4131841148415734</v>
      </c>
      <c r="AA7" s="3">
        <v>4.108230627567644</v>
      </c>
    </row>
    <row r="8" spans="21:27" ht="12.75">
      <c r="U8" s="3" t="s">
        <v>55</v>
      </c>
      <c r="V8" s="3" t="s">
        <v>54</v>
      </c>
      <c r="W8" s="3">
        <v>47.83932346723044</v>
      </c>
      <c r="X8" s="3">
        <v>27.450317124735726</v>
      </c>
      <c r="Y8" s="3">
        <v>23.81938991241317</v>
      </c>
      <c r="Z8" s="3">
        <v>0.8909694956206584</v>
      </c>
      <c r="AA8" s="3">
        <v>0</v>
      </c>
    </row>
    <row r="9" spans="21:27" ht="12.75">
      <c r="U9" s="3" t="s">
        <v>31</v>
      </c>
      <c r="V9" s="3" t="s">
        <v>30</v>
      </c>
      <c r="W9" s="3">
        <v>45.03349067153059</v>
      </c>
      <c r="X9" s="3">
        <v>37.27115494576759</v>
      </c>
      <c r="Y9" s="3">
        <v>14.011675560336613</v>
      </c>
      <c r="Z9" s="3">
        <v>1.8539215449080664</v>
      </c>
      <c r="AA9" s="3">
        <v>1.829757277457128</v>
      </c>
    </row>
    <row r="10" spans="21:27" ht="12.75">
      <c r="U10" s="3" t="s">
        <v>19</v>
      </c>
      <c r="V10" s="3" t="s">
        <v>18</v>
      </c>
      <c r="W10" s="3">
        <v>43.785226459141015</v>
      </c>
      <c r="X10" s="3">
        <v>25.475463452116813</v>
      </c>
      <c r="Y10" s="3">
        <v>25.217237459020318</v>
      </c>
      <c r="Z10" s="3">
        <v>4.2458239646099045</v>
      </c>
      <c r="AA10" s="3">
        <v>1.2762486651119247</v>
      </c>
    </row>
    <row r="11" spans="21:27" ht="12.75">
      <c r="U11" s="3" t="s">
        <v>29</v>
      </c>
      <c r="V11" s="3" t="s">
        <v>28</v>
      </c>
      <c r="W11" s="3">
        <v>43.20022030391231</v>
      </c>
      <c r="X11" s="3">
        <v>14.12928320909366</v>
      </c>
      <c r="Y11" s="3">
        <v>39.17125951877364</v>
      </c>
      <c r="Z11" s="3">
        <v>2.1058912172938573</v>
      </c>
      <c r="AA11" s="3">
        <v>1.3933457509265388</v>
      </c>
    </row>
    <row r="12" spans="21:27" ht="12.75">
      <c r="U12" s="3" t="s">
        <v>21</v>
      </c>
      <c r="V12" s="3" t="s">
        <v>20</v>
      </c>
      <c r="W12" s="3">
        <v>41.82526131344358</v>
      </c>
      <c r="X12" s="3">
        <v>26.081660417669784</v>
      </c>
      <c r="Y12" s="3">
        <v>20.11271921366289</v>
      </c>
      <c r="Z12" s="3">
        <v>2.604401836575337</v>
      </c>
      <c r="AA12" s="3">
        <v>9.37595721864841</v>
      </c>
    </row>
    <row r="13" spans="21:27" ht="12.75">
      <c r="U13" s="3" t="s">
        <v>47</v>
      </c>
      <c r="V13" s="3" t="s">
        <v>46</v>
      </c>
      <c r="W13" s="3">
        <v>39.981306960021975</v>
      </c>
      <c r="X13" s="3">
        <v>26.674609715603015</v>
      </c>
      <c r="Y13" s="3">
        <v>28.602142831547635</v>
      </c>
      <c r="Z13" s="3">
        <v>2.0693732755222705</v>
      </c>
      <c r="AA13" s="3">
        <v>2.6725672173050965</v>
      </c>
    </row>
    <row r="14" spans="21:27" ht="12.75">
      <c r="U14" s="3" t="s">
        <v>35</v>
      </c>
      <c r="V14" s="3" t="s">
        <v>34</v>
      </c>
      <c r="W14" s="3">
        <v>38.30936898983423</v>
      </c>
      <c r="X14" s="3">
        <v>13.854290685960253</v>
      </c>
      <c r="Y14" s="3">
        <v>44.064245810055866</v>
      </c>
      <c r="Z14" s="3">
        <v>3.772094514149648</v>
      </c>
      <c r="AA14" s="3">
        <v>0</v>
      </c>
    </row>
    <row r="15" spans="21:27" ht="12.75">
      <c r="U15" s="3" t="s">
        <v>3</v>
      </c>
      <c r="V15" s="3" t="s">
        <v>2</v>
      </c>
      <c r="W15" s="3">
        <v>38.11907227892146</v>
      </c>
      <c r="X15" s="3">
        <v>28.44002746389545</v>
      </c>
      <c r="Y15" s="3">
        <v>28.195528970918527</v>
      </c>
      <c r="Z15" s="3">
        <v>2.720205746471006</v>
      </c>
      <c r="AA15" s="3">
        <v>2.525165539793555</v>
      </c>
    </row>
    <row r="16" spans="21:27" ht="12.75">
      <c r="U16" s="3" t="s">
        <v>51</v>
      </c>
      <c r="V16" s="3" t="s">
        <v>189</v>
      </c>
      <c r="W16" s="3">
        <v>37.05295841616625</v>
      </c>
      <c r="X16" s="3">
        <v>24.81401020638206</v>
      </c>
      <c r="Y16" s="3">
        <v>33.60420552128379</v>
      </c>
      <c r="Z16" s="3">
        <v>3.9524112065255257</v>
      </c>
      <c r="AA16" s="3">
        <v>0.5764146496423667</v>
      </c>
    </row>
    <row r="17" spans="21:27" ht="12.75">
      <c r="U17" s="3" t="s">
        <v>25</v>
      </c>
      <c r="V17" s="3" t="s">
        <v>24</v>
      </c>
      <c r="W17" s="3">
        <v>36.86412979138464</v>
      </c>
      <c r="X17" s="3">
        <v>32.55387814557265</v>
      </c>
      <c r="Y17" s="3">
        <v>25.833715082792448</v>
      </c>
      <c r="Z17" s="3">
        <v>4.748276980250256</v>
      </c>
      <c r="AA17" s="3">
        <v>0</v>
      </c>
    </row>
    <row r="18" spans="21:27" ht="12.75">
      <c r="U18" s="3" t="s">
        <v>57</v>
      </c>
      <c r="V18" s="3" t="s">
        <v>56</v>
      </c>
      <c r="W18" s="3">
        <v>36.72983183178979</v>
      </c>
      <c r="X18" s="3">
        <v>36.30631954993361</v>
      </c>
      <c r="Y18" s="3">
        <v>20.836570927223555</v>
      </c>
      <c r="Z18" s="3">
        <v>6.127277691053041</v>
      </c>
      <c r="AA18" s="3">
        <v>0</v>
      </c>
    </row>
    <row r="19" spans="21:27" ht="12.75">
      <c r="U19" s="3" t="s">
        <v>7</v>
      </c>
      <c r="V19" s="3" t="s">
        <v>6</v>
      </c>
      <c r="W19" s="3">
        <v>35.435123212106774</v>
      </c>
      <c r="X19" s="3">
        <v>27.560089818846073</v>
      </c>
      <c r="Y19" s="3">
        <v>25.200540068302757</v>
      </c>
      <c r="Z19" s="3">
        <v>6.547967162691966</v>
      </c>
      <c r="AA19" s="3">
        <v>5.256279738052433</v>
      </c>
    </row>
    <row r="20" spans="21:27" ht="12.75">
      <c r="U20" s="3" t="s">
        <v>1</v>
      </c>
      <c r="V20" s="3" t="s">
        <v>0</v>
      </c>
      <c r="W20" s="3">
        <v>34.835778300705954</v>
      </c>
      <c r="X20" s="3">
        <v>17.862447637644156</v>
      </c>
      <c r="Y20" s="3">
        <v>23.06843405263773</v>
      </c>
      <c r="Z20" s="3">
        <v>2.4095028288189058</v>
      </c>
      <c r="AA20" s="3">
        <v>21.823837180193266</v>
      </c>
    </row>
    <row r="21" spans="21:27" ht="12.75">
      <c r="U21" s="3" t="s">
        <v>17</v>
      </c>
      <c r="V21" s="3" t="s">
        <v>16</v>
      </c>
      <c r="W21" s="3">
        <v>31.893568323672515</v>
      </c>
      <c r="X21" s="3">
        <v>31.006025166452623</v>
      </c>
      <c r="Y21" s="3">
        <v>32.750281249298155</v>
      </c>
      <c r="Z21" s="3">
        <v>2.675900763405536</v>
      </c>
      <c r="AA21" s="3">
        <v>1.674224497171173</v>
      </c>
    </row>
    <row r="22" spans="21:27" ht="12.75">
      <c r="U22" s="3" t="s">
        <v>45</v>
      </c>
      <c r="V22" s="3" t="s">
        <v>44</v>
      </c>
      <c r="W22" s="3">
        <v>28.68079329229712</v>
      </c>
      <c r="X22" s="3">
        <v>41.336213011588356</v>
      </c>
      <c r="Y22" s="3">
        <v>24.182533131165236</v>
      </c>
      <c r="Z22" s="3">
        <v>2.411231702958953</v>
      </c>
      <c r="AA22" s="3">
        <v>3.389228861990343</v>
      </c>
    </row>
    <row r="23" spans="21:27" ht="12.75">
      <c r="U23" s="3" t="s">
        <v>33</v>
      </c>
      <c r="V23" s="3" t="s">
        <v>32</v>
      </c>
      <c r="W23" s="3">
        <v>26.40741117784791</v>
      </c>
      <c r="X23" s="3">
        <v>22.669827373074853</v>
      </c>
      <c r="Y23" s="3">
        <v>44.06858538997397</v>
      </c>
      <c r="Z23" s="3">
        <v>5.872514943063655</v>
      </c>
      <c r="AA23" s="3">
        <v>0.9816611160396155</v>
      </c>
    </row>
    <row r="24" spans="21:27" ht="12.75">
      <c r="U24" s="3" t="s">
        <v>23</v>
      </c>
      <c r="V24" s="3" t="s">
        <v>22</v>
      </c>
      <c r="W24" s="3">
        <v>23.93656866693516</v>
      </c>
      <c r="X24" s="3">
        <v>51.94502617801047</v>
      </c>
      <c r="Y24" s="3">
        <v>19.941401530406765</v>
      </c>
      <c r="Z24" s="3">
        <v>3.2145590012082157</v>
      </c>
      <c r="AA24" s="3">
        <v>0.9624446234393879</v>
      </c>
    </row>
    <row r="25" spans="21:27" ht="12.75">
      <c r="U25" s="3" t="s">
        <v>41</v>
      </c>
      <c r="V25" s="3" t="s">
        <v>40</v>
      </c>
      <c r="W25" s="3">
        <v>21.930838296737488</v>
      </c>
      <c r="X25" s="3">
        <v>27.709129700417815</v>
      </c>
      <c r="Y25" s="3">
        <v>45.74628855898302</v>
      </c>
      <c r="Z25" s="3">
        <v>4.613743443861677</v>
      </c>
      <c r="AA25" s="3">
        <v>0</v>
      </c>
    </row>
    <row r="26" spans="21:27" ht="12.75">
      <c r="U26" s="3" t="s">
        <v>11</v>
      </c>
      <c r="V26" s="3" t="s">
        <v>10</v>
      </c>
      <c r="W26" s="3">
        <v>21.588132148104535</v>
      </c>
      <c r="X26" s="3">
        <v>38.81387458668826</v>
      </c>
      <c r="Y26" s="3">
        <v>34.64180494476911</v>
      </c>
      <c r="Z26" s="3">
        <v>3.76732229815288</v>
      </c>
      <c r="AA26" s="3">
        <v>1.188866022285211</v>
      </c>
    </row>
    <row r="27" spans="21:27" ht="12.75">
      <c r="U27" s="3" t="s">
        <v>15</v>
      </c>
      <c r="V27" s="3" t="s">
        <v>14</v>
      </c>
      <c r="W27" s="3">
        <v>21.031871669041216</v>
      </c>
      <c r="X27" s="3">
        <v>42.706189646984335</v>
      </c>
      <c r="Y27" s="3">
        <v>28.106696216558497</v>
      </c>
      <c r="Z27" s="3">
        <v>5.692311751358768</v>
      </c>
      <c r="AA27" s="3">
        <v>2.462930716057201</v>
      </c>
    </row>
    <row r="28" spans="21:27" ht="12.75">
      <c r="U28" s="3" t="s">
        <v>49</v>
      </c>
      <c r="V28" s="3" t="s">
        <v>48</v>
      </c>
      <c r="W28" s="3">
        <v>14.999757352227505</v>
      </c>
      <c r="X28" s="3">
        <v>67.77686110841503</v>
      </c>
      <c r="Y28" s="3">
        <v>13.987188197612348</v>
      </c>
      <c r="Z28" s="3">
        <v>1.1775696399107056</v>
      </c>
      <c r="AA28" s="3">
        <v>2.058623701834417</v>
      </c>
    </row>
    <row r="29" spans="21:27" ht="12.75">
      <c r="U29" s="3" t="s">
        <v>39</v>
      </c>
      <c r="V29" s="3" t="s">
        <v>38</v>
      </c>
      <c r="W29" s="3">
        <v>13.482291090204757</v>
      </c>
      <c r="X29" s="3">
        <v>20.475926950747095</v>
      </c>
      <c r="Y29" s="3">
        <v>27.725511898173767</v>
      </c>
      <c r="Z29" s="3">
        <v>0.9615384615384616</v>
      </c>
      <c r="AA29" s="3">
        <v>37.35473159933591</v>
      </c>
    </row>
    <row r="30" spans="21:27" ht="12.75">
      <c r="U30" s="3" t="s">
        <v>5</v>
      </c>
      <c r="V30" s="3" t="s">
        <v>4</v>
      </c>
      <c r="W30" s="3">
        <v>13.013707505824849</v>
      </c>
      <c r="X30" s="3">
        <v>29.911337913732645</v>
      </c>
      <c r="Y30" s="3">
        <v>54.452930824912464</v>
      </c>
      <c r="Z30" s="3">
        <v>1.6117787620481694</v>
      </c>
      <c r="AA30" s="3">
        <v>1.0102449934818722</v>
      </c>
    </row>
    <row r="31" spans="21:27" ht="12.75">
      <c r="U31" s="3" t="s">
        <v>37</v>
      </c>
      <c r="V31" s="3" t="s">
        <v>36</v>
      </c>
      <c r="W31" s="3">
        <v>10.791779439423827</v>
      </c>
      <c r="X31" s="3">
        <v>8.654066700307354</v>
      </c>
      <c r="Y31" s="3">
        <v>29.424514886003944</v>
      </c>
      <c r="Z31" s="3">
        <v>0.048167347126014955</v>
      </c>
      <c r="AA31" s="3">
        <v>51.08147162713886</v>
      </c>
    </row>
    <row r="32" spans="21:27" ht="12.75">
      <c r="U32" s="3"/>
      <c r="V32" s="3"/>
      <c r="W32" s="3"/>
      <c r="X32" s="3"/>
      <c r="Y32" s="3"/>
      <c r="Z32" s="3"/>
      <c r="AA32" s="3"/>
    </row>
    <row r="33" spans="21:27" ht="12.75">
      <c r="U33" s="3" t="s">
        <v>59</v>
      </c>
      <c r="V33" s="3" t="s">
        <v>58</v>
      </c>
      <c r="W33" s="3">
        <v>66.0212670355169</v>
      </c>
      <c r="X33" s="3">
        <v>12.226676371327414</v>
      </c>
      <c r="Y33" s="3">
        <v>17.102613777088784</v>
      </c>
      <c r="Z33" s="3">
        <v>4.649442816066914</v>
      </c>
      <c r="AA33" s="3">
        <v>0</v>
      </c>
    </row>
    <row r="34" spans="21:27" ht="12.75">
      <c r="U34" s="3" t="s">
        <v>27</v>
      </c>
      <c r="V34" s="3" t="s">
        <v>26</v>
      </c>
      <c r="W34" s="3">
        <v>62.03692786898153</v>
      </c>
      <c r="X34" s="3">
        <v>9.843160774853105</v>
      </c>
      <c r="Y34" s="3">
        <v>23.571707626563963</v>
      </c>
      <c r="Z34" s="3">
        <v>4.5482037296014015</v>
      </c>
      <c r="AA34" s="3">
        <v>0</v>
      </c>
    </row>
    <row r="35" spans="21:27" ht="12.75">
      <c r="U35" s="3" t="s">
        <v>43</v>
      </c>
      <c r="V35" s="3" t="s">
        <v>42</v>
      </c>
      <c r="W35" s="3">
        <v>55.98833043256497</v>
      </c>
      <c r="X35" s="3">
        <v>3.6595352657324116</v>
      </c>
      <c r="Y35" s="3">
        <v>39.83007472541824</v>
      </c>
      <c r="Z35" s="3">
        <v>0.52205957628437</v>
      </c>
      <c r="AA35" s="3">
        <v>0</v>
      </c>
    </row>
    <row r="36" spans="21:27" ht="12.75">
      <c r="U36" s="3"/>
      <c r="V36" s="3"/>
      <c r="W36" s="3"/>
      <c r="X36" s="3"/>
      <c r="Y36" s="3"/>
      <c r="Z36" s="3"/>
      <c r="AA36" s="3"/>
    </row>
    <row r="37" spans="21:27" ht="12.75">
      <c r="U37" s="3" t="s">
        <v>61</v>
      </c>
      <c r="V37" s="3" t="s">
        <v>60</v>
      </c>
      <c r="W37" s="3">
        <v>80.47488101900281</v>
      </c>
      <c r="X37" s="3">
        <v>10.05377733266392</v>
      </c>
      <c r="Y37" s="3">
        <v>9.321222100265274</v>
      </c>
      <c r="Z37" s="3">
        <v>0.1501195480679993</v>
      </c>
      <c r="AA37" s="3">
        <v>0</v>
      </c>
    </row>
    <row r="38" spans="21:27" ht="12.75">
      <c r="U38" s="3" t="s">
        <v>158</v>
      </c>
      <c r="V38" s="3" t="s">
        <v>50</v>
      </c>
      <c r="W38" s="3">
        <v>33.387491390775985</v>
      </c>
      <c r="X38" s="3">
        <v>16.98806331135463</v>
      </c>
      <c r="Y38" s="3">
        <v>47.37315874542008</v>
      </c>
      <c r="Z38" s="3">
        <v>2.2512865524493026</v>
      </c>
      <c r="AA38" s="3">
        <v>0</v>
      </c>
    </row>
    <row r="39" spans="21:27" ht="12.75">
      <c r="U39" s="3"/>
      <c r="V39" s="3"/>
      <c r="W39" s="3"/>
      <c r="X39" s="3"/>
      <c r="Y39" s="3"/>
      <c r="Z39" s="3"/>
      <c r="AA39" s="3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2175-B99C-4B9C-8608-AE16F0F210C6}">
  <sheetPr>
    <tabColor rgb="FFFFC000"/>
  </sheetPr>
  <dimension ref="C2:Z43"/>
  <sheetViews>
    <sheetView workbookViewId="0" topLeftCell="A1">
      <selection activeCell="N3" sqref="N3"/>
    </sheetView>
  </sheetViews>
  <sheetFormatPr defaultColWidth="9.140625" defaultRowHeight="15"/>
  <cols>
    <col min="1" max="16384" width="9.140625" style="1" customWidth="1"/>
  </cols>
  <sheetData>
    <row r="2" ht="12.75">
      <c r="C2" s="159" t="s">
        <v>162</v>
      </c>
    </row>
    <row r="3" ht="12.75">
      <c r="C3" s="159" t="s">
        <v>163</v>
      </c>
    </row>
    <row r="4" ht="12.75">
      <c r="O4" s="131"/>
    </row>
    <row r="5" ht="15.75" customHeight="1">
      <c r="C5" s="44" t="s">
        <v>161</v>
      </c>
    </row>
    <row r="6" spans="21:26" ht="12.75">
      <c r="U6" s="128" t="s">
        <v>79</v>
      </c>
      <c r="V6" s="160" t="s">
        <v>83</v>
      </c>
      <c r="W6" s="160" t="s">
        <v>156</v>
      </c>
      <c r="X6" s="160" t="s">
        <v>157</v>
      </c>
      <c r="Y6" s="160" t="s">
        <v>155</v>
      </c>
      <c r="Z6" s="160" t="s">
        <v>84</v>
      </c>
    </row>
    <row r="7" spans="21:26" ht="12.75">
      <c r="U7" s="127" t="s">
        <v>145</v>
      </c>
      <c r="V7" s="1">
        <v>67.60461093774148</v>
      </c>
      <c r="W7" s="1">
        <v>6.747500024662696</v>
      </c>
      <c r="X7" s="1">
        <v>23.823457841586567</v>
      </c>
      <c r="Y7" s="1">
        <v>1.0447775918027773</v>
      </c>
      <c r="Z7" s="1">
        <v>0.7796536042064696</v>
      </c>
    </row>
    <row r="8" spans="21:26" ht="12.75">
      <c r="U8" s="127"/>
      <c r="V8" s="127"/>
      <c r="W8" s="127"/>
      <c r="X8" s="127"/>
      <c r="Y8" s="127"/>
      <c r="Z8" s="127"/>
    </row>
    <row r="9" spans="21:26" ht="12.75">
      <c r="U9" s="127" t="s">
        <v>38</v>
      </c>
      <c r="V9" s="127">
        <v>78.471406631132</v>
      </c>
      <c r="W9" s="127">
        <v>5.312132984009395</v>
      </c>
      <c r="X9" s="127">
        <v>15.069111934230735</v>
      </c>
      <c r="Y9" s="127">
        <v>1.1473484506278797</v>
      </c>
      <c r="Z9" s="127">
        <v>0</v>
      </c>
    </row>
    <row r="10" spans="21:26" ht="12.75">
      <c r="U10" s="127" t="s">
        <v>16</v>
      </c>
      <c r="V10" s="127">
        <v>77.76912570838819</v>
      </c>
      <c r="W10" s="127">
        <v>6.218983876250687</v>
      </c>
      <c r="X10" s="127">
        <v>13.666561605824077</v>
      </c>
      <c r="Y10" s="127">
        <v>2.345328809537053</v>
      </c>
      <c r="Z10" s="127">
        <v>0</v>
      </c>
    </row>
    <row r="11" spans="21:26" ht="12.75">
      <c r="U11" s="127" t="s">
        <v>0</v>
      </c>
      <c r="V11" s="127">
        <v>76.92021200401089</v>
      </c>
      <c r="W11" s="127">
        <v>6.193095545050852</v>
      </c>
      <c r="X11" s="127">
        <v>16.587021916630857</v>
      </c>
      <c r="Y11" s="127">
        <v>0.2996705343074058</v>
      </c>
      <c r="Z11" s="127">
        <v>0</v>
      </c>
    </row>
    <row r="12" spans="21:26" ht="12.75">
      <c r="U12" s="127" t="s">
        <v>54</v>
      </c>
      <c r="V12" s="127">
        <v>76.54382470119522</v>
      </c>
      <c r="W12" s="127">
        <v>1.1852589641434264</v>
      </c>
      <c r="X12" s="127">
        <v>22.211155378486062</v>
      </c>
      <c r="Y12" s="127">
        <v>0.05976095617529881</v>
      </c>
      <c r="Z12" s="127">
        <v>0</v>
      </c>
    </row>
    <row r="13" spans="21:26" ht="12.75">
      <c r="U13" s="127" t="s">
        <v>30</v>
      </c>
      <c r="V13" s="127">
        <v>75.67579964089857</v>
      </c>
      <c r="W13" s="127">
        <v>7.767981110385943</v>
      </c>
      <c r="X13" s="127">
        <v>15.128222524393191</v>
      </c>
      <c r="Y13" s="127">
        <v>1.4279967243222893</v>
      </c>
      <c r="Z13" s="127">
        <v>0</v>
      </c>
    </row>
    <row r="14" spans="21:26" ht="12.75">
      <c r="U14" s="127" t="s">
        <v>28</v>
      </c>
      <c r="V14" s="127">
        <v>71.90563499406812</v>
      </c>
      <c r="W14" s="127">
        <v>10.038202387507308</v>
      </c>
      <c r="X14" s="127">
        <v>17.865434502489116</v>
      </c>
      <c r="Y14" s="127">
        <v>0.1907281159354476</v>
      </c>
      <c r="Z14" s="127">
        <v>0</v>
      </c>
    </row>
    <row r="15" spans="21:26" ht="12.75">
      <c r="U15" s="127" t="s">
        <v>20</v>
      </c>
      <c r="V15" s="127">
        <v>71.59340726303543</v>
      </c>
      <c r="W15" s="127">
        <v>6.249712896636227</v>
      </c>
      <c r="X15" s="127">
        <v>21.95129039485736</v>
      </c>
      <c r="Y15" s="127">
        <v>0.20558944547098545</v>
      </c>
      <c r="Z15" s="127">
        <v>0</v>
      </c>
    </row>
    <row r="16" spans="21:26" ht="12.75">
      <c r="U16" s="127" t="s">
        <v>40</v>
      </c>
      <c r="V16" s="127">
        <v>71.08527131782945</v>
      </c>
      <c r="W16" s="127">
        <v>2.8036175710594313</v>
      </c>
      <c r="X16" s="127">
        <v>25.762273901808786</v>
      </c>
      <c r="Y16" s="127">
        <v>0.2713178294573643</v>
      </c>
      <c r="Z16" s="127">
        <v>0.07751937984496124</v>
      </c>
    </row>
    <row r="17" spans="21:26" ht="12.75">
      <c r="U17" s="127" t="s">
        <v>8</v>
      </c>
      <c r="V17" s="127">
        <v>70.35215596733117</v>
      </c>
      <c r="W17" s="127">
        <v>6.700623518046895</v>
      </c>
      <c r="X17" s="127">
        <v>20.40045666110477</v>
      </c>
      <c r="Y17" s="127">
        <v>1.1065249846315974</v>
      </c>
      <c r="Z17" s="127">
        <v>1.4402388688855712</v>
      </c>
    </row>
    <row r="18" spans="21:26" ht="12.75">
      <c r="U18" s="127" t="s">
        <v>48</v>
      </c>
      <c r="V18" s="127">
        <v>67.51256153885195</v>
      </c>
      <c r="W18" s="127">
        <v>6.5396132568644365</v>
      </c>
      <c r="X18" s="127">
        <v>22.486423387301425</v>
      </c>
      <c r="Y18" s="127">
        <v>3.1619550322285948</v>
      </c>
      <c r="Z18" s="127">
        <v>0.2994467847535908</v>
      </c>
    </row>
    <row r="19" spans="21:26" ht="12.75">
      <c r="U19" s="127" t="s">
        <v>6</v>
      </c>
      <c r="V19" s="127">
        <v>66.93042952208106</v>
      </c>
      <c r="W19" s="127">
        <v>5.628554143980641</v>
      </c>
      <c r="X19" s="127">
        <v>18.823956442831214</v>
      </c>
      <c r="Y19" s="127">
        <v>0.9679370840895342</v>
      </c>
      <c r="Z19" s="127">
        <v>7.649122807017544</v>
      </c>
    </row>
    <row r="20" spans="21:26" ht="12.75">
      <c r="U20" s="127" t="s">
        <v>44</v>
      </c>
      <c r="V20" s="127">
        <v>66.05067668737139</v>
      </c>
      <c r="W20" s="127">
        <v>3.3520416541890863</v>
      </c>
      <c r="X20" s="127">
        <v>17.50982911349607</v>
      </c>
      <c r="Y20" s="127">
        <v>1.689544914460147</v>
      </c>
      <c r="Z20" s="127">
        <v>11.397907630483292</v>
      </c>
    </row>
    <row r="21" spans="21:26" ht="12.75">
      <c r="U21" s="127" t="s">
        <v>52</v>
      </c>
      <c r="V21" s="127">
        <v>65.71846078908914</v>
      </c>
      <c r="W21" s="127">
        <v>5.2459814905017055</v>
      </c>
      <c r="X21" s="127">
        <v>28.899171943497322</v>
      </c>
      <c r="Y21" s="127">
        <v>0.13638577691183637</v>
      </c>
      <c r="Z21" s="127">
        <v>0</v>
      </c>
    </row>
    <row r="22" spans="21:26" ht="12.75">
      <c r="U22" s="127" t="s">
        <v>24</v>
      </c>
      <c r="V22" s="127">
        <v>65.09241881362681</v>
      </c>
      <c r="W22" s="127">
        <v>3.6603537507820056</v>
      </c>
      <c r="X22" s="127">
        <v>26.02855030427117</v>
      </c>
      <c r="Y22" s="127">
        <v>2.0610817266678043</v>
      </c>
      <c r="Z22" s="127">
        <v>3.1575954046522208</v>
      </c>
    </row>
    <row r="23" spans="21:26" ht="12.75">
      <c r="U23" s="127" t="s">
        <v>22</v>
      </c>
      <c r="V23" s="127">
        <v>63.559036496907204</v>
      </c>
      <c r="W23" s="127">
        <v>6.053362661394397</v>
      </c>
      <c r="X23" s="127">
        <v>22.777350430067195</v>
      </c>
      <c r="Y23" s="127">
        <v>7.6102504116312035</v>
      </c>
      <c r="Z23" s="127">
        <v>0</v>
      </c>
    </row>
    <row r="24" spans="21:26" ht="12.75">
      <c r="U24" s="127" t="s">
        <v>2</v>
      </c>
      <c r="V24" s="127">
        <v>62.752411575562704</v>
      </c>
      <c r="W24" s="127">
        <v>5.068488745980708</v>
      </c>
      <c r="X24" s="127">
        <v>26.22475884244373</v>
      </c>
      <c r="Y24" s="127">
        <v>1.207717041800643</v>
      </c>
      <c r="Z24" s="127">
        <v>4.746623794212218</v>
      </c>
    </row>
    <row r="25" spans="21:26" ht="12.75">
      <c r="U25" s="127" t="s">
        <v>12</v>
      </c>
      <c r="V25" s="127">
        <v>59.77024116746283</v>
      </c>
      <c r="W25" s="127">
        <v>5.670150264472793</v>
      </c>
      <c r="X25" s="127">
        <v>33.467552513254134</v>
      </c>
      <c r="Y25" s="127">
        <v>1.0920560548102323</v>
      </c>
      <c r="Z25" s="127">
        <v>0</v>
      </c>
    </row>
    <row r="26" spans="21:26" ht="12.75">
      <c r="U26" s="127" t="s">
        <v>36</v>
      </c>
      <c r="V26" s="127">
        <v>58.72695852534562</v>
      </c>
      <c r="W26" s="127">
        <v>7.8773041474654395</v>
      </c>
      <c r="X26" s="127">
        <v>33.35253456221198</v>
      </c>
      <c r="Y26" s="127">
        <v>0.043202764976958526</v>
      </c>
      <c r="Z26" s="127">
        <v>0</v>
      </c>
    </row>
    <row r="27" spans="21:26" ht="12.75">
      <c r="U27" s="127" t="s">
        <v>34</v>
      </c>
      <c r="V27" s="127">
        <v>57.32119253928624</v>
      </c>
      <c r="W27" s="127">
        <v>5.566162432075195</v>
      </c>
      <c r="X27" s="127">
        <v>35.99647525334117</v>
      </c>
      <c r="Y27" s="127">
        <v>1.1161697752974005</v>
      </c>
      <c r="Z27" s="127">
        <v>0</v>
      </c>
    </row>
    <row r="28" spans="21:26" ht="12.75">
      <c r="U28" s="127" t="s">
        <v>56</v>
      </c>
      <c r="V28" s="127">
        <v>56.70697515142436</v>
      </c>
      <c r="W28" s="127">
        <v>11.42563619630589</v>
      </c>
      <c r="X28" s="127">
        <v>31.082764377287415</v>
      </c>
      <c r="Y28" s="127">
        <v>0.7846242749823428</v>
      </c>
      <c r="Z28" s="127">
        <v>0</v>
      </c>
    </row>
    <row r="29" spans="21:26" ht="12.75">
      <c r="U29" s="127" t="s">
        <v>32</v>
      </c>
      <c r="V29" s="127">
        <v>56.694374949560164</v>
      </c>
      <c r="W29" s="127">
        <v>2.3242676135905094</v>
      </c>
      <c r="X29" s="127">
        <v>40.62626099588411</v>
      </c>
      <c r="Y29" s="127">
        <v>0.3550964409652167</v>
      </c>
      <c r="Z29" s="127">
        <v>0</v>
      </c>
    </row>
    <row r="30" spans="21:26" ht="12.75">
      <c r="U30" s="127" t="s">
        <v>18</v>
      </c>
      <c r="V30" s="127">
        <v>50.41687897658353</v>
      </c>
      <c r="W30" s="127">
        <v>12.56138199100858</v>
      </c>
      <c r="X30" s="127">
        <v>34.470412640293645</v>
      </c>
      <c r="Y30" s="127">
        <v>0.8465341251553807</v>
      </c>
      <c r="Z30" s="127">
        <v>1.704792266958865</v>
      </c>
    </row>
    <row r="31" spans="21:26" ht="12.75">
      <c r="U31" s="127" t="s">
        <v>46</v>
      </c>
      <c r="V31" s="127">
        <v>48.7971659251936</v>
      </c>
      <c r="W31" s="127">
        <v>8.324270884824518</v>
      </c>
      <c r="X31" s="127">
        <v>38.88284725654968</v>
      </c>
      <c r="Y31" s="127">
        <v>3.9957159334321966</v>
      </c>
      <c r="Z31" s="127">
        <v>0</v>
      </c>
    </row>
    <row r="32" spans="21:26" ht="12.75">
      <c r="U32" s="127" t="s">
        <v>4</v>
      </c>
      <c r="V32" s="127">
        <v>39.33554817275748</v>
      </c>
      <c r="W32" s="127">
        <v>8.205980066445184</v>
      </c>
      <c r="X32" s="127">
        <v>37.80730897009967</v>
      </c>
      <c r="Y32" s="127">
        <v>1.8509729473184624</v>
      </c>
      <c r="Z32" s="127">
        <v>12.800189843379213</v>
      </c>
    </row>
    <row r="33" spans="21:26" ht="12.75">
      <c r="U33" s="127" t="s">
        <v>14</v>
      </c>
      <c r="V33" s="127">
        <v>34.32835820895522</v>
      </c>
      <c r="W33" s="127">
        <v>11.704634721131185</v>
      </c>
      <c r="X33" s="127">
        <v>48.54673998428909</v>
      </c>
      <c r="Y33" s="127">
        <v>5.420267085624509</v>
      </c>
      <c r="Z33" s="127">
        <v>0</v>
      </c>
    </row>
    <row r="34" spans="21:26" ht="12.75">
      <c r="U34" s="127" t="s">
        <v>10</v>
      </c>
      <c r="V34" s="127">
        <v>13.077848427564874</v>
      </c>
      <c r="W34" s="127">
        <v>22.924901185770754</v>
      </c>
      <c r="X34" s="127">
        <v>59.52912871627428</v>
      </c>
      <c r="Y34" s="127">
        <v>4.468121670390101</v>
      </c>
      <c r="Z34" s="127">
        <v>0</v>
      </c>
    </row>
    <row r="35" spans="21:26" ht="12.75">
      <c r="U35" s="127" t="s">
        <v>189</v>
      </c>
      <c r="V35" s="127">
        <v>7.8008378677709835</v>
      </c>
      <c r="W35" s="127">
        <v>24.606346607598592</v>
      </c>
      <c r="X35" s="127">
        <v>62.78229883950499</v>
      </c>
      <c r="Y35" s="127">
        <v>4.81051668512544</v>
      </c>
      <c r="Z35" s="127">
        <v>0</v>
      </c>
    </row>
    <row r="36" spans="21:26" ht="12.75">
      <c r="U36" s="127"/>
      <c r="V36" s="127"/>
      <c r="W36" s="127"/>
      <c r="X36" s="127"/>
      <c r="Y36" s="127"/>
      <c r="Z36" s="127"/>
    </row>
    <row r="37" spans="21:26" ht="12.75">
      <c r="U37" s="127" t="s">
        <v>58</v>
      </c>
      <c r="V37" s="127">
        <v>66.0212670355169</v>
      </c>
      <c r="W37" s="127">
        <v>12.226676371327414</v>
      </c>
      <c r="X37" s="127">
        <v>17.102613777088784</v>
      </c>
      <c r="Y37" s="127">
        <v>4.649442816066914</v>
      </c>
      <c r="Z37" s="127">
        <v>0</v>
      </c>
    </row>
    <row r="38" spans="21:26" ht="12.75">
      <c r="U38" s="127" t="s">
        <v>26</v>
      </c>
      <c r="V38" s="127">
        <v>62.03692786898153</v>
      </c>
      <c r="W38" s="127">
        <v>9.843160774853105</v>
      </c>
      <c r="X38" s="127">
        <v>23.571707626563963</v>
      </c>
      <c r="Y38" s="127">
        <v>4.5482037296014015</v>
      </c>
      <c r="Z38" s="127">
        <v>0</v>
      </c>
    </row>
    <row r="39" spans="21:26" ht="12.75">
      <c r="U39" s="127" t="s">
        <v>42</v>
      </c>
      <c r="V39" s="127">
        <v>55.98833043256497</v>
      </c>
      <c r="W39" s="127">
        <v>3.6595352657324116</v>
      </c>
      <c r="X39" s="127">
        <v>39.83007472541824</v>
      </c>
      <c r="Y39" s="127">
        <v>0.52205957628437</v>
      </c>
      <c r="Z39" s="127">
        <v>0</v>
      </c>
    </row>
    <row r="40" spans="21:26" ht="12.75">
      <c r="U40" s="127"/>
      <c r="V40" s="127"/>
      <c r="W40" s="127"/>
      <c r="X40" s="127"/>
      <c r="Y40" s="127"/>
      <c r="Z40" s="127"/>
    </row>
    <row r="41" spans="21:26" ht="12.75">
      <c r="U41" s="127" t="s">
        <v>60</v>
      </c>
      <c r="V41" s="127">
        <v>80.47488101900281</v>
      </c>
      <c r="W41" s="127">
        <v>10.05377733266392</v>
      </c>
      <c r="X41" s="127">
        <v>9.321222100265274</v>
      </c>
      <c r="Y41" s="127">
        <v>0.1501195480679993</v>
      </c>
      <c r="Z41" s="127">
        <v>0</v>
      </c>
    </row>
    <row r="42" spans="21:26" ht="12.75">
      <c r="U42" s="127" t="s">
        <v>50</v>
      </c>
      <c r="V42" s="127">
        <v>33.387491390775985</v>
      </c>
      <c r="W42" s="127">
        <v>16.98806331135463</v>
      </c>
      <c r="X42" s="127">
        <v>47.37315874542008</v>
      </c>
      <c r="Y42" s="127">
        <v>2.2512865524493026</v>
      </c>
      <c r="Z42" s="127">
        <v>0</v>
      </c>
    </row>
    <row r="43" spans="21:26" ht="12.75">
      <c r="U43" s="127"/>
      <c r="V43" s="127"/>
      <c r="W43" s="127"/>
      <c r="X43" s="127"/>
      <c r="Y43" s="127"/>
      <c r="Z43" s="127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FE5A-6D91-4BF4-937F-3A1CB3678C94}">
  <sheetPr>
    <tabColor rgb="FF00B050"/>
  </sheetPr>
  <dimension ref="A3:W51"/>
  <sheetViews>
    <sheetView showGridLines="0" workbookViewId="0" topLeftCell="A1">
      <selection activeCell="Q18" sqref="Q18"/>
    </sheetView>
  </sheetViews>
  <sheetFormatPr defaultColWidth="14.00390625" defaultRowHeight="15"/>
  <cols>
    <col min="1" max="2" width="6.00390625" style="162" customWidth="1"/>
    <col min="3" max="12" width="14.00390625" style="162" customWidth="1"/>
    <col min="13" max="13" width="9.57421875" style="162" customWidth="1"/>
    <col min="14" max="16384" width="14.00390625" style="162" customWidth="1"/>
  </cols>
  <sheetData>
    <row r="1" ht="12.75"/>
    <row r="2" ht="12.75"/>
    <row r="3" ht="12.75">
      <c r="L3" s="163" t="s">
        <v>166</v>
      </c>
    </row>
    <row r="4" ht="12.75">
      <c r="L4" s="163" t="s">
        <v>123</v>
      </c>
    </row>
    <row r="5" ht="12.75"/>
    <row r="6" spans="1:20" s="166" customFormat="1" ht="12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 t="s">
        <v>177</v>
      </c>
      <c r="M6" s="164"/>
      <c r="N6" s="164"/>
      <c r="O6" s="164"/>
      <c r="P6" s="164"/>
      <c r="Q6" s="164"/>
      <c r="R6" s="164"/>
      <c r="S6" s="164"/>
      <c r="T6" s="164"/>
    </row>
    <row r="7" spans="1:23" s="168" customFormat="1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</row>
    <row r="8" spans="1:19" ht="12.75">
      <c r="A8" s="85"/>
      <c r="B8" s="85"/>
      <c r="M8" s="85"/>
      <c r="N8" s="85"/>
      <c r="O8" s="85"/>
      <c r="P8" s="85"/>
      <c r="Q8" s="85"/>
      <c r="R8" s="85"/>
      <c r="S8" s="85"/>
    </row>
    <row r="9" spans="1:19" ht="12.75">
      <c r="A9" s="85"/>
      <c r="B9" s="85"/>
      <c r="M9" s="85"/>
      <c r="N9" s="85"/>
      <c r="O9" s="85"/>
      <c r="P9" s="85"/>
      <c r="Q9" s="85"/>
      <c r="R9" s="85"/>
      <c r="S9" s="85"/>
    </row>
    <row r="10" spans="1:19" ht="12.75">
      <c r="A10" s="169"/>
      <c r="B10" s="169"/>
      <c r="M10" s="169" t="s">
        <v>167</v>
      </c>
      <c r="N10" s="169"/>
      <c r="O10" s="169"/>
      <c r="P10" s="169"/>
      <c r="Q10" s="169"/>
      <c r="R10" s="169"/>
      <c r="S10" s="169"/>
    </row>
    <row r="11" spans="12:16" ht="12.75">
      <c r="L11" s="164">
        <v>2002</v>
      </c>
      <c r="M11" s="170">
        <v>205.84</v>
      </c>
      <c r="O11" s="170"/>
      <c r="P11" s="170"/>
    </row>
    <row r="12" spans="12:16" ht="12.75">
      <c r="L12" s="164">
        <v>2003</v>
      </c>
      <c r="M12" s="170">
        <v>206.01</v>
      </c>
      <c r="O12" s="170"/>
      <c r="P12" s="170"/>
    </row>
    <row r="13" spans="12:16" ht="12.75">
      <c r="L13" s="164">
        <v>2004</v>
      </c>
      <c r="M13" s="170">
        <v>204.26</v>
      </c>
      <c r="O13" s="170"/>
      <c r="P13" s="170"/>
    </row>
    <row r="14" spans="12:16" ht="12.75">
      <c r="L14" s="164">
        <v>2005</v>
      </c>
      <c r="M14" s="170">
        <v>202.31</v>
      </c>
      <c r="O14" s="170"/>
      <c r="P14" s="170"/>
    </row>
    <row r="15" spans="12:16" ht="12.75">
      <c r="L15" s="164">
        <v>2006</v>
      </c>
      <c r="M15" s="170">
        <v>201.43</v>
      </c>
      <c r="O15" s="170"/>
      <c r="P15" s="170"/>
    </row>
    <row r="16" spans="12:16" ht="12.75">
      <c r="L16" s="164">
        <v>2007</v>
      </c>
      <c r="M16" s="170">
        <v>200.41</v>
      </c>
      <c r="O16" s="170"/>
      <c r="P16" s="170"/>
    </row>
    <row r="17" spans="12:16" ht="12.75">
      <c r="L17" s="164">
        <v>2008</v>
      </c>
      <c r="M17" s="170">
        <v>195.6</v>
      </c>
      <c r="O17" s="170"/>
      <c r="P17" s="170"/>
    </row>
    <row r="18" spans="12:16" ht="12.75">
      <c r="L18" s="164">
        <v>2009</v>
      </c>
      <c r="M18" s="170">
        <v>205.95</v>
      </c>
      <c r="O18" s="170"/>
      <c r="P18" s="170"/>
    </row>
    <row r="19" spans="12:16" ht="12.75">
      <c r="L19" s="164">
        <v>2010</v>
      </c>
      <c r="M19" s="170">
        <v>203.94</v>
      </c>
      <c r="O19" s="170"/>
      <c r="P19" s="170"/>
    </row>
    <row r="20" spans="12:16" ht="12.75">
      <c r="L20" s="164">
        <v>2011</v>
      </c>
      <c r="M20" s="170">
        <v>221.22</v>
      </c>
      <c r="O20" s="170"/>
      <c r="P20" s="170"/>
    </row>
    <row r="21" spans="12:16" ht="12.75">
      <c r="L21" s="164">
        <v>2012</v>
      </c>
      <c r="M21" s="170">
        <v>225.37</v>
      </c>
      <c r="O21" s="170"/>
      <c r="P21" s="170"/>
    </row>
    <row r="22" spans="12:16" ht="12.75">
      <c r="L22" s="164">
        <v>2013</v>
      </c>
      <c r="M22" s="170">
        <v>228.89</v>
      </c>
      <c r="O22" s="170"/>
      <c r="P22" s="170"/>
    </row>
    <row r="23" spans="12:16" ht="12.75">
      <c r="L23" s="164">
        <v>2014</v>
      </c>
      <c r="M23" s="170">
        <v>243.73</v>
      </c>
      <c r="O23" s="170"/>
      <c r="P23" s="170"/>
    </row>
    <row r="24" spans="12:16" ht="12.75">
      <c r="L24" s="164">
        <v>2015</v>
      </c>
      <c r="M24" s="170">
        <v>240.98</v>
      </c>
      <c r="P24" s="170"/>
    </row>
    <row r="25" spans="12:16" ht="12.75">
      <c r="L25" s="164">
        <v>2016</v>
      </c>
      <c r="M25" s="170">
        <v>244.14</v>
      </c>
      <c r="P25" s="170"/>
    </row>
    <row r="26" spans="12:16" ht="12.75">
      <c r="L26" s="164">
        <v>2017</v>
      </c>
      <c r="M26" s="170">
        <v>242.3</v>
      </c>
      <c r="P26" s="170"/>
    </row>
    <row r="27" spans="12:16" ht="12.75">
      <c r="L27" s="164">
        <v>2018</v>
      </c>
      <c r="M27" s="170">
        <v>244.43</v>
      </c>
      <c r="P27" s="170"/>
    </row>
    <row r="28" spans="12:16" ht="12.75">
      <c r="L28" s="164">
        <v>2019</v>
      </c>
      <c r="M28" s="170">
        <v>246.07</v>
      </c>
      <c r="P28" s="170"/>
    </row>
    <row r="29" spans="12:16" ht="12.75">
      <c r="L29" s="164">
        <v>2020</v>
      </c>
      <c r="M29" s="170">
        <v>231.93</v>
      </c>
      <c r="O29" s="170"/>
      <c r="P29" s="170"/>
    </row>
    <row r="30" spans="12:16" ht="12.75">
      <c r="L30" s="164">
        <v>2021</v>
      </c>
      <c r="M30" s="170">
        <v>236.48</v>
      </c>
      <c r="O30" s="170"/>
      <c r="P30" s="170"/>
    </row>
    <row r="31" spans="12:16" ht="12.75">
      <c r="L31" s="164">
        <v>2022</v>
      </c>
      <c r="M31" s="170">
        <v>224.92</v>
      </c>
      <c r="P31" s="170"/>
    </row>
    <row r="32" spans="12:19" ht="12.75">
      <c r="L32" s="164"/>
      <c r="N32" s="171"/>
      <c r="O32" s="171"/>
      <c r="P32" s="171"/>
      <c r="Q32" s="171"/>
      <c r="R32" s="171"/>
      <c r="S32" s="171"/>
    </row>
    <row r="33" ht="12.75">
      <c r="L33" s="162" t="s">
        <v>168</v>
      </c>
    </row>
    <row r="34" spans="12:13" ht="40.5" customHeight="1">
      <c r="L34" s="172" t="s">
        <v>180</v>
      </c>
      <c r="M34" s="171"/>
    </row>
    <row r="35" spans="1:19" ht="15">
      <c r="A35" s="173"/>
      <c r="B35" s="173"/>
      <c r="L35" s="171"/>
      <c r="S35" s="173"/>
    </row>
    <row r="36" spans="1:19" ht="15">
      <c r="A36" s="173"/>
      <c r="B36" s="173"/>
      <c r="N36" s="173"/>
      <c r="O36" s="173"/>
      <c r="P36" s="174"/>
      <c r="Q36" s="173"/>
      <c r="R36" s="173"/>
      <c r="S36" s="173"/>
    </row>
    <row r="37" spans="1:19" ht="15">
      <c r="A37" s="169"/>
      <c r="B37" s="169"/>
      <c r="M37" s="171"/>
      <c r="N37" s="169"/>
      <c r="O37" s="169"/>
      <c r="P37" s="169"/>
      <c r="Q37" s="169"/>
      <c r="R37" s="169"/>
      <c r="S37" s="169"/>
    </row>
    <row r="38" spans="1:19" ht="15">
      <c r="A38" s="169"/>
      <c r="B38" s="169"/>
      <c r="L38" s="171"/>
      <c r="M38" s="171"/>
      <c r="N38" s="169"/>
      <c r="O38" s="169"/>
      <c r="P38" s="169"/>
      <c r="Q38" s="169"/>
      <c r="R38" s="169"/>
      <c r="S38" s="169"/>
    </row>
    <row r="40" spans="2:8" ht="15">
      <c r="B40" s="163" t="s">
        <v>169</v>
      </c>
      <c r="E40" s="175"/>
      <c r="H40" s="173"/>
    </row>
    <row r="41" ht="15">
      <c r="C41" s="176" t="s">
        <v>164</v>
      </c>
    </row>
    <row r="42" spans="2:15" ht="15">
      <c r="B42" s="129" t="s">
        <v>165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">
      <c r="B43" s="129" t="s">
        <v>170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5">
      <c r="B44" s="130" t="s">
        <v>164</v>
      </c>
      <c r="C44" s="13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5">
      <c r="B45" s="130" t="s">
        <v>172</v>
      </c>
      <c r="C45" s="1"/>
      <c r="D45" s="129" t="s">
        <v>171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5">
      <c r="B46" s="1"/>
      <c r="C46" s="1"/>
      <c r="D46" s="129" t="s">
        <v>173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5">
      <c r="B47" s="133" t="s">
        <v>174</v>
      </c>
      <c r="C47" s="84" t="s">
        <v>95</v>
      </c>
      <c r="D47" s="132" t="s">
        <v>96</v>
      </c>
      <c r="E47" s="132" t="s">
        <v>97</v>
      </c>
      <c r="F47" s="132" t="s">
        <v>98</v>
      </c>
      <c r="G47" s="132" t="s">
        <v>99</v>
      </c>
      <c r="H47" s="132" t="s">
        <v>100</v>
      </c>
      <c r="I47" s="132" t="s">
        <v>101</v>
      </c>
      <c r="J47" s="132" t="s">
        <v>102</v>
      </c>
      <c r="K47" s="132" t="s">
        <v>103</v>
      </c>
      <c r="L47" s="132" t="s">
        <v>104</v>
      </c>
      <c r="M47" s="132" t="s">
        <v>105</v>
      </c>
      <c r="N47" s="132" t="s">
        <v>106</v>
      </c>
      <c r="O47" s="132" t="s">
        <v>107</v>
      </c>
    </row>
    <row r="48" spans="1:15" ht="15">
      <c r="A48" s="171"/>
      <c r="B48" s="177" t="s">
        <v>145</v>
      </c>
      <c r="C48" s="88">
        <v>204.09</v>
      </c>
      <c r="D48" s="88">
        <v>221.39</v>
      </c>
      <c r="E48" s="88">
        <v>224.83</v>
      </c>
      <c r="F48" s="88">
        <v>228.4</v>
      </c>
      <c r="G48" s="88">
        <v>243.17</v>
      </c>
      <c r="H48" s="88">
        <v>240.54</v>
      </c>
      <c r="I48" s="88">
        <v>243.72</v>
      </c>
      <c r="J48" s="88">
        <v>241.92</v>
      </c>
      <c r="K48" s="88">
        <v>244</v>
      </c>
      <c r="L48" s="88">
        <v>245.38</v>
      </c>
      <c r="M48" s="88">
        <v>231.14</v>
      </c>
      <c r="N48" s="88">
        <v>233.53</v>
      </c>
      <c r="O48" s="178">
        <v>224.92</v>
      </c>
    </row>
    <row r="49" spans="2:15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5">
      <c r="B50" s="130" t="s">
        <v>175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5">
      <c r="B51" s="130" t="s">
        <v>108</v>
      </c>
      <c r="C51" s="129" t="s">
        <v>176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hyperlinks>
    <hyperlink ref="C41" r:id="rId1" display="https://ec.europa.eu/eurostat/databrowser/bookmark/f3b18769-82d2-4966-9933-068791f03f49?lang=en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KERSCHENBAUER Werner (ESTAT)</cp:lastModifiedBy>
  <dcterms:created xsi:type="dcterms:W3CDTF">2024-06-18T07:48:01Z</dcterms:created>
  <dcterms:modified xsi:type="dcterms:W3CDTF">2024-07-12T09:00:54Z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2024-06-18T08:03:17Z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9e43245c-f165-4082-bbcd-4b0e0fce4511</vt:lpwstr>
  </property>
  <property fmtid="{D5CDD505-2E9C-101B-9397-08002B2CF9AE}" pid="8" name="MSIP_Label_6bd9ddd1-4d20-43f6-abfa-fc3c07406f94_ContentBits">
    <vt:lpwstr>0</vt:lpwstr>
  </property>
</Properties>
</file>