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7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9040" windowHeight="15840" tabRatio="874" firstSheet="4" activeTab="4"/>
  </bookViews>
  <sheets>
    <sheet name="Abb.Countries" sheetId="4" state="hidden" r:id="rId1"/>
    <sheet name="GDP-EXP-IMP_Cha_Lin" sheetId="1" state="hidden" r:id="rId2"/>
    <sheet name="Naida" sheetId="10" state="hidden" r:id="rId3"/>
    <sheet name="EXT_IMP" sheetId="6" state="hidden" r:id="rId4"/>
    <sheet name="Figure 1" sheetId="19" r:id="rId5"/>
    <sheet name="Figure 2" sheetId="22" r:id="rId6"/>
    <sheet name="Figure 3" sheetId="24" r:id="rId7"/>
    <sheet name="Figure 4" sheetId="23" r:id="rId8"/>
    <sheet name="Figure 5" sheetId="25" r:id="rId9"/>
    <sheet name="Figure 6" sheetId="27" r:id="rId10"/>
    <sheet name="Figure 7" sheetId="13" r:id="rId11"/>
    <sheet name="Figure 8" sheetId="28" r:id="rId12"/>
    <sheet name="Figure 9" sheetId="29" r:id="rId13"/>
    <sheet name="Figure 10" sheetId="30" r:id="rId14"/>
    <sheet name="Figure 11" sheetId="32" r:id="rId15"/>
    <sheet name="Figure 12" sheetId="35" r:id="rId16"/>
    <sheet name="Figure 13" sheetId="34" r:id="rId17"/>
  </sheets>
  <externalReferences>
    <externalReference r:id="rId20"/>
    <externalReference r:id="rId21"/>
  </externalReferences>
  <definedNames>
    <definedName name="_xlnm._FilterDatabase" localSheetId="4" hidden="1">'Figure 1'!$B$5:$C$35</definedName>
    <definedName name="_xlnm._FilterDatabase" localSheetId="13" hidden="1">'Figure 10'!$B$5:$D$34</definedName>
    <definedName name="_xlnm._FilterDatabase" localSheetId="15" hidden="1">'Figure 12'!$B$50:$E$76</definedName>
    <definedName name="_xlnm._FilterDatabase" localSheetId="7" hidden="1">'Figure 4'!$B$5:$D$34</definedName>
  </definedNames>
  <calcPr calcId="191029"/>
  <extLst/>
</workbook>
</file>

<file path=xl/comments16.xml><?xml version="1.0" encoding="utf-8"?>
<comments xmlns="http://schemas.openxmlformats.org/spreadsheetml/2006/main">
  <authors>
    <author>SUNJKA Nikola (ESTAT)</author>
  </authors>
  <commentList>
    <comment ref="D5" authorId="0">
      <text>
        <r>
          <rPr>
            <sz val="9"/>
            <rFont val="Tahoma"/>
            <family val="2"/>
          </rPr>
          <t>If neg/pos ratio is positive, then Dummy is negative, and vice versa.</t>
        </r>
      </text>
    </comment>
  </commentList>
</comments>
</file>

<file path=xl/sharedStrings.xml><?xml version="1.0" encoding="utf-8"?>
<sst xmlns="http://schemas.openxmlformats.org/spreadsheetml/2006/main" count="1227" uniqueCount="184">
  <si>
    <t>Last update</t>
  </si>
  <si>
    <t>Extracted on</t>
  </si>
  <si>
    <t>Source of data</t>
  </si>
  <si>
    <t>Eurostat</t>
  </si>
  <si>
    <t>UNIT</t>
  </si>
  <si>
    <t>Chain linked volumes (2010), million euro</t>
  </si>
  <si>
    <t>NA_ITEM</t>
  </si>
  <si>
    <t>LU</t>
  </si>
  <si>
    <t>Luxembourg</t>
  </si>
  <si>
    <t>IE</t>
  </si>
  <si>
    <t>Ireland</t>
  </si>
  <si>
    <t>SK</t>
  </si>
  <si>
    <t>Slovakia</t>
  </si>
  <si>
    <t>HU</t>
  </si>
  <si>
    <t>Hungary</t>
  </si>
  <si>
    <t>CZ</t>
  </si>
  <si>
    <t>Czech Republic</t>
  </si>
  <si>
    <t>LT</t>
  </si>
  <si>
    <t>Lithuania</t>
  </si>
  <si>
    <t>EE</t>
  </si>
  <si>
    <t>Estonia</t>
  </si>
  <si>
    <t>NL</t>
  </si>
  <si>
    <t>Netherlands</t>
  </si>
  <si>
    <t>SI</t>
  </si>
  <si>
    <t>Slovenia</t>
  </si>
  <si>
    <t>BG</t>
  </si>
  <si>
    <t>Bulgaria</t>
  </si>
  <si>
    <t>CY</t>
  </si>
  <si>
    <t>Cyprus</t>
  </si>
  <si>
    <t>LV</t>
  </si>
  <si>
    <t>Latvia</t>
  </si>
  <si>
    <t>AT</t>
  </si>
  <si>
    <t>Austria</t>
  </si>
  <si>
    <t>DK</t>
  </si>
  <si>
    <t>Denmark</t>
  </si>
  <si>
    <t>PL</t>
  </si>
  <si>
    <t>Poland</t>
  </si>
  <si>
    <t>RO</t>
  </si>
  <si>
    <t>Romania</t>
  </si>
  <si>
    <t>SE</t>
  </si>
  <si>
    <t>Sweden</t>
  </si>
  <si>
    <t>PT</t>
  </si>
  <si>
    <t>Portugal</t>
  </si>
  <si>
    <t>DE</t>
  </si>
  <si>
    <t>Germany (until 1990 former territory of the FRG)</t>
  </si>
  <si>
    <t>FI</t>
  </si>
  <si>
    <t>Finland</t>
  </si>
  <si>
    <t>FR</t>
  </si>
  <si>
    <t>France</t>
  </si>
  <si>
    <t>ES</t>
  </si>
  <si>
    <t>Spain</t>
  </si>
  <si>
    <t>EL</t>
  </si>
  <si>
    <t>Greece</t>
  </si>
  <si>
    <t>UK</t>
  </si>
  <si>
    <t>United Kingdom</t>
  </si>
  <si>
    <t>IT</t>
  </si>
  <si>
    <t>Italy</t>
  </si>
  <si>
    <t>Croatia</t>
  </si>
  <si>
    <t>Malta</t>
  </si>
  <si>
    <t>Belgium</t>
  </si>
  <si>
    <t>GDP</t>
  </si>
  <si>
    <t>EXP</t>
  </si>
  <si>
    <t>IMP</t>
  </si>
  <si>
    <t>Exports and imports by Member States of the EU/third countries [nama_10_exi]</t>
  </si>
  <si>
    <t>Imports of goods and services</t>
  </si>
  <si>
    <t>Exports of goods and services</t>
  </si>
  <si>
    <t>SUM</t>
  </si>
  <si>
    <t>% of GDP</t>
  </si>
  <si>
    <t>Current prices, million euro</t>
  </si>
  <si>
    <t>Imports as % of GDP</t>
  </si>
  <si>
    <t>Exports as % of GDP</t>
  </si>
  <si>
    <t>BE</t>
  </si>
  <si>
    <t>MT</t>
  </si>
  <si>
    <t>HR</t>
  </si>
  <si>
    <t>EU28</t>
  </si>
  <si>
    <t>Intra and Extra-EU trade by Member State and by product group [ext_lt_intratrd]</t>
  </si>
  <si>
    <t>SITC06</t>
  </si>
  <si>
    <t>Total - all products</t>
  </si>
  <si>
    <t>PARTNER</t>
  </si>
  <si>
    <t>European Union (28 countries)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</si>
  <si>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</si>
  <si>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</si>
  <si>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</si>
  <si>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</si>
  <si>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</si>
  <si>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</si>
  <si>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</si>
  <si>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</si>
  <si>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</si>
  <si>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</si>
  <si>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</si>
  <si>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GEO/INDIC_ET</t>
  </si>
  <si>
    <t>Exports in million of ECU/EURO</t>
  </si>
  <si>
    <t>Imports in million of ECU/EURO</t>
  </si>
  <si>
    <t>Special value:</t>
  </si>
  <si>
    <t>:</t>
  </si>
  <si>
    <t>not available</t>
  </si>
  <si>
    <t>Extra-EU28</t>
  </si>
  <si>
    <t>All countries of the world</t>
  </si>
  <si>
    <t>Export to import ratio for extra-EU trade</t>
  </si>
  <si>
    <t xml:space="preserve">EU28 </t>
  </si>
  <si>
    <t xml:space="preserve">Figure 2: Imports and exports in percentage of GDP by country, 2016
</t>
  </si>
  <si>
    <t>Figure 1: EU-28 imports and exports in percentage of GDP by year, 2009-2016</t>
  </si>
  <si>
    <t>GDP and main aggregates - selected international annual data [naida_10_gdp]</t>
  </si>
  <si>
    <t>GEO/NA_ITEM</t>
  </si>
  <si>
    <t>Gross domestic product at market prices (PC)</t>
  </si>
  <si>
    <t>%</t>
  </si>
  <si>
    <t>Exp to Imp rate</t>
  </si>
  <si>
    <t>Figure 3: Export to import ratio by country, 2016</t>
  </si>
  <si>
    <t>Exp to Imp ratio</t>
  </si>
  <si>
    <t>Sorted:</t>
  </si>
  <si>
    <t>Germany</t>
  </si>
  <si>
    <t>Czechia</t>
  </si>
  <si>
    <t>Neg/pos ratio</t>
  </si>
  <si>
    <t xml:space="preserve">Country </t>
  </si>
  <si>
    <t>Employment share %</t>
  </si>
  <si>
    <t>Dummy</t>
  </si>
  <si>
    <t>Year</t>
  </si>
  <si>
    <t>Country</t>
  </si>
  <si>
    <t>Source: Eurostat (egi_em1)</t>
  </si>
  <si>
    <t>Source: Eurostat (tet00003) and (tet00004)</t>
  </si>
  <si>
    <t>Source: Eurostat (egi_tr1)</t>
  </si>
  <si>
    <t>European Union</t>
  </si>
  <si>
    <t>Millions of persons employed</t>
  </si>
  <si>
    <t>Source: Eurostat (egi_so1)</t>
  </si>
  <si>
    <t>2002-2006</t>
  </si>
  <si>
    <t>2009-2011</t>
  </si>
  <si>
    <t>2018-2020</t>
  </si>
  <si>
    <t>2014-2017</t>
  </si>
  <si>
    <t>Share of value added supported by EU exports</t>
  </si>
  <si>
    <t>Source: Eurostat (egi_va2)</t>
  </si>
  <si>
    <t>Source: Eurostat (egi_co2_1)</t>
  </si>
  <si>
    <t>Consumption</t>
  </si>
  <si>
    <t>Production</t>
  </si>
  <si>
    <t>EU export to import ratio</t>
  </si>
  <si>
    <t>Source: Eurostat (egi_tr2) and (egi_tr4)</t>
  </si>
  <si>
    <t>Goods</t>
  </si>
  <si>
    <t>Services</t>
  </si>
  <si>
    <t>Source: Eurostat (egi_tr3) and (egi_tr5)</t>
  </si>
  <si>
    <t>Figure 10: Export vs imports of goods in euro by country, 2022</t>
  </si>
  <si>
    <t>Exports of goods in euro</t>
  </si>
  <si>
    <t>Imports of goods in euro</t>
  </si>
  <si>
    <t>Source: Eurostat (ext_lt_invcur)</t>
  </si>
  <si>
    <t>Outward FDI</t>
  </si>
  <si>
    <t>Inward FDI</t>
  </si>
  <si>
    <t>Out</t>
  </si>
  <si>
    <t>In</t>
  </si>
  <si>
    <t>Source: Eurostat (bop_fdi6_ind)</t>
  </si>
  <si>
    <t xml:space="preserve">Return on direct investment abroad </t>
  </si>
  <si>
    <t>Return on direct investment in the EU</t>
  </si>
  <si>
    <t>Number of multinational enterprise groups</t>
  </si>
  <si>
    <t>Figure 1: Employment shares of foreign controlled enterprises in total employment in business economy, 2021</t>
  </si>
  <si>
    <t>Source: Eurostat (egr_emp)</t>
  </si>
  <si>
    <t>Figure 4: Value added supported by EU exports as a share of total value added, 2021</t>
  </si>
  <si>
    <t xml:space="preserve">Figure 6: EU export to import ratio, 2012-2023
</t>
  </si>
  <si>
    <t>ratio</t>
  </si>
  <si>
    <t>Share of employment</t>
  </si>
  <si>
    <t>(¹) Break in series</t>
  </si>
  <si>
    <t>2021 (¹)</t>
  </si>
  <si>
    <t>Figure 7: EU imports and exports of goods and services in percentage of GDP by year, 2012-2023</t>
  </si>
  <si>
    <t>2022 (²)</t>
  </si>
  <si>
    <t>(²) Provisional data</t>
  </si>
  <si>
    <t xml:space="preserve">Figure 2: Employment in multinational enterprise groups in the EU as a share of total employment, 2018-2022
</t>
  </si>
  <si>
    <t>Figure 11: EU Inward and outward foreign direct investment stocks relative to the rest of the world as a percentage of GDP, 2013-2022</t>
  </si>
  <si>
    <t>Figure 12. Outward-inward FDI balance ratio by Member State, 2022</t>
  </si>
  <si>
    <t>Figure 13: Investment rate of return balance – direct investment abroad vs direct investment in the EU, 2013-2022</t>
  </si>
  <si>
    <t>Figure 8: Trade of intermediate goods as a share of total trade in goods vs trade of intermediate services as a share of total trade in services, 2017-2023</t>
  </si>
  <si>
    <t>Figure 9: Trade with top 5 partners in goods vs in services, 2012-2023</t>
  </si>
  <si>
    <r>
      <t>Source:</t>
    </r>
    <r>
      <rPr>
        <sz val="10"/>
        <color theme="1"/>
        <rFont val="Arial"/>
        <family val="2"/>
      </rPr>
      <t xml:space="preserve"> Eurostat (online data codes:  [naida_10_gdp])</t>
    </r>
  </si>
  <si>
    <r>
      <t>Source:</t>
    </r>
    <r>
      <rPr>
        <sz val="10"/>
        <rFont val="Arial"/>
        <family val="2"/>
      </rPr>
      <t xml:space="preserve"> Eurostat (bop_fdi6_ind)</t>
    </r>
  </si>
  <si>
    <t>(percentage of total employment in business economy)</t>
  </si>
  <si>
    <t>(percentage of total employment)</t>
  </si>
  <si>
    <t>(number of enterprises as a share of all enterprises sourcing abroad)</t>
  </si>
  <si>
    <t>Share of sourcing enterprises</t>
  </si>
  <si>
    <t>Figure 3: EU enterprises sourcing abroad, 2002-2020</t>
  </si>
  <si>
    <t>(percentage of total value-added)</t>
  </si>
  <si>
    <t>(in thousand tonnes)</t>
  </si>
  <si>
    <t>Figure 5: EU CO2 emissions from the "production" and "consumption (footprint)" perspectives, 2012-2021</t>
  </si>
  <si>
    <t>(number)</t>
  </si>
  <si>
    <t>(percentage of GDP)</t>
  </si>
  <si>
    <t>(percentage of total trade in services)</t>
  </si>
  <si>
    <t>(percentage of all trade partner countries)</t>
  </si>
  <si>
    <t>(percentage of trade in all currencies)</t>
  </si>
  <si>
    <t>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</si>
</sst>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d\.mm\.yy"/>
    <numFmt numFmtId="165" formatCode="#,##0.0"/>
    <numFmt numFmtId="166" formatCode="#,##0.000"/>
    <numFmt numFmtId="167" formatCode="0.000"/>
    <numFmt numFmtId="168" formatCode="0.0%"/>
    <numFmt numFmtId="169" formatCode="#,##0.0_i"/>
    <numFmt numFmtId="170" formatCode="#,##0.00_i"/>
    <numFmt numFmtId="171" formatCode="0.0"/>
    <numFmt numFmtId="173" formatCode="#\ ###\ 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u val="single"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theme="0" tint="-0.4999699890613556"/>
      </bottom>
    </border>
    <border>
      <left style="hair">
        <color rgb="FFA6A6A6"/>
      </left>
      <right/>
      <top style="thin">
        <color rgb="FF000000"/>
      </top>
      <bottom style="hair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" fillId="0" borderId="0" applyFill="0" applyBorder="0" applyProtection="0">
      <alignment horizontal="right"/>
    </xf>
  </cellStyleXfs>
  <cellXfs count="143">
    <xf numFmtId="0" fontId="0" fillId="0" borderId="0" xfId="0"/>
    <xf numFmtId="0" fontId="1" fillId="0" borderId="0" xfId="0" applyNumberFormat="1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 locked="0"/>
    </xf>
    <xf numFmtId="170" fontId="5" fillId="0" borderId="2" xfId="23" applyNumberFormat="1" applyFont="1" applyBorder="1" applyAlignment="1">
      <alignment horizontal="right"/>
    </xf>
    <xf numFmtId="0" fontId="4" fillId="0" borderId="3" xfId="0" applyFont="1" applyFill="1" applyBorder="1" applyAlignment="1" applyProtection="1">
      <alignment/>
      <protection locked="0"/>
    </xf>
    <xf numFmtId="170" fontId="5" fillId="0" borderId="4" xfId="23" applyNumberFormat="1" applyFont="1" applyBorder="1" applyAlignment="1">
      <alignment horizontal="right"/>
    </xf>
    <xf numFmtId="0" fontId="4" fillId="0" borderId="5" xfId="0" applyFont="1" applyFill="1" applyBorder="1" applyAlignment="1" applyProtection="1">
      <alignment/>
      <protection locked="0"/>
    </xf>
    <xf numFmtId="170" fontId="5" fillId="0" borderId="6" xfId="23" applyNumberFormat="1" applyFont="1" applyBorder="1" applyAlignment="1">
      <alignment horizontal="right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0" fontId="5" fillId="0" borderId="2" xfId="0" applyNumberFormat="1" applyFont="1" applyFill="1" applyBorder="1"/>
    <xf numFmtId="170" fontId="5" fillId="0" borderId="2" xfId="23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center" readingOrder="1"/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1" fillId="0" borderId="7" xfId="0" applyNumberFormat="1" applyFont="1" applyFill="1" applyBorder="1" applyAlignment="1">
      <alignment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0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5" fillId="0" borderId="14" xfId="0" applyFont="1" applyBorder="1"/>
    <xf numFmtId="0" fontId="5" fillId="0" borderId="13" xfId="0" applyFont="1" applyBorder="1"/>
    <xf numFmtId="0" fontId="1" fillId="2" borderId="15" xfId="0" applyNumberFormat="1" applyFont="1" applyFill="1" applyBorder="1" applyAlignment="1">
      <alignment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0" fontId="5" fillId="0" borderId="22" xfId="0" applyFont="1" applyBorder="1"/>
    <xf numFmtId="165" fontId="5" fillId="0" borderId="23" xfId="0" applyNumberFormat="1" applyFont="1" applyBorder="1"/>
    <xf numFmtId="165" fontId="5" fillId="0" borderId="0" xfId="0" applyNumberFormat="1" applyFont="1" applyBorder="1"/>
    <xf numFmtId="165" fontId="5" fillId="0" borderId="22" xfId="0" applyNumberFormat="1" applyFont="1" applyBorder="1"/>
    <xf numFmtId="0" fontId="5" fillId="0" borderId="24" xfId="0" applyFont="1" applyBorder="1"/>
    <xf numFmtId="10" fontId="5" fillId="0" borderId="25" xfId="15" applyNumberFormat="1" applyFont="1" applyBorder="1"/>
    <xf numFmtId="10" fontId="5" fillId="0" borderId="26" xfId="15" applyNumberFormat="1" applyFont="1" applyBorder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0" fontId="5" fillId="3" borderId="0" xfId="15" applyNumberFormat="1" applyFont="1" applyFill="1"/>
    <xf numFmtId="10" fontId="5" fillId="0" borderId="0" xfId="15" applyNumberFormat="1" applyFont="1"/>
    <xf numFmtId="10" fontId="5" fillId="0" borderId="0" xfId="15" applyNumberFormat="1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1" fillId="0" borderId="0" xfId="20" applyNumberFormat="1" applyFont="1" applyFill="1" applyBorder="1" applyAlignment="1">
      <alignment/>
      <protection/>
    </xf>
    <xf numFmtId="0" fontId="1" fillId="0" borderId="0" xfId="20" applyFont="1">
      <alignment/>
      <protection/>
    </xf>
    <xf numFmtId="164" fontId="1" fillId="0" borderId="0" xfId="20" applyNumberFormat="1" applyFont="1" applyFill="1" applyBorder="1" applyAlignment="1">
      <alignment/>
      <protection/>
    </xf>
    <xf numFmtId="0" fontId="1" fillId="2" borderId="15" xfId="20" applyNumberFormat="1" applyFont="1" applyFill="1" applyBorder="1" applyAlignment="1">
      <alignment/>
      <protection/>
    </xf>
    <xf numFmtId="0" fontId="1" fillId="2" borderId="27" xfId="20" applyNumberFormat="1" applyFont="1" applyFill="1" applyBorder="1" applyAlignment="1">
      <alignment/>
      <protection/>
    </xf>
    <xf numFmtId="0" fontId="1" fillId="2" borderId="28" xfId="20" applyNumberFormat="1" applyFont="1" applyFill="1" applyBorder="1" applyAlignment="1">
      <alignment/>
      <protection/>
    </xf>
    <xf numFmtId="0" fontId="1" fillId="2" borderId="29" xfId="20" applyNumberFormat="1" applyFont="1" applyFill="1" applyBorder="1" applyAlignment="1">
      <alignment/>
      <protection/>
    </xf>
    <xf numFmtId="0" fontId="1" fillId="2" borderId="30" xfId="20" applyNumberFormat="1" applyFont="1" applyFill="1" applyBorder="1" applyAlignment="1">
      <alignment/>
      <protection/>
    </xf>
    <xf numFmtId="0" fontId="1" fillId="2" borderId="20" xfId="20" applyNumberFormat="1" applyFont="1" applyFill="1" applyBorder="1" applyAlignment="1">
      <alignment/>
      <protection/>
    </xf>
    <xf numFmtId="0" fontId="1" fillId="2" borderId="19" xfId="20" applyNumberFormat="1" applyFont="1" applyFill="1" applyBorder="1" applyAlignment="1">
      <alignment/>
      <protection/>
    </xf>
    <xf numFmtId="0" fontId="1" fillId="2" borderId="21" xfId="20" applyNumberFormat="1" applyFont="1" applyFill="1" applyBorder="1" applyAlignment="1">
      <alignment/>
      <protection/>
    </xf>
    <xf numFmtId="165" fontId="1" fillId="0" borderId="19" xfId="20" applyNumberFormat="1" applyFont="1" applyFill="1" applyBorder="1" applyAlignment="1">
      <alignment/>
      <protection/>
    </xf>
    <xf numFmtId="165" fontId="1" fillId="0" borderId="20" xfId="20" applyNumberFormat="1" applyFont="1" applyFill="1" applyBorder="1" applyAlignment="1">
      <alignment/>
      <protection/>
    </xf>
    <xf numFmtId="165" fontId="1" fillId="0" borderId="21" xfId="20" applyNumberFormat="1" applyFont="1" applyFill="1" applyBorder="1" applyAlignment="1">
      <alignment/>
      <protection/>
    </xf>
    <xf numFmtId="165" fontId="1" fillId="0" borderId="30" xfId="20" applyNumberFormat="1" applyFont="1" applyFill="1" applyBorder="1" applyAlignment="1">
      <alignment/>
      <protection/>
    </xf>
    <xf numFmtId="165" fontId="1" fillId="0" borderId="31" xfId="20" applyNumberFormat="1" applyFont="1" applyFill="1" applyBorder="1" applyAlignment="1">
      <alignment/>
      <protection/>
    </xf>
    <xf numFmtId="165" fontId="1" fillId="0" borderId="32" xfId="20" applyNumberFormat="1" applyFont="1" applyFill="1" applyBorder="1" applyAlignment="1">
      <alignment/>
      <protection/>
    </xf>
    <xf numFmtId="165" fontId="1" fillId="0" borderId="33" xfId="20" applyNumberFormat="1" applyFont="1" applyFill="1" applyBorder="1" applyAlignment="1">
      <alignment/>
      <protection/>
    </xf>
    <xf numFmtId="0" fontId="1" fillId="2" borderId="34" xfId="20" applyNumberFormat="1" applyFont="1" applyFill="1" applyBorder="1" applyAlignment="1">
      <alignment/>
      <protection/>
    </xf>
    <xf numFmtId="10" fontId="5" fillId="0" borderId="0" xfId="22" applyNumberFormat="1" applyFont="1"/>
    <xf numFmtId="0" fontId="8" fillId="0" borderId="0" xfId="0" applyFont="1" applyAlignment="1">
      <alignment horizontal="left" vertical="center" readingOrder="1"/>
    </xf>
    <xf numFmtId="0" fontId="1" fillId="0" borderId="0" xfId="20" applyFont="1" applyAlignment="1">
      <alignment horizontal="center"/>
      <protection/>
    </xf>
    <xf numFmtId="0" fontId="1" fillId="0" borderId="0" xfId="20" applyFont="1" applyAlignment="1">
      <alignment horizontal="center" vertical="center" wrapText="1"/>
      <protection/>
    </xf>
    <xf numFmtId="10" fontId="1" fillId="0" borderId="0" xfId="20" applyNumberFormat="1" applyFont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0" fontId="9" fillId="0" borderId="0" xfId="0" applyFont="1"/>
    <xf numFmtId="0" fontId="10" fillId="0" borderId="0" xfId="20" applyFont="1">
      <alignment/>
      <protection/>
    </xf>
    <xf numFmtId="10" fontId="5" fillId="0" borderId="0" xfId="22" applyNumberFormat="1" applyFont="1" applyFill="1"/>
    <xf numFmtId="2" fontId="1" fillId="0" borderId="0" xfId="20" applyNumberFormat="1" applyFont="1" applyAlignment="1">
      <alignment horizontal="center"/>
      <protection/>
    </xf>
    <xf numFmtId="0" fontId="1" fillId="0" borderId="0" xfId="20" applyFont="1" applyFill="1">
      <alignment/>
      <protection/>
    </xf>
    <xf numFmtId="2" fontId="1" fillId="0" borderId="0" xfId="20" applyNumberFormat="1" applyFont="1">
      <alignment/>
      <protection/>
    </xf>
    <xf numFmtId="0" fontId="1" fillId="0" borderId="20" xfId="20" applyNumberFormat="1" applyFont="1" applyFill="1" applyBorder="1" applyAlignment="1">
      <alignment/>
      <protection/>
    </xf>
    <xf numFmtId="166" fontId="1" fillId="0" borderId="15" xfId="20" applyNumberFormat="1" applyFont="1" applyFill="1" applyBorder="1" applyAlignment="1">
      <alignment/>
      <protection/>
    </xf>
    <xf numFmtId="165" fontId="1" fillId="0" borderId="0" xfId="20" applyNumberFormat="1" applyFont="1" applyFill="1" applyBorder="1" applyAlignment="1">
      <alignment/>
      <protection/>
    </xf>
    <xf numFmtId="167" fontId="1" fillId="0" borderId="0" xfId="20" applyNumberFormat="1" applyFont="1">
      <alignment/>
      <protection/>
    </xf>
    <xf numFmtId="0" fontId="9" fillId="0" borderId="0" xfId="20" applyFont="1">
      <alignment/>
      <protection/>
    </xf>
    <xf numFmtId="0" fontId="4" fillId="0" borderId="0" xfId="0" applyFont="1"/>
    <xf numFmtId="9" fontId="5" fillId="0" borderId="0" xfId="15" applyFont="1"/>
    <xf numFmtId="9" fontId="5" fillId="0" borderId="0" xfId="15" applyFont="1" applyBorder="1"/>
    <xf numFmtId="9" fontId="5" fillId="0" borderId="0" xfId="0" applyNumberFormat="1" applyFont="1"/>
    <xf numFmtId="0" fontId="8" fillId="0" borderId="0" xfId="0" applyFont="1" applyAlignment="1" applyProtection="1">
      <alignment horizontal="left" vertical="center" readingOrder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4" fontId="5" fillId="0" borderId="0" xfId="15" applyNumberFormat="1" applyFont="1" applyProtection="1"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8" fontId="5" fillId="0" borderId="0" xfId="0" applyNumberFormat="1" applyFont="1" applyProtection="1">
      <protection locked="0"/>
    </xf>
    <xf numFmtId="168" fontId="5" fillId="0" borderId="0" xfId="15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NumberFormat="1" applyFont="1" applyProtection="1">
      <protection locked="0"/>
    </xf>
    <xf numFmtId="0" fontId="4" fillId="0" borderId="0" xfId="0" applyNumberFormat="1" applyFont="1" applyAlignment="1">
      <alignment wrapText="1"/>
    </xf>
    <xf numFmtId="168" fontId="5" fillId="0" borderId="0" xfId="15" applyNumberFormat="1" applyFont="1"/>
    <xf numFmtId="9" fontId="5" fillId="0" borderId="0" xfId="15" applyFont="1" applyProtection="1">
      <protection locked="0"/>
    </xf>
    <xf numFmtId="0" fontId="8" fillId="0" borderId="0" xfId="0" applyFont="1" applyAlignment="1" applyProtection="1">
      <alignment horizontal="left" vertical="center" readingOrder="1"/>
      <protection locked="0"/>
    </xf>
    <xf numFmtId="0" fontId="4" fillId="0" borderId="0" xfId="0" applyNumberFormat="1" applyFont="1" applyAlignment="1">
      <alignment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20" applyFont="1" applyAlignment="1">
      <alignment/>
      <protection/>
    </xf>
    <xf numFmtId="2" fontId="5" fillId="0" borderId="0" xfId="0" applyNumberFormat="1" applyFont="1"/>
    <xf numFmtId="171" fontId="5" fillId="0" borderId="0" xfId="0" applyNumberFormat="1" applyFont="1"/>
    <xf numFmtId="0" fontId="4" fillId="0" borderId="0" xfId="0" applyFont="1" applyAlignment="1" applyProtection="1">
      <alignment horizontal="center" wrapText="1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168" fontId="5" fillId="0" borderId="0" xfId="15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3" fontId="5" fillId="0" borderId="0" xfId="15" applyNumberFormat="1" applyFont="1" applyAlignment="1" applyProtection="1">
      <alignment horizontal="center"/>
      <protection locked="0"/>
    </xf>
    <xf numFmtId="4" fontId="5" fillId="0" borderId="0" xfId="15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 readingOrder="1"/>
      <protection locked="0"/>
    </xf>
    <xf numFmtId="173" fontId="5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left" vertical="center" readingOrder="1"/>
      <protection locked="0"/>
    </xf>
    <xf numFmtId="0" fontId="8" fillId="0" borderId="0" xfId="0" applyFont="1" applyAlignment="1" applyProtection="1">
      <alignment vertical="center" readingOrder="1"/>
      <protection locked="0"/>
    </xf>
    <xf numFmtId="0" fontId="15" fillId="0" borderId="0" xfId="0" applyFont="1" applyAlignment="1" applyProtection="1">
      <alignment horizontal="left" vertical="center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Percent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Imports and exports in percentage of GDP by country, </a:t>
            </a: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'GDP-EXP-IMP_Cha_Lin'!$G$50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'GDP-EXP-IMP_Cha_Lin'!$G$51:$G$77</c:f>
              <c:numCache/>
            </c:numRef>
          </c:val>
        </c:ser>
        <c:ser>
          <c:idx val="1"/>
          <c:order val="1"/>
          <c:tx>
            <c:strRef>
              <c:f>'GDP-EXP-IMP_Cha_Lin'!$H$50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'GDP-EXP-IMP_Cha_Lin'!$F$51:$F$77</c:f>
              <c:strCache/>
            </c:strRef>
          </c:cat>
          <c:val>
            <c:numRef>
              <c:f>'GDP-EXP-IMP_Cha_Lin'!$H$51:$H$77</c:f>
              <c:numCache/>
            </c:numRef>
          </c:val>
        </c:ser>
        <c:overlap val="-25"/>
        <c:gapWidth val="75"/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677586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enterprises sourcing abroad,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enterprises as a share of all enterprises sourcing abroad)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Share of sourcing enterprises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3'!$B$6:$B$9</c:f>
              <c:strCache/>
            </c:strRef>
          </c:cat>
          <c:val>
            <c:numRef>
              <c:f>'Figure 3'!$C$6:$C$9</c:f>
              <c:numCache/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38989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75"/>
          <c:y val="0.8455"/>
          <c:w val="0.310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supported by EU exports as a share of total value-added,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value-added)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25"/>
          <c:w val="0.97075"/>
          <c:h val="0.7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Share of value added supported by EU exports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4'!$B$6:$B$34</c:f>
              <c:strCache/>
            </c:strRef>
          </c:cat>
          <c:val>
            <c:numRef>
              <c:f>'Figure 4'!$C$6:$C$34</c:f>
              <c:numCache/>
            </c:numRef>
          </c:val>
        </c:ser>
        <c:overlap val="-27"/>
        <c:gapWidth val="75"/>
        <c:axId val="56770170"/>
        <c:axId val="41169483"/>
      </c:bar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67701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CO2 emissions from the "production" and "consumption" (footprint) perspectives, 2012-2021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thousand tonnes)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5'!$B$6:$B$15</c:f>
              <c:numCache/>
            </c:numRef>
          </c:cat>
          <c:val>
            <c:numRef>
              <c:f>'Figure 5'!$C$6:$C$15</c:f>
              <c:numCache/>
            </c:numRef>
          </c:val>
          <c:smooth val="0"/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5'!$B$6:$B$15</c:f>
              <c:numCache/>
            </c:numRef>
          </c:cat>
          <c:val>
            <c:numRef>
              <c:f>'Figure 5'!$D$6:$D$15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auto val="1"/>
        <c:lblOffset val="100"/>
        <c:noMultiLvlLbl val="0"/>
      </c:catAx>
      <c:valAx>
        <c:axId val="463937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349810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856"/>
          <c:w val="0.30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 to import ratio, 2012-2023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EU export to import ratio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6'!$B$6:$B$17</c:f>
              <c:numCache/>
            </c:numRef>
          </c:cat>
          <c:val>
            <c:numRef>
              <c:f>'Figure 6'!$C$6:$C$17</c:f>
              <c:numCache/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6910047"/>
        <c:crosses val="autoZero"/>
        <c:auto val="1"/>
        <c:lblOffset val="100"/>
        <c:noMultiLvlLbl val="0"/>
      </c:catAx>
      <c:valAx>
        <c:axId val="66910047"/>
        <c:scaling>
          <c:orientation val="minMax"/>
          <c:min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14890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75"/>
          <c:y val="0.84475"/>
          <c:w val="0.26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and exports of goods and services in percentage of GDP by year, 2012-2023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Exports as % of GDP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7'!$B$6:$B$17</c:f>
              <c:numCache/>
            </c:numRef>
          </c:cat>
          <c:val>
            <c:numRef>
              <c:f>'Figure 7'!$C$6:$C$17</c:f>
              <c:numCache/>
            </c:numRef>
          </c:val>
          <c:smooth val="0"/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Imports as % of GDP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7'!$B$6:$B$17</c:f>
              <c:numCache/>
            </c:numRef>
          </c:cat>
          <c:val>
            <c:numRef>
              <c:f>'Figure 7'!$D$6:$D$17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5319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84475"/>
          <c:w val="0.457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of intermediate goods as a share of total trade in goods vs trade of intermediate services as a share of total trade in services, 2017-2023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trade in services)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75"/>
          <c:w val="0.97075"/>
          <c:h val="0.6042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Goods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8'!$B$6:$B$12</c:f>
              <c:numCache/>
            </c:numRef>
          </c:cat>
          <c:val>
            <c:numRef>
              <c:f>'Figure 8'!$C$6:$C$12</c:f>
              <c:numCache/>
            </c:numRef>
          </c:val>
          <c:smooth val="0"/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8'!$B$6:$B$12</c:f>
              <c:numCache/>
            </c:numRef>
          </c:cat>
          <c:val>
            <c:numRef>
              <c:f>'Figure 8'!$D$6:$D$12</c:f>
              <c:numCache/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63890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455"/>
          <c:w val="0.216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with top 5 partners in goods vs in services, 2012-2023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all trade partner countries)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Goods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9'!$B$6:$B$17</c:f>
              <c:numCache/>
            </c:numRef>
          </c:cat>
          <c:val>
            <c:numRef>
              <c:f>'Figure 9'!$C$6:$C$17</c:f>
              <c:numCache/>
            </c:numRef>
          </c:val>
          <c:smooth val="0"/>
        </c:ser>
        <c:ser>
          <c:idx val="1"/>
          <c:order val="1"/>
          <c:tx>
            <c:strRef>
              <c:f>'Figure 9'!$D$5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9'!$B$6:$B$17</c:f>
              <c:numCache/>
            </c:numRef>
          </c:cat>
          <c:val>
            <c:numRef>
              <c:f>'Figure 9'!$D$6:$D$17</c:f>
              <c:numCache/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021933"/>
        <c:crosses val="autoZero"/>
        <c:auto val="1"/>
        <c:lblOffset val="100"/>
        <c:noMultiLvlLbl val="0"/>
      </c:catAx>
      <c:valAx>
        <c:axId val="370219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1135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8455"/>
          <c:w val="0.216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 vs imports of goods in euro by country,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trade in all currencies)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Exports of goods in euro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10'!$C$6:$C$34</c:f>
              <c:numCache/>
            </c:numRef>
          </c:val>
        </c:ser>
        <c:ser>
          <c:idx val="1"/>
          <c:order val="1"/>
          <c:tx>
            <c:strRef>
              <c:f>'Figure 10'!$D$5</c:f>
              <c:strCache>
                <c:ptCount val="1"/>
                <c:pt idx="0">
                  <c:v>Imports of goods in euro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10'!$D$6:$D$34</c:f>
              <c:numCache/>
            </c:numRef>
          </c:val>
        </c:ser>
        <c:overlap val="-27"/>
        <c:gapWidth val="75"/>
        <c:axId val="64761942"/>
        <c:axId val="45986567"/>
      </c:bar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647619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"/>
          <c:y val="0.8455"/>
          <c:w val="0.492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Inward and outward foreign direct investment stocks relative to the rest of the world as a percentage of GDP,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11'!$C$5</c:f>
              <c:strCache>
                <c:ptCount val="1"/>
                <c:pt idx="0">
                  <c:v>Outward FDI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11'!$B$6:$B$15</c:f>
              <c:numCache/>
            </c:numRef>
          </c:cat>
          <c:val>
            <c:numRef>
              <c:f>'Figure 11'!$C$6:$C$15</c:f>
              <c:numCache/>
            </c:numRef>
          </c:val>
          <c:smooth val="0"/>
        </c:ser>
        <c:ser>
          <c:idx val="1"/>
          <c:order val="1"/>
          <c:tx>
            <c:strRef>
              <c:f>'Figure 11'!$D$5</c:f>
              <c:strCache>
                <c:ptCount val="1"/>
                <c:pt idx="0">
                  <c:v>Inward FDI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11'!$B$6:$B$15</c:f>
              <c:numCache/>
            </c:numRef>
          </c:cat>
          <c:val>
            <c:numRef>
              <c:f>'Figure 11'!$D$6:$D$15</c:f>
              <c:numCache/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12259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8455"/>
          <c:w val="0.28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Outward-inward FDI balance ratio by Member State,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97"/>
          <c:w val="0.9435"/>
          <c:h val="0.7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12'!$B$6:$B$33</c:f>
              <c:strCache/>
            </c:strRef>
          </c:cat>
          <c:val>
            <c:numRef>
              <c:f>'Figure 12'!$C$6:$C$33</c:f>
              <c:numCache/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'Figure 12'!$B$6:$B$33</c:f>
              <c:strCache/>
            </c:strRef>
          </c:cat>
          <c:val>
            <c:numRef>
              <c:f>'Figure 12'!$D$6:$D$33</c:f>
              <c:numCache/>
            </c:numRef>
          </c:val>
        </c:ser>
        <c:overlap val="100"/>
        <c:gapWidth val="133"/>
        <c:axId val="36884298"/>
        <c:axId val="63523227"/>
      </c:barChart>
      <c:catAx>
        <c:axId val="36884298"/>
        <c:scaling>
          <c:orientation val="maxMin"/>
        </c:scaling>
        <c:axPos val="l"/>
        <c:delete val="1"/>
        <c:majorTickMark val="out"/>
        <c:minorTickMark val="none"/>
        <c:tickLblPos val="nextTo"/>
        <c:crossAx val="63523227"/>
        <c:crosses val="autoZero"/>
        <c:auto val="1"/>
        <c:lblOffset val="100"/>
        <c:noMultiLvlLbl val="0"/>
      </c:catAx>
      <c:valAx>
        <c:axId val="63523227"/>
        <c:scaling>
          <c:orientation val="minMax"/>
          <c:max val="1"/>
          <c:min val="-1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crossAx val="368842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Imports and exports in percentage of GDP by country, 2015
</a:t>
            </a:r>
          </a:p>
        </c:rich>
      </c:tx>
      <c:layout>
        <c:manualLayout>
          <c:xMode val="edge"/>
          <c:yMode val="edge"/>
          <c:x val="0.261"/>
          <c:y val="0.03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59"/>
          <c:w val="0.845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'GDP-EXP-IMP_Cha_Lin'!$G$83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'GDP-EXP-IMP_Cha_Lin'!$G$84:$G$110</c:f>
              <c:numCache/>
            </c:numRef>
          </c:val>
        </c:ser>
        <c:ser>
          <c:idx val="1"/>
          <c:order val="1"/>
          <c:tx>
            <c:strRef>
              <c:f>'GDP-EXP-IMP_Cha_Lin'!$H$83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'GDP-EXP-IMP_Cha_Lin'!$F$84:$F$110</c:f>
              <c:strCache/>
            </c:strRef>
          </c:cat>
          <c:val>
            <c:numRef>
              <c:f>'GDP-EXP-IMP_Cha_Lin'!$H$84:$H$110</c:f>
              <c:numCache/>
            </c:numRef>
          </c:val>
        </c:ser>
        <c:overlap val="-25"/>
        <c:gapWidth val="75"/>
        <c:axId val="16667552"/>
        <c:axId val="15790241"/>
      </c:barChart>
      <c:catAx>
        <c:axId val="1666755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666755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Investment rate of return balance – direct investment abroad vs direct investment in the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13'!$C$5</c:f>
              <c:strCache>
                <c:ptCount val="1"/>
                <c:pt idx="0">
                  <c:v>Return on direct investment abroad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13'!$B$6:$B$15</c:f>
              <c:numCache/>
            </c:numRef>
          </c:cat>
          <c:val>
            <c:numRef>
              <c:f>'Figure 13'!$C$6:$C$15</c:f>
              <c:numCache/>
            </c:numRef>
          </c:val>
          <c:smooth val="0"/>
        </c:ser>
        <c:ser>
          <c:idx val="1"/>
          <c:order val="1"/>
          <c:tx>
            <c:strRef>
              <c:f>'Figure 13'!$D$5</c:f>
              <c:strCache>
                <c:ptCount val="1"/>
                <c:pt idx="0">
                  <c:v>Return on direct investment in the EU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13'!$B$6:$B$15</c:f>
              <c:numCache/>
            </c:numRef>
          </c:cat>
          <c:val>
            <c:numRef>
              <c:f>'Figure 13'!$D$6:$D$15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348381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8455"/>
          <c:w val="0.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01675"/>
          <c:w val="0.922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Naida!$I$44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Naida!$I$46:$I$53</c:f>
              <c:numCache/>
            </c:numRef>
          </c:val>
        </c:ser>
        <c:ser>
          <c:idx val="0"/>
          <c:order val="1"/>
          <c:tx>
            <c:strRef>
              <c:f>Naida!$H$44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Naida!$G$46:$G$53</c:f>
              <c:numCache/>
            </c:numRef>
          </c:cat>
          <c:val>
            <c:numRef>
              <c:f>Naida!$H$46:$H$53</c:f>
              <c:numCache/>
            </c:numRef>
          </c:val>
        </c:ser>
        <c:gapWidth val="75"/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789444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9175"/>
          <c:w val="0.917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Naida!$H$78</c:f>
              <c:strCache>
                <c:ptCount val="1"/>
                <c:pt idx="0">
                  <c:v>Exports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Naida!$H$79:$H$106</c:f>
              <c:numCache/>
            </c:numRef>
          </c:val>
        </c:ser>
        <c:ser>
          <c:idx val="0"/>
          <c:order val="1"/>
          <c:tx>
            <c:strRef>
              <c:f>Naida!$I$78</c:f>
              <c:strCache>
                <c:ptCount val="1"/>
                <c:pt idx="0">
                  <c:v>Imports as %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Naida!$G$79:$G$106</c:f>
              <c:strCache/>
            </c:strRef>
          </c:cat>
          <c:val>
            <c:numRef>
              <c:f>Naida!$I$79:$I$106</c:f>
              <c:numCache/>
            </c:numRef>
          </c:val>
        </c:ser>
        <c:gapWidth val="75"/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547003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96"/>
          <c:w val="0.932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Naida!$I$115</c:f>
              <c:strCache>
                <c:ptCount val="1"/>
                <c:pt idx="0">
                  <c:v>Exp to Imp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030A0"/>
              </a:solidFill>
              <a:effectLst>
                <a:outerShdw blurRad="50800" dist="50800" dir="5400000" algn="ctr" rotWithShape="0">
                  <a:schemeClr val="bg1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Naida!$H$116:$H$144</c:f>
              <c:strCache/>
            </c:strRef>
          </c:cat>
          <c:val>
            <c:numRef>
              <c:f>Naida!$I$116:$I$144</c:f>
              <c:numCache/>
            </c:numRef>
          </c:val>
        </c:ser>
        <c:axId val="54500638"/>
        <c:axId val="20743695"/>
      </c:barChart>
      <c:catAx>
        <c:axId val="5450063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  <c:min val="0.8"/>
        </c:scaling>
        <c:axPos val="b"/>
        <c:majorGridlines/>
        <c:delete val="0"/>
        <c:numFmt formatCode="0.00" sourceLinked="1"/>
        <c:majorTickMark val="out"/>
        <c:minorTickMark val="none"/>
        <c:tickLblPos val="nextTo"/>
        <c:crossAx val="545006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 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import ratio for extra-EU trade 2015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EXT_IMP!$G$124:$G$152</c:f>
            </c:strRef>
          </c:cat>
          <c:val>
            <c:numRef>
              <c:f>EXT_IMP!$H$124:$H$152</c:f>
            </c:numRef>
          </c:val>
        </c:ser>
        <c:axId val="52475528"/>
        <c:axId val="2517705"/>
      </c:barChart>
      <c:catAx>
        <c:axId val="524755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524755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Export to import ratio for extra-EU trade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EXT_IMP!$G$157:$G$185</c:f>
              <c:strCache/>
            </c:strRef>
          </c:cat>
          <c:val>
            <c:numRef>
              <c:f>EXT_IMP!$H$157:$H$185</c:f>
              <c:numCache/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b"/>
        <c:majorGridlines/>
        <c:delete val="0"/>
        <c:numFmt formatCode="0.000" sourceLinked="1"/>
        <c:majorTickMark val="none"/>
        <c:minorTickMark val="none"/>
        <c:tickLblPos val="nextTo"/>
        <c:crossAx val="2265934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shares of foreign controlled enterprises in total employment in business economy,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employment in business economy)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725"/>
          <c:w val="0.99325"/>
          <c:h val="0.7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1'!$C$2:$C$5</c:f>
              <c:strCache>
                <c:ptCount val="1"/>
                <c:pt idx="0">
                  <c:v>Employment share %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1'!$B$6:$B$33</c:f>
              <c:strCache/>
            </c:strRef>
          </c:cat>
          <c:val>
            <c:numRef>
              <c:f>'Figure 1'!$C$6:$C$33</c:f>
              <c:numCache/>
            </c:numRef>
          </c:val>
        </c:ser>
        <c:overlap val="-27"/>
        <c:gapWidth val="75"/>
        <c:axId val="23467708"/>
        <c:axId val="9882781"/>
      </c:barChart>
      <c:catAx>
        <c:axId val="23467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34677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multinational enterprise groups in the EU as a share of total employment,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of total employment)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6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Share of employment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2'!$B$6:$B$10</c:f>
              <c:strCache/>
            </c:strRef>
          </c:cat>
          <c:val>
            <c:numRef>
              <c:f>'Figure 2'!$C$6:$C$10</c:f>
              <c:numCache/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  <c:max val="0.6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18361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80375"/>
          <c:w val="0.2337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49</xdr:row>
      <xdr:rowOff>28575</xdr:rowOff>
    </xdr:from>
    <xdr:to>
      <xdr:col>21</xdr:col>
      <xdr:colOff>428625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8077200" y="9324975"/>
        <a:ext cx="111537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82</xdr:row>
      <xdr:rowOff>47625</xdr:rowOff>
    </xdr:from>
    <xdr:to>
      <xdr:col>22</xdr:col>
      <xdr:colOff>371475</xdr:colOff>
      <xdr:row>113</xdr:row>
      <xdr:rowOff>9525</xdr:rowOff>
    </xdr:to>
    <xdr:graphicFrame macro="">
      <xdr:nvGraphicFramePr>
        <xdr:cNvPr id="3" name="Chart 2"/>
        <xdr:cNvGraphicFramePr/>
      </xdr:nvGraphicFramePr>
      <xdr:xfrm>
        <a:off x="8058150" y="14849475"/>
        <a:ext cx="120110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(egi_va2)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3</xdr:row>
      <xdr:rowOff>114300</xdr:rowOff>
    </xdr:from>
    <xdr:to>
      <xdr:col>16</xdr:col>
      <xdr:colOff>457200</xdr:colOff>
      <xdr:row>37</xdr:row>
      <xdr:rowOff>28575</xdr:rowOff>
    </xdr:to>
    <xdr:graphicFrame macro="">
      <xdr:nvGraphicFramePr>
        <xdr:cNvPr id="3" name="Chart 2"/>
        <xdr:cNvGraphicFramePr/>
      </xdr:nvGraphicFramePr>
      <xdr:xfrm>
        <a:off x="5391150" y="600075"/>
        <a:ext cx="9525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19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(egi_co2_1)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19050</xdr:rowOff>
    </xdr:from>
    <xdr:to>
      <xdr:col>15</xdr:col>
      <xdr:colOff>142875</xdr:colOff>
      <xdr:row>41</xdr:row>
      <xdr:rowOff>152400</xdr:rowOff>
    </xdr:to>
    <xdr:graphicFrame macro="">
      <xdr:nvGraphicFramePr>
        <xdr:cNvPr id="6" name="Chart 5"/>
        <xdr:cNvGraphicFramePr/>
      </xdr:nvGraphicFramePr>
      <xdr:xfrm>
        <a:off x="3752850" y="504825"/>
        <a:ext cx="95250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0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(egi_tr1)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1</xdr:row>
      <xdr:rowOff>85725</xdr:rowOff>
    </xdr:from>
    <xdr:to>
      <xdr:col>15</xdr:col>
      <xdr:colOff>514350</xdr:colOff>
      <xdr:row>36</xdr:row>
      <xdr:rowOff>85725</xdr:rowOff>
    </xdr:to>
    <xdr:graphicFrame macro="">
      <xdr:nvGraphicFramePr>
        <xdr:cNvPr id="3" name="Chart 2"/>
        <xdr:cNvGraphicFramePr/>
      </xdr:nvGraphicFramePr>
      <xdr:xfrm>
        <a:off x="4114800" y="247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(tet00003) and (tet00004)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76200</xdr:rowOff>
    </xdr:from>
    <xdr:to>
      <xdr:col>17</xdr:col>
      <xdr:colOff>9525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4838700" y="400050"/>
        <a:ext cx="9525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(egi_tr2) and (egi_tr4)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3</xdr:row>
      <xdr:rowOff>133350</xdr:rowOff>
    </xdr:from>
    <xdr:to>
      <xdr:col>15</xdr:col>
      <xdr:colOff>581025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4191000" y="619125"/>
        <a:ext cx="95250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342900</xdr:rowOff>
    </xdr:from>
    <xdr:to>
      <xdr:col>20</xdr:col>
      <xdr:colOff>685800</xdr:colOff>
      <xdr:row>70</xdr:row>
      <xdr:rowOff>104775</xdr:rowOff>
    </xdr:to>
    <xdr:graphicFrame macro="">
      <xdr:nvGraphicFramePr>
        <xdr:cNvPr id="2" name="Chart 1"/>
        <xdr:cNvGraphicFramePr/>
      </xdr:nvGraphicFramePr>
      <xdr:xfrm>
        <a:off x="11172825" y="8496300"/>
        <a:ext cx="9324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77</xdr:row>
      <xdr:rowOff>133350</xdr:rowOff>
    </xdr:from>
    <xdr:to>
      <xdr:col>21</xdr:col>
      <xdr:colOff>9525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11287125" y="14897100"/>
        <a:ext cx="9525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438150</xdr:colOff>
      <xdr:row>113</xdr:row>
      <xdr:rowOff>38100</xdr:rowOff>
    </xdr:from>
    <xdr:to>
      <xdr:col>19</xdr:col>
      <xdr:colOff>962025</xdr:colOff>
      <xdr:row>144</xdr:row>
      <xdr:rowOff>47625</xdr:rowOff>
    </xdr:to>
    <xdr:graphicFrame macro="">
      <xdr:nvGraphicFramePr>
        <xdr:cNvPr id="4" name="Chart 3"/>
        <xdr:cNvGraphicFramePr/>
      </xdr:nvGraphicFramePr>
      <xdr:xfrm>
        <a:off x="11334750" y="21878925"/>
        <a:ext cx="8448675" cy="609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(egi_tr3) and (egi_tr5)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4</xdr:row>
      <xdr:rowOff>95250</xdr:rowOff>
    </xdr:from>
    <xdr:to>
      <xdr:col>15</xdr:col>
      <xdr:colOff>514350</xdr:colOff>
      <xdr:row>40</xdr:row>
      <xdr:rowOff>161925</xdr:rowOff>
    </xdr:to>
    <xdr:graphicFrame macro="">
      <xdr:nvGraphicFramePr>
        <xdr:cNvPr id="3" name="Chart 2"/>
        <xdr:cNvGraphicFramePr/>
      </xdr:nvGraphicFramePr>
      <xdr:xfrm>
        <a:off x="4124325" y="742950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(ext_lt_invcur)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133350</xdr:rowOff>
    </xdr:from>
    <xdr:to>
      <xdr:col>16</xdr:col>
      <xdr:colOff>28575</xdr:colOff>
      <xdr:row>38</xdr:row>
      <xdr:rowOff>28575</xdr:rowOff>
    </xdr:to>
    <xdr:graphicFrame macro="">
      <xdr:nvGraphicFramePr>
        <xdr:cNvPr id="3" name="Chart 2"/>
        <xdr:cNvGraphicFramePr/>
      </xdr:nvGraphicFramePr>
      <xdr:xfrm>
        <a:off x="4962525" y="457200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(bop_fdi6_ind)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3</xdr:row>
      <xdr:rowOff>28575</xdr:rowOff>
    </xdr:from>
    <xdr:to>
      <xdr:col>15</xdr:col>
      <xdr:colOff>238125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3848100" y="5143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(bop_fdi6_ind)</a:t>
          </a:r>
        </a:p>
      </cdr:txBody>
    </cdr:sp>
  </cdr:relSizeAnchor>
  <cdr:relSizeAnchor xmlns:cdr="http://schemas.openxmlformats.org/drawingml/2006/chartDrawing">
    <cdr:from>
      <cdr:x>0.831</cdr:x>
      <cdr:y>0.9355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524750" y="6143625"/>
          <a:ext cx="1524000" cy="41910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57150</xdr:rowOff>
    </xdr:from>
    <xdr:to>
      <xdr:col>18</xdr:col>
      <xdr:colOff>47625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6276975" y="219075"/>
        <a:ext cx="90582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(bop_fdi6_ind)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3</xdr:row>
      <xdr:rowOff>19050</xdr:rowOff>
    </xdr:from>
    <xdr:to>
      <xdr:col>15</xdr:col>
      <xdr:colOff>247650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3857625" y="561975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122</xdr:row>
      <xdr:rowOff>76200</xdr:rowOff>
    </xdr:from>
    <xdr:to>
      <xdr:col>17</xdr:col>
      <xdr:colOff>323850</xdr:colOff>
      <xdr:row>153</xdr:row>
      <xdr:rowOff>123825</xdr:rowOff>
    </xdr:to>
    <xdr:graphicFrame macro="">
      <xdr:nvGraphicFramePr>
        <xdr:cNvPr id="2" name="Chart 1"/>
        <xdr:cNvGraphicFramePr/>
      </xdr:nvGraphicFramePr>
      <xdr:xfrm>
        <a:off x="8448675" y="23241000"/>
        <a:ext cx="871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155</xdr:row>
      <xdr:rowOff>66675</xdr:rowOff>
    </xdr:from>
    <xdr:to>
      <xdr:col>18</xdr:col>
      <xdr:colOff>285750</xdr:colOff>
      <xdr:row>185</xdr:row>
      <xdr:rowOff>152400</xdr:rowOff>
    </xdr:to>
    <xdr:graphicFrame macro="">
      <xdr:nvGraphicFramePr>
        <xdr:cNvPr id="3" name="Chart 2"/>
        <xdr:cNvGraphicFramePr/>
      </xdr:nvGraphicFramePr>
      <xdr:xfrm>
        <a:off x="8439150" y="23498175"/>
        <a:ext cx="96774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(egi_em1)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</xdr:row>
      <xdr:rowOff>0</xdr:rowOff>
    </xdr:from>
    <xdr:to>
      <xdr:col>11</xdr:col>
      <xdr:colOff>1114425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4286250" y="48577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(egr_emp)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1514475</xdr:colOff>
      <xdr:row>3</xdr:row>
      <xdr:rowOff>38100</xdr:rowOff>
    </xdr:from>
    <xdr:to>
      <xdr:col>16</xdr:col>
      <xdr:colOff>438150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5324475" y="523875"/>
        <a:ext cx="95250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(egi_so1)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2</xdr:row>
      <xdr:rowOff>133350</xdr:rowOff>
    </xdr:from>
    <xdr:to>
      <xdr:col>16</xdr:col>
      <xdr:colOff>190500</xdr:colOff>
      <xdr:row>38</xdr:row>
      <xdr:rowOff>19050</xdr:rowOff>
    </xdr:to>
    <xdr:graphicFrame macro="">
      <xdr:nvGraphicFramePr>
        <xdr:cNvPr id="3" name="Chart 2"/>
        <xdr:cNvGraphicFramePr/>
      </xdr:nvGraphicFramePr>
      <xdr:xfrm>
        <a:off x="4762500" y="457200"/>
        <a:ext cx="95250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dseir\AppData\Local\Microsoft\Windows\Temporary%20Internet%20Files\Content.Outlook\H5W3DXI0\nama_10_e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ata2"/>
      <sheetName val="Data3"/>
    </sheetNames>
    <sheetDataSet>
      <sheetData sheetId="0">
        <row r="1">
          <cell r="A1" t="str">
            <v>Special value:</v>
          </cell>
        </row>
        <row r="2">
          <cell r="B2" t="str">
            <v>not available</v>
          </cell>
        </row>
        <row r="4">
          <cell r="A4" t="str">
            <v>CURRENCY</v>
          </cell>
          <cell r="B4" t="str">
            <v>Million euro</v>
          </cell>
        </row>
        <row r="5">
          <cell r="A5" t="str">
            <v>NACE_R2</v>
          </cell>
          <cell r="B5" t="str">
            <v>All FDI activities</v>
          </cell>
        </row>
        <row r="7">
          <cell r="A7" t="str">
            <v>ENTITY</v>
          </cell>
          <cell r="B7" t="str">
            <v>Total</v>
          </cell>
        </row>
        <row r="8">
          <cell r="A8" t="str">
            <v>FDI_ITEM</v>
          </cell>
          <cell r="B8" t="str">
            <v>Direct investment abroad (DIA)</v>
          </cell>
        </row>
        <row r="11">
          <cell r="A11" t="str">
            <v>GEO/TIME</v>
          </cell>
          <cell r="B11" t="str">
            <v>2013</v>
          </cell>
          <cell r="C11" t="str">
            <v>2014</v>
          </cell>
          <cell r="D11" t="str">
            <v>2015</v>
          </cell>
          <cell r="E11" t="str">
            <v>2016</v>
          </cell>
          <cell r="F11" t="str">
            <v>2017</v>
          </cell>
        </row>
        <row r="17">
          <cell r="A17" t="str">
            <v>Germany (until 1990 former territory of the FRG)</v>
          </cell>
          <cell r="B17">
            <v>687363</v>
          </cell>
          <cell r="C17">
            <v>685733</v>
          </cell>
          <cell r="D17">
            <v>732659</v>
          </cell>
          <cell r="E17">
            <v>745565</v>
          </cell>
          <cell r="F17">
            <v>815589</v>
          </cell>
        </row>
        <row r="18">
          <cell r="A18" t="str">
            <v>Estonia</v>
          </cell>
          <cell r="B18">
            <v>4064.8</v>
          </cell>
          <cell r="C18">
            <v>4249.8</v>
          </cell>
          <cell r="D18">
            <v>4738.8</v>
          </cell>
          <cell r="E18">
            <v>5184.2</v>
          </cell>
          <cell r="F18">
            <v>5493.5</v>
          </cell>
        </row>
        <row r="19">
          <cell r="A19" t="str">
            <v>Ireland</v>
          </cell>
          <cell r="B19">
            <v>244206</v>
          </cell>
          <cell r="C19">
            <v>353490</v>
          </cell>
          <cell r="D19">
            <v>626987</v>
          </cell>
          <cell r="E19">
            <v>597792</v>
          </cell>
          <cell r="F19">
            <v>496005</v>
          </cell>
        </row>
        <row r="20">
          <cell r="A20" t="str">
            <v>Greece</v>
          </cell>
          <cell r="B20">
            <v>12800.8</v>
          </cell>
          <cell r="C20">
            <v>11673.5</v>
          </cell>
          <cell r="D20">
            <v>12034.3</v>
          </cell>
          <cell r="E20">
            <v>9905.5</v>
          </cell>
          <cell r="F20">
            <v>9203.3</v>
          </cell>
        </row>
        <row r="21">
          <cell r="A21" t="str">
            <v>Spain</v>
          </cell>
          <cell r="B21">
            <v>176032</v>
          </cell>
          <cell r="C21">
            <v>167839</v>
          </cell>
          <cell r="D21">
            <v>186445</v>
          </cell>
          <cell r="E21">
            <v>193796</v>
          </cell>
          <cell r="F21">
            <v>190076</v>
          </cell>
        </row>
        <row r="22">
          <cell r="A22" t="str">
            <v>France</v>
          </cell>
          <cell r="B22">
            <v>572369</v>
          </cell>
          <cell r="C22">
            <v>622264</v>
          </cell>
          <cell r="D22">
            <v>666986</v>
          </cell>
          <cell r="E22">
            <v>683325</v>
          </cell>
          <cell r="F22">
            <v>716797</v>
          </cell>
        </row>
        <row r="23">
          <cell r="A23" t="str">
            <v>Croatia</v>
          </cell>
          <cell r="B23">
            <v>670.6</v>
          </cell>
          <cell r="C23">
            <v>2506.7</v>
          </cell>
          <cell r="D23">
            <v>2671.8</v>
          </cell>
          <cell r="E23">
            <v>2264.5</v>
          </cell>
          <cell r="F23">
            <v>2386.3</v>
          </cell>
        </row>
        <row r="24">
          <cell r="A24" t="str">
            <v>Italy</v>
          </cell>
          <cell r="B24">
            <v>270618.9</v>
          </cell>
          <cell r="C24">
            <v>273946</v>
          </cell>
          <cell r="D24">
            <v>281657.3</v>
          </cell>
          <cell r="E24">
            <v>274693.2</v>
          </cell>
          <cell r="F24">
            <v>278323</v>
          </cell>
        </row>
        <row r="25">
          <cell r="A25" t="str">
            <v>Cyprus</v>
          </cell>
          <cell r="B25">
            <v>15189</v>
          </cell>
          <cell r="C25">
            <v>15430</v>
          </cell>
          <cell r="D25">
            <v>19122</v>
          </cell>
          <cell r="E25">
            <v>23253</v>
          </cell>
          <cell r="F25">
            <v>26882</v>
          </cell>
        </row>
        <row r="26">
          <cell r="A26" t="str">
            <v>Latvia</v>
          </cell>
          <cell r="B26">
            <v>678</v>
          </cell>
          <cell r="C26">
            <v>701</v>
          </cell>
          <cell r="D26">
            <v>938</v>
          </cell>
          <cell r="E26">
            <v>1028</v>
          </cell>
          <cell r="F26">
            <v>1110</v>
          </cell>
        </row>
        <row r="27">
          <cell r="A27" t="str">
            <v>Lithuania</v>
          </cell>
          <cell r="B27">
            <v>2162.9</v>
          </cell>
          <cell r="C27">
            <v>2083.9</v>
          </cell>
          <cell r="D27">
            <v>2162</v>
          </cell>
          <cell r="E27">
            <v>2266.6</v>
          </cell>
          <cell r="F27">
            <v>2628.4</v>
          </cell>
        </row>
        <row r="28">
          <cell r="A28" t="str">
            <v>Luxembourg</v>
          </cell>
          <cell r="B28">
            <v>1445467</v>
          </cell>
          <cell r="C28">
            <v>1831656</v>
          </cell>
          <cell r="D28">
            <v>2353424</v>
          </cell>
          <cell r="E28">
            <v>2434979</v>
          </cell>
          <cell r="F28">
            <v>2500170</v>
          </cell>
        </row>
        <row r="29">
          <cell r="A29" t="str">
            <v>Hungary</v>
          </cell>
          <cell r="B29">
            <v>53394.4</v>
          </cell>
          <cell r="C29">
            <v>52038.7</v>
          </cell>
          <cell r="D29">
            <v>48974.9</v>
          </cell>
          <cell r="E29">
            <v>36323.6</v>
          </cell>
          <cell r="F29">
            <v>29367.7</v>
          </cell>
        </row>
        <row r="30">
          <cell r="A30" t="str">
            <v>Malta</v>
          </cell>
          <cell r="B30">
            <v>926.8</v>
          </cell>
          <cell r="C30">
            <v>885.4</v>
          </cell>
          <cell r="D30">
            <v>1090</v>
          </cell>
          <cell r="E30">
            <v>41711.5</v>
          </cell>
          <cell r="F30">
            <v>41452.1</v>
          </cell>
        </row>
        <row r="31">
          <cell r="A31" t="str">
            <v>Netherlands</v>
          </cell>
          <cell r="B31">
            <v>2079692</v>
          </cell>
          <cell r="C31">
            <v>2277317</v>
          </cell>
          <cell r="D31">
            <v>2301245</v>
          </cell>
          <cell r="E31">
            <v>2300925</v>
          </cell>
          <cell r="F31">
            <v>2395647</v>
          </cell>
        </row>
        <row r="32">
          <cell r="A32" t="str">
            <v>Austria</v>
          </cell>
          <cell r="B32">
            <v>124297</v>
          </cell>
          <cell r="C32">
            <v>136580</v>
          </cell>
          <cell r="D32">
            <v>131209</v>
          </cell>
          <cell r="E32">
            <v>138994</v>
          </cell>
          <cell r="F32">
            <v>149253</v>
          </cell>
        </row>
        <row r="33">
          <cell r="A33" t="str">
            <v>Poland</v>
          </cell>
          <cell r="B33">
            <v>16343.3</v>
          </cell>
          <cell r="C33">
            <v>17946.3</v>
          </cell>
          <cell r="D33">
            <v>19136.4</v>
          </cell>
          <cell r="E33">
            <v>18044.3</v>
          </cell>
          <cell r="F33">
            <v>17332</v>
          </cell>
        </row>
        <row r="34">
          <cell r="A34" t="str">
            <v>Portugal</v>
          </cell>
          <cell r="B34">
            <v>30586.7</v>
          </cell>
          <cell r="C34">
            <v>30494.6</v>
          </cell>
          <cell r="D34">
            <v>38667.6</v>
          </cell>
          <cell r="E34">
            <v>40170.6</v>
          </cell>
          <cell r="F34">
            <v>37963.3</v>
          </cell>
        </row>
        <row r="35">
          <cell r="A35" t="str">
            <v>Romania</v>
          </cell>
          <cell r="B35">
            <v>401.5</v>
          </cell>
          <cell r="C35">
            <v>360</v>
          </cell>
          <cell r="D35">
            <v>958.9</v>
          </cell>
          <cell r="E35">
            <v>989</v>
          </cell>
          <cell r="F35">
            <v>461.1</v>
          </cell>
        </row>
        <row r="36">
          <cell r="A36" t="str">
            <v>Slovenia</v>
          </cell>
          <cell r="B36">
            <v>2122</v>
          </cell>
          <cell r="C36">
            <v>2359.5</v>
          </cell>
          <cell r="D36">
            <v>2329.5</v>
          </cell>
          <cell r="E36">
            <v>2470.1</v>
          </cell>
          <cell r="F36">
            <v>2789.1</v>
          </cell>
        </row>
        <row r="37">
          <cell r="A37" t="str">
            <v>Slovakia</v>
          </cell>
          <cell r="B37">
            <v>2985.4</v>
          </cell>
          <cell r="C37">
            <v>1781.3</v>
          </cell>
          <cell r="D37">
            <v>1820.6</v>
          </cell>
          <cell r="E37">
            <v>2014.3</v>
          </cell>
          <cell r="F37">
            <v>2369</v>
          </cell>
        </row>
        <row r="38">
          <cell r="A38" t="str">
            <v>Finland</v>
          </cell>
          <cell r="B38">
            <v>85129.3</v>
          </cell>
          <cell r="C38">
            <v>78714.2</v>
          </cell>
          <cell r="D38">
            <v>69798</v>
          </cell>
          <cell r="E38">
            <v>86150</v>
          </cell>
          <cell r="F38">
            <v>88396</v>
          </cell>
        </row>
        <row r="39">
          <cell r="A39" t="str">
            <v>Sweden</v>
          </cell>
          <cell r="B39">
            <v>211215.8</v>
          </cell>
          <cell r="C39">
            <v>214985.4</v>
          </cell>
          <cell r="D39">
            <v>199374</v>
          </cell>
          <cell r="E39">
            <v>199570.1</v>
          </cell>
          <cell r="F39">
            <v>190738.6</v>
          </cell>
        </row>
        <row r="40">
          <cell r="A40" t="str">
            <v>United Kingdom</v>
          </cell>
          <cell r="B40">
            <v>488435.9</v>
          </cell>
          <cell r="C40">
            <v>518804.7</v>
          </cell>
          <cell r="D40">
            <v>621517.2</v>
          </cell>
          <cell r="E40">
            <v>614514.7</v>
          </cell>
          <cell r="F40">
            <v>649580.6</v>
          </cell>
        </row>
        <row r="41">
          <cell r="A41" t="str">
            <v>Iceland</v>
          </cell>
          <cell r="B41">
            <v>6060.9</v>
          </cell>
          <cell r="C41">
            <v>5690.1</v>
          </cell>
          <cell r="D41">
            <v>5960.9</v>
          </cell>
          <cell r="E41">
            <v>4800.9</v>
          </cell>
          <cell r="F41">
            <v>4104.8</v>
          </cell>
        </row>
        <row r="42">
          <cell r="A42" t="str">
            <v>Norway</v>
          </cell>
          <cell r="B42">
            <v>84086.8</v>
          </cell>
          <cell r="C42">
            <v>85506.3</v>
          </cell>
          <cell r="D42">
            <v>101700.3</v>
          </cell>
          <cell r="E42">
            <v>114374.6</v>
          </cell>
          <cell r="F42">
            <v>104891.1</v>
          </cell>
        </row>
        <row r="43">
          <cell r="A43" t="str">
            <v>Switzerland</v>
          </cell>
          <cell r="B43" t="str">
            <v>:</v>
          </cell>
          <cell r="C43">
            <v>395786</v>
          </cell>
          <cell r="D43">
            <v>501627.8</v>
          </cell>
          <cell r="E43">
            <v>609695.6</v>
          </cell>
          <cell r="F43">
            <v>535165.2</v>
          </cell>
        </row>
        <row r="44">
          <cell r="A44" t="str">
            <v>Montenegro</v>
          </cell>
          <cell r="B44" t="str">
            <v>: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</row>
      </sheetData>
      <sheetData sheetId="1" refreshError="1"/>
      <sheetData sheetId="2">
        <row r="1">
          <cell r="A1" t="str">
            <v>GDP and main components (output, expenditure and income) [nama_10_gdp]</v>
          </cell>
        </row>
      </sheetData>
      <sheetData sheetId="3">
        <row r="1">
          <cell r="A1" t="str">
            <v>GDP and main components (output, expenditure and income) [nama_10_gdp]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2"/>
      <sheetName val="Data3"/>
      <sheetName val="Data4"/>
    </sheetNames>
    <sheetDataSet>
      <sheetData sheetId="0">
        <row r="10">
          <cell r="A10" t="str">
            <v>GEO/TIME</v>
          </cell>
        </row>
      </sheetData>
      <sheetData sheetId="1">
        <row r="11">
          <cell r="A11" t="str">
            <v>Belgium</v>
          </cell>
        </row>
      </sheetData>
      <sheetData sheetId="2">
        <row r="10">
          <cell r="A10" t="str">
            <v>GEO/TIME</v>
          </cell>
          <cell r="B10" t="str">
            <v>2007</v>
          </cell>
          <cell r="C10" t="str">
            <v>2008</v>
          </cell>
          <cell r="D10" t="str">
            <v>2009</v>
          </cell>
          <cell r="E10" t="str">
            <v>2010</v>
          </cell>
          <cell r="F10" t="str">
            <v>2011</v>
          </cell>
          <cell r="G10" t="str">
            <v>2012</v>
          </cell>
          <cell r="H10" t="str">
            <v>2013</v>
          </cell>
          <cell r="I10" t="str">
            <v>2014</v>
          </cell>
          <cell r="J10" t="str">
            <v>2015</v>
          </cell>
          <cell r="K10" t="str">
            <v>2016</v>
          </cell>
        </row>
        <row r="11">
          <cell r="A11" t="str">
            <v>Belgium</v>
          </cell>
          <cell r="B11">
            <v>274611.6</v>
          </cell>
          <cell r="C11">
            <v>279309.4</v>
          </cell>
          <cell r="D11">
            <v>252973.9</v>
          </cell>
          <cell r="E11">
            <v>279113.7</v>
          </cell>
          <cell r="F11">
            <v>297864.4</v>
          </cell>
          <cell r="G11">
            <v>303156.8</v>
          </cell>
          <cell r="H11">
            <v>305658</v>
          </cell>
          <cell r="I11">
            <v>321222.9</v>
          </cell>
          <cell r="J11">
            <v>334932.2</v>
          </cell>
          <cell r="K11">
            <v>354986.2</v>
          </cell>
        </row>
        <row r="12">
          <cell r="A12" t="str">
            <v>Bulgaria</v>
          </cell>
          <cell r="B12">
            <v>19094.7</v>
          </cell>
          <cell r="C12">
            <v>19567.9</v>
          </cell>
          <cell r="D12">
            <v>17275.4</v>
          </cell>
          <cell r="E12">
            <v>19183.7</v>
          </cell>
          <cell r="F12">
            <v>21596.2</v>
          </cell>
          <cell r="G12">
            <v>22035.9</v>
          </cell>
          <cell r="H12">
            <v>24160.5</v>
          </cell>
          <cell r="I12">
            <v>24915.5</v>
          </cell>
          <cell r="J12">
            <v>26344.9</v>
          </cell>
          <cell r="K12">
            <v>28480.6</v>
          </cell>
        </row>
        <row r="13">
          <cell r="A13" t="str">
            <v>Czech Republic</v>
          </cell>
          <cell r="B13">
            <v>96022.6</v>
          </cell>
          <cell r="C13">
            <v>100080.6</v>
          </cell>
          <cell r="D13">
            <v>90246.3</v>
          </cell>
          <cell r="E13">
            <v>103480.3</v>
          </cell>
          <cell r="F13">
            <v>112965</v>
          </cell>
          <cell r="G13">
            <v>117799</v>
          </cell>
          <cell r="H13">
            <v>118019.2</v>
          </cell>
          <cell r="I13">
            <v>128228.3</v>
          </cell>
          <cell r="J13">
            <v>135944.1</v>
          </cell>
          <cell r="K13">
            <v>142108.3</v>
          </cell>
        </row>
        <row r="14">
          <cell r="A14" t="str">
            <v>Denmark</v>
          </cell>
          <cell r="B14">
            <v>126572</v>
          </cell>
          <cell r="C14">
            <v>131472.9</v>
          </cell>
          <cell r="D14">
            <v>119345.4</v>
          </cell>
          <cell r="E14">
            <v>122854.3</v>
          </cell>
          <cell r="F14">
            <v>131693.5</v>
          </cell>
          <cell r="G14">
            <v>133224</v>
          </cell>
          <cell r="H14">
            <v>135370.8</v>
          </cell>
          <cell r="I14">
            <v>140267.2</v>
          </cell>
          <cell r="J14">
            <v>142838.9</v>
          </cell>
          <cell r="K14">
            <v>146428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1213700.6</v>
          </cell>
          <cell r="H15">
            <v>1234521.3</v>
          </cell>
          <cell r="I15">
            <v>1291750.7</v>
          </cell>
          <cell r="J15">
            <v>1359336</v>
          </cell>
          <cell r="K15">
            <v>1395090.8</v>
          </cell>
        </row>
        <row r="16">
          <cell r="A16" t="str">
            <v>Estonia</v>
          </cell>
          <cell r="B16" t="str">
            <v>:</v>
          </cell>
          <cell r="C16">
            <v>11177.1</v>
          </cell>
          <cell r="D16">
            <v>8907.2</v>
          </cell>
          <cell r="E16">
            <v>11048.9</v>
          </cell>
          <cell r="F16">
            <v>13719.5</v>
          </cell>
          <cell r="G16">
            <v>14379.9</v>
          </cell>
          <cell r="H16">
            <v>14776.6</v>
          </cell>
          <cell r="I16">
            <v>15146.6</v>
          </cell>
          <cell r="J16">
            <v>15047.5</v>
          </cell>
          <cell r="K16">
            <v>15663</v>
          </cell>
        </row>
        <row r="17">
          <cell r="A17" t="str">
            <v>Ireland</v>
          </cell>
          <cell r="B17">
            <v>162290.9</v>
          </cell>
          <cell r="C17">
            <v>156118.3</v>
          </cell>
          <cell r="D17">
            <v>163376.5</v>
          </cell>
          <cell r="E17">
            <v>172795</v>
          </cell>
          <cell r="F17">
            <v>178248.4</v>
          </cell>
          <cell r="G17">
            <v>181065.5</v>
          </cell>
          <cell r="H17">
            <v>186581.3</v>
          </cell>
          <cell r="I17">
            <v>213506.1</v>
          </cell>
          <cell r="J17">
            <v>295474.8</v>
          </cell>
          <cell r="K17">
            <v>309104.6</v>
          </cell>
        </row>
        <row r="18">
          <cell r="A18" t="str">
            <v>Greece</v>
          </cell>
          <cell r="B18">
            <v>56507.9</v>
          </cell>
          <cell r="C18">
            <v>58470.3</v>
          </cell>
          <cell r="D18">
            <v>47642</v>
          </cell>
          <cell r="E18">
            <v>49957.9</v>
          </cell>
          <cell r="F18">
            <v>49971.5</v>
          </cell>
          <cell r="G18">
            <v>50557.8</v>
          </cell>
          <cell r="H18">
            <v>51321.8</v>
          </cell>
          <cell r="I18">
            <v>55299.9</v>
          </cell>
          <cell r="J18">
            <v>57157.6</v>
          </cell>
          <cell r="K18">
            <v>56014.7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299431</v>
          </cell>
          <cell r="H19">
            <v>312259</v>
          </cell>
          <cell r="I19">
            <v>325651</v>
          </cell>
          <cell r="J19">
            <v>339306</v>
          </cell>
          <cell r="K19">
            <v>355436</v>
          </cell>
        </row>
        <row r="20">
          <cell r="A20" t="str">
            <v>France</v>
          </cell>
          <cell r="B20">
            <v>536108</v>
          </cell>
          <cell r="C20">
            <v>538045</v>
          </cell>
          <cell r="D20">
            <v>477424</v>
          </cell>
          <cell r="E20">
            <v>520469</v>
          </cell>
          <cell r="F20">
            <v>556273</v>
          </cell>
          <cell r="G20">
            <v>570399</v>
          </cell>
          <cell r="H20">
            <v>581288</v>
          </cell>
          <cell r="I20">
            <v>600541</v>
          </cell>
          <cell r="J20">
            <v>626159</v>
          </cell>
          <cell r="K20">
            <v>637730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434987.3</v>
          </cell>
          <cell r="H21">
            <v>438035.4</v>
          </cell>
          <cell r="I21">
            <v>449943.8</v>
          </cell>
          <cell r="J21">
            <v>469804.5</v>
          </cell>
          <cell r="K21">
            <v>481044.9</v>
          </cell>
        </row>
        <row r="22">
          <cell r="A22" t="str">
            <v>Cyprus</v>
          </cell>
          <cell r="B22">
            <v>9735.7</v>
          </cell>
          <cell r="C22">
            <v>9672.2</v>
          </cell>
          <cell r="D22">
            <v>9278</v>
          </cell>
          <cell r="E22">
            <v>9690.8</v>
          </cell>
          <cell r="F22">
            <v>10236.4</v>
          </cell>
          <cell r="G22">
            <v>9959.1</v>
          </cell>
          <cell r="H22">
            <v>10166.1</v>
          </cell>
          <cell r="I22">
            <v>10597.8</v>
          </cell>
          <cell r="J22">
            <v>11265.9</v>
          </cell>
          <cell r="K22">
            <v>11703.3</v>
          </cell>
        </row>
        <row r="23">
          <cell r="A23" t="str">
            <v>Latvia</v>
          </cell>
          <cell r="B23">
            <v>9434.6</v>
          </cell>
          <cell r="C23">
            <v>9658.4</v>
          </cell>
          <cell r="D23">
            <v>8413.9</v>
          </cell>
          <cell r="E23">
            <v>9544.9</v>
          </cell>
          <cell r="F23">
            <v>10694.7</v>
          </cell>
          <cell r="G23">
            <v>11740.5</v>
          </cell>
          <cell r="H23">
            <v>11867</v>
          </cell>
          <cell r="I23">
            <v>12576.8</v>
          </cell>
          <cell r="J23">
            <v>12951.6</v>
          </cell>
          <cell r="K23">
            <v>13479.9</v>
          </cell>
        </row>
        <row r="24">
          <cell r="A24" t="str">
            <v>Lithuania</v>
          </cell>
          <cell r="B24">
            <v>15554.2</v>
          </cell>
          <cell r="C24">
            <v>17655.1</v>
          </cell>
          <cell r="D24">
            <v>15397.3</v>
          </cell>
          <cell r="E24">
            <v>18313.9</v>
          </cell>
          <cell r="F24">
            <v>21135</v>
          </cell>
          <cell r="G24">
            <v>23753.4</v>
          </cell>
          <cell r="H24">
            <v>26095.4</v>
          </cell>
          <cell r="I24">
            <v>26948.4</v>
          </cell>
          <cell r="J24">
            <v>26850.7</v>
          </cell>
          <cell r="K24">
            <v>27778.3</v>
          </cell>
        </row>
        <row r="25">
          <cell r="A25" t="str">
            <v>Luxembourg</v>
          </cell>
          <cell r="B25">
            <v>68170</v>
          </cell>
          <cell r="C25">
            <v>71900.2</v>
          </cell>
          <cell r="D25">
            <v>63529.9</v>
          </cell>
          <cell r="E25">
            <v>70119.6</v>
          </cell>
          <cell r="F25">
            <v>72956.1</v>
          </cell>
          <cell r="G25">
            <v>74963.6</v>
          </cell>
          <cell r="H25">
            <v>78909.4</v>
          </cell>
          <cell r="I25">
            <v>89937.7</v>
          </cell>
          <cell r="J25">
            <v>96106</v>
          </cell>
          <cell r="K25">
            <v>98700</v>
          </cell>
        </row>
        <row r="26">
          <cell r="A26" t="str">
            <v>Hungary</v>
          </cell>
          <cell r="B26">
            <v>76705.7</v>
          </cell>
          <cell r="C26">
            <v>82004.8</v>
          </cell>
          <cell r="D26">
            <v>72656.1</v>
          </cell>
          <cell r="E26">
            <v>80868.8</v>
          </cell>
          <cell r="F26">
            <v>86162.4</v>
          </cell>
          <cell r="G26">
            <v>84616.7</v>
          </cell>
          <cell r="H26">
            <v>88155.9</v>
          </cell>
          <cell r="I26">
            <v>96167.3</v>
          </cell>
          <cell r="J26">
            <v>104348</v>
          </cell>
          <cell r="K26">
            <v>107937.9</v>
          </cell>
        </row>
        <row r="27">
          <cell r="A27" t="str">
            <v>Malta</v>
          </cell>
          <cell r="B27">
            <v>7959.6</v>
          </cell>
          <cell r="C27">
            <v>9504.5</v>
          </cell>
          <cell r="D27">
            <v>9462.8</v>
          </cell>
          <cell r="E27">
            <v>10114.1</v>
          </cell>
          <cell r="F27">
            <v>10284.3</v>
          </cell>
          <cell r="G27">
            <v>11030</v>
          </cell>
          <cell r="H27">
            <v>11157</v>
          </cell>
          <cell r="I27">
            <v>11597.4</v>
          </cell>
          <cell r="J27">
            <v>12080.8</v>
          </cell>
          <cell r="K27">
            <v>12509.3</v>
          </cell>
        </row>
        <row r="28">
          <cell r="A28" t="str">
            <v>Netherlands</v>
          </cell>
          <cell r="B28">
            <v>443132.5</v>
          </cell>
          <cell r="C28">
            <v>451259.4</v>
          </cell>
          <cell r="D28">
            <v>411086.8</v>
          </cell>
          <cell r="E28">
            <v>454398</v>
          </cell>
          <cell r="F28">
            <v>474410</v>
          </cell>
          <cell r="G28">
            <v>492407.8</v>
          </cell>
          <cell r="H28">
            <v>502879.7</v>
          </cell>
          <cell r="I28">
            <v>525262.7</v>
          </cell>
          <cell r="J28">
            <v>559260.9</v>
          </cell>
          <cell r="K28">
            <v>583394.8</v>
          </cell>
        </row>
        <row r="29">
          <cell r="A29" t="str">
            <v>Austria</v>
          </cell>
          <cell r="B29">
            <v>153247.5</v>
          </cell>
          <cell r="C29">
            <v>156574</v>
          </cell>
          <cell r="D29">
            <v>134077.2</v>
          </cell>
          <cell r="E29">
            <v>151683</v>
          </cell>
          <cell r="F29">
            <v>160686</v>
          </cell>
          <cell r="G29">
            <v>162996.1</v>
          </cell>
          <cell r="H29">
            <v>164040.4</v>
          </cell>
          <cell r="I29">
            <v>168883.5</v>
          </cell>
          <cell r="J29">
            <v>174114.8</v>
          </cell>
          <cell r="K29">
            <v>177449.8</v>
          </cell>
        </row>
        <row r="30">
          <cell r="A30" t="str">
            <v>Poland</v>
          </cell>
          <cell r="B30">
            <v>127148.3</v>
          </cell>
          <cell r="C30">
            <v>136126</v>
          </cell>
          <cell r="D30">
            <v>128031.1</v>
          </cell>
          <cell r="E30">
            <v>144920.9</v>
          </cell>
          <cell r="F30">
            <v>156314</v>
          </cell>
          <cell r="G30">
            <v>163479.8</v>
          </cell>
          <cell r="H30">
            <v>173423.2</v>
          </cell>
          <cell r="I30">
            <v>184999.3</v>
          </cell>
          <cell r="J30">
            <v>199232.9</v>
          </cell>
          <cell r="K30">
            <v>217197.1</v>
          </cell>
        </row>
        <row r="31">
          <cell r="A31" t="str">
            <v>Portugal</v>
          </cell>
          <cell r="B31">
            <v>54833.7</v>
          </cell>
          <cell r="C31">
            <v>54656.8</v>
          </cell>
          <cell r="D31">
            <v>49078.1</v>
          </cell>
          <cell r="E31">
            <v>53750.9</v>
          </cell>
          <cell r="F31">
            <v>57532.7</v>
          </cell>
          <cell r="G31">
            <v>59492</v>
          </cell>
          <cell r="H31">
            <v>63648</v>
          </cell>
          <cell r="I31">
            <v>66408.6</v>
          </cell>
          <cell r="J31">
            <v>70484.3</v>
          </cell>
          <cell r="K31">
            <v>73361.1</v>
          </cell>
        </row>
        <row r="32">
          <cell r="A32" t="str">
            <v>Romania</v>
          </cell>
          <cell r="B32" t="str">
            <v>:</v>
          </cell>
          <cell r="C32">
            <v>37525.7</v>
          </cell>
          <cell r="D32">
            <v>35530.4</v>
          </cell>
          <cell r="E32">
            <v>40941.4</v>
          </cell>
          <cell r="F32">
            <v>45807.8</v>
          </cell>
          <cell r="G32">
            <v>46261.5</v>
          </cell>
          <cell r="H32">
            <v>55365.8</v>
          </cell>
          <cell r="I32">
            <v>59807.2</v>
          </cell>
          <cell r="J32">
            <v>62536.4</v>
          </cell>
          <cell r="K32">
            <v>67741.1</v>
          </cell>
        </row>
        <row r="33">
          <cell r="A33" t="str">
            <v>Slovenia</v>
          </cell>
          <cell r="B33" t="str">
            <v>:</v>
          </cell>
          <cell r="C33">
            <v>25364.9</v>
          </cell>
          <cell r="D33">
            <v>21157.5</v>
          </cell>
          <cell r="E33">
            <v>23306</v>
          </cell>
          <cell r="F33">
            <v>24912.6</v>
          </cell>
          <cell r="G33">
            <v>25058.6</v>
          </cell>
          <cell r="H33">
            <v>25823</v>
          </cell>
          <cell r="I33">
            <v>27293.5</v>
          </cell>
          <cell r="J33">
            <v>28660.9</v>
          </cell>
          <cell r="K33">
            <v>30464.5</v>
          </cell>
        </row>
        <row r="34">
          <cell r="A34" t="str">
            <v>Slovakia</v>
          </cell>
          <cell r="B34">
            <v>51979.4</v>
          </cell>
          <cell r="C34">
            <v>53548.7</v>
          </cell>
          <cell r="D34">
            <v>44572</v>
          </cell>
          <cell r="E34">
            <v>51585.3</v>
          </cell>
          <cell r="F34">
            <v>57779.5</v>
          </cell>
          <cell r="G34">
            <v>63156.8</v>
          </cell>
          <cell r="H34">
            <v>67366</v>
          </cell>
          <cell r="I34">
            <v>69985</v>
          </cell>
          <cell r="J34">
            <v>74459.9</v>
          </cell>
          <cell r="K34">
            <v>79104.4</v>
          </cell>
        </row>
        <row r="35">
          <cell r="A35" t="str">
            <v>Finland</v>
          </cell>
          <cell r="B35">
            <v>80020</v>
          </cell>
          <cell r="C35">
            <v>85289</v>
          </cell>
          <cell r="D35">
            <v>68155</v>
          </cell>
          <cell r="E35">
            <v>72366</v>
          </cell>
          <cell r="F35">
            <v>73803</v>
          </cell>
          <cell r="G35">
            <v>74718</v>
          </cell>
          <cell r="H35">
            <v>75553</v>
          </cell>
          <cell r="I35">
            <v>73494</v>
          </cell>
          <cell r="J35">
            <v>74114</v>
          </cell>
          <cell r="K35">
            <v>75054</v>
          </cell>
        </row>
        <row r="36">
          <cell r="A36" t="str">
            <v>Sweden</v>
          </cell>
          <cell r="B36">
            <v>174599.5</v>
          </cell>
          <cell r="C36">
            <v>178066.9</v>
          </cell>
          <cell r="D36">
            <v>152273.5</v>
          </cell>
          <cell r="E36">
            <v>170458.7</v>
          </cell>
          <cell r="F36">
            <v>180859</v>
          </cell>
          <cell r="G36">
            <v>182634.1</v>
          </cell>
          <cell r="H36">
            <v>181223</v>
          </cell>
          <cell r="I36">
            <v>190750.3</v>
          </cell>
          <cell r="J36">
            <v>201593.8</v>
          </cell>
          <cell r="K36">
            <v>208199.2</v>
          </cell>
        </row>
        <row r="37">
          <cell r="A37" t="str">
            <v>United Kingdom</v>
          </cell>
          <cell r="B37">
            <v>534097</v>
          </cell>
          <cell r="C37">
            <v>537193.9</v>
          </cell>
          <cell r="D37">
            <v>490527.1</v>
          </cell>
          <cell r="E37">
            <v>519616.7</v>
          </cell>
          <cell r="F37">
            <v>552009</v>
          </cell>
          <cell r="G37">
            <v>553265.7</v>
          </cell>
          <cell r="H37">
            <v>557912.2</v>
          </cell>
          <cell r="I37">
            <v>572723.8</v>
          </cell>
          <cell r="J37">
            <v>601206.5</v>
          </cell>
          <cell r="K37">
            <v>607687.6</v>
          </cell>
        </row>
      </sheetData>
      <sheetData sheetId="3">
        <row r="11">
          <cell r="A11" t="str">
            <v>Belgium</v>
          </cell>
          <cell r="B11">
            <v>264165.9</v>
          </cell>
          <cell r="C11">
            <v>273559.5</v>
          </cell>
          <cell r="D11">
            <v>248624.3</v>
          </cell>
          <cell r="E11">
            <v>272553.8</v>
          </cell>
          <cell r="F11">
            <v>292479.6</v>
          </cell>
          <cell r="G11">
            <v>296588.3</v>
          </cell>
          <cell r="H11">
            <v>297469.6</v>
          </cell>
          <cell r="I11">
            <v>314938.3</v>
          </cell>
          <cell r="J11">
            <v>328538.8</v>
          </cell>
          <cell r="K11">
            <v>348323.2</v>
          </cell>
        </row>
        <row r="12">
          <cell r="A12" t="str">
            <v>Bulgaria</v>
          </cell>
          <cell r="B12">
            <v>24862</v>
          </cell>
          <cell r="C12">
            <v>26071.3</v>
          </cell>
          <cell r="D12">
            <v>20463.8</v>
          </cell>
          <cell r="E12">
            <v>20273</v>
          </cell>
          <cell r="F12">
            <v>22287.2</v>
          </cell>
          <cell r="G12">
            <v>23524</v>
          </cell>
          <cell r="H12">
            <v>24539.5</v>
          </cell>
          <cell r="I12">
            <v>25805.9</v>
          </cell>
          <cell r="J12">
            <v>27210.5</v>
          </cell>
          <cell r="K12">
            <v>28424.4</v>
          </cell>
        </row>
        <row r="13">
          <cell r="A13" t="str">
            <v>Czech Republic</v>
          </cell>
          <cell r="B13">
            <v>93625.9</v>
          </cell>
          <cell r="C13">
            <v>96638.3</v>
          </cell>
          <cell r="D13">
            <v>85987.6</v>
          </cell>
          <cell r="E13">
            <v>98634.6</v>
          </cell>
          <cell r="F13">
            <v>105244.6</v>
          </cell>
          <cell r="G13">
            <v>108045.7</v>
          </cell>
          <cell r="H13">
            <v>108115.9</v>
          </cell>
          <cell r="I13">
            <v>118986.3</v>
          </cell>
          <cell r="J13">
            <v>127056.5</v>
          </cell>
          <cell r="K13">
            <v>131317.2</v>
          </cell>
        </row>
        <row r="14">
          <cell r="A14" t="str">
            <v>Denmark</v>
          </cell>
          <cell r="B14">
            <v>114240.2</v>
          </cell>
          <cell r="C14">
            <v>119689.7</v>
          </cell>
          <cell r="D14">
            <v>105394.4</v>
          </cell>
          <cell r="E14">
            <v>105964.3</v>
          </cell>
          <cell r="F14">
            <v>113851.9</v>
          </cell>
          <cell r="G14">
            <v>116936.1</v>
          </cell>
          <cell r="H14">
            <v>118655.8</v>
          </cell>
          <cell r="I14">
            <v>122901.3</v>
          </cell>
          <cell r="J14">
            <v>124451.5</v>
          </cell>
          <cell r="K14">
            <v>128762.6</v>
          </cell>
        </row>
        <row r="15">
          <cell r="A15" t="str">
            <v>Germany (until 1990 former territory of the FRG)</v>
          </cell>
          <cell r="B15" t="str">
            <v>: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>
            <v>1022422.8</v>
          </cell>
          <cell r="H15">
            <v>1052823</v>
          </cell>
          <cell r="I15">
            <v>1090584.3</v>
          </cell>
          <cell r="J15">
            <v>1151575.9</v>
          </cell>
          <cell r="K15">
            <v>1196698.3</v>
          </cell>
        </row>
        <row r="16">
          <cell r="A16" t="str">
            <v>Estonia</v>
          </cell>
          <cell r="B16" t="str">
            <v>:</v>
          </cell>
          <cell r="C16">
            <v>12022.9</v>
          </cell>
          <cell r="D16">
            <v>8343.2</v>
          </cell>
          <cell r="E16">
            <v>10113.5</v>
          </cell>
          <cell r="F16">
            <v>12866.9</v>
          </cell>
          <cell r="G16">
            <v>14113.3</v>
          </cell>
          <cell r="H16">
            <v>14397.6</v>
          </cell>
          <cell r="I16">
            <v>14909.3</v>
          </cell>
          <cell r="J16">
            <v>14639.3</v>
          </cell>
          <cell r="K16">
            <v>15408.5</v>
          </cell>
        </row>
        <row r="17">
          <cell r="A17" t="str">
            <v>Ireland</v>
          </cell>
          <cell r="B17">
            <v>151045.9</v>
          </cell>
          <cell r="C17">
            <v>146837.5</v>
          </cell>
          <cell r="D17">
            <v>144337.3</v>
          </cell>
          <cell r="E17">
            <v>144925</v>
          </cell>
          <cell r="F17">
            <v>148816.9</v>
          </cell>
          <cell r="G17">
            <v>152544.4</v>
          </cell>
          <cell r="H17">
            <v>153859</v>
          </cell>
          <cell r="I17">
            <v>176725.5</v>
          </cell>
          <cell r="J17">
            <v>222704.4</v>
          </cell>
          <cell r="K17">
            <v>259160.8</v>
          </cell>
        </row>
        <row r="18">
          <cell r="A18" t="str">
            <v>Greece</v>
          </cell>
          <cell r="B18">
            <v>89122.1</v>
          </cell>
          <cell r="C18">
            <v>90299.1</v>
          </cell>
          <cell r="D18">
            <v>71919.7</v>
          </cell>
          <cell r="E18">
            <v>69452.4</v>
          </cell>
          <cell r="F18">
            <v>62890.1</v>
          </cell>
          <cell r="G18">
            <v>57167.4</v>
          </cell>
          <cell r="H18">
            <v>55799.8</v>
          </cell>
          <cell r="I18">
            <v>60019.3</v>
          </cell>
          <cell r="J18">
            <v>60205.2</v>
          </cell>
          <cell r="K18">
            <v>59939.8</v>
          </cell>
        </row>
        <row r="19">
          <cell r="A19" t="str">
            <v>Spain</v>
          </cell>
          <cell r="B19" t="str">
            <v>: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>
            <v>269349</v>
          </cell>
          <cell r="H19">
            <v>267975</v>
          </cell>
          <cell r="I19">
            <v>285638</v>
          </cell>
          <cell r="J19">
            <v>302623</v>
          </cell>
          <cell r="K19">
            <v>310750</v>
          </cell>
        </row>
        <row r="20">
          <cell r="A20" t="str">
            <v>France</v>
          </cell>
          <cell r="B20">
            <v>558621</v>
          </cell>
          <cell r="C20">
            <v>565794</v>
          </cell>
          <cell r="D20">
            <v>512636</v>
          </cell>
          <cell r="E20">
            <v>558080</v>
          </cell>
          <cell r="F20">
            <v>593171</v>
          </cell>
          <cell r="G20">
            <v>597097</v>
          </cell>
          <cell r="H20">
            <v>609743</v>
          </cell>
          <cell r="I20">
            <v>639064</v>
          </cell>
          <cell r="J20">
            <v>675778</v>
          </cell>
          <cell r="K20">
            <v>704241</v>
          </cell>
        </row>
        <row r="21">
          <cell r="A21" t="str">
            <v>Italy</v>
          </cell>
          <cell r="B21" t="str">
            <v>: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>
            <v>402755.2</v>
          </cell>
          <cell r="H21">
            <v>393241.6</v>
          </cell>
          <cell r="I21">
            <v>405974.6</v>
          </cell>
          <cell r="J21">
            <v>433156.9</v>
          </cell>
          <cell r="K21">
            <v>446571.3</v>
          </cell>
        </row>
        <row r="22">
          <cell r="A22" t="str">
            <v>Cyprus</v>
          </cell>
          <cell r="B22">
            <v>10743.7</v>
          </cell>
          <cell r="C22">
            <v>12087.5</v>
          </cell>
          <cell r="D22">
            <v>10274.6</v>
          </cell>
          <cell r="E22">
            <v>11093</v>
          </cell>
          <cell r="F22">
            <v>10759.8</v>
          </cell>
          <cell r="G22">
            <v>10282.7</v>
          </cell>
          <cell r="H22">
            <v>9791.5</v>
          </cell>
          <cell r="I22">
            <v>10240.8</v>
          </cell>
          <cell r="J22">
            <v>11065.9</v>
          </cell>
          <cell r="K22">
            <v>11793.2</v>
          </cell>
        </row>
        <row r="23">
          <cell r="A23" t="str">
            <v>Latvia</v>
          </cell>
          <cell r="B23">
            <v>14312.1</v>
          </cell>
          <cell r="C23">
            <v>12776.2</v>
          </cell>
          <cell r="D23">
            <v>8724.3</v>
          </cell>
          <cell r="E23">
            <v>9807.2</v>
          </cell>
          <cell r="F23">
            <v>11967.8</v>
          </cell>
          <cell r="G23">
            <v>12611.8</v>
          </cell>
          <cell r="H23">
            <v>12658</v>
          </cell>
          <cell r="I23">
            <v>12809</v>
          </cell>
          <cell r="J23">
            <v>13078.8</v>
          </cell>
          <cell r="K23">
            <v>13672.7</v>
          </cell>
        </row>
        <row r="24">
          <cell r="A24" t="str">
            <v>Lithuania</v>
          </cell>
          <cell r="B24">
            <v>19653.5</v>
          </cell>
          <cell r="C24">
            <v>22048.8</v>
          </cell>
          <cell r="D24">
            <v>15875.9</v>
          </cell>
          <cell r="E24">
            <v>18840.1</v>
          </cell>
          <cell r="F24">
            <v>21667.4</v>
          </cell>
          <cell r="G24">
            <v>23107.2</v>
          </cell>
          <cell r="H24">
            <v>25212.9</v>
          </cell>
          <cell r="I24">
            <v>25993.6</v>
          </cell>
          <cell r="J24">
            <v>27605.3</v>
          </cell>
          <cell r="K24">
            <v>28579.2</v>
          </cell>
        </row>
        <row r="25">
          <cell r="A25" t="str">
            <v>Luxembourg</v>
          </cell>
          <cell r="B25">
            <v>53801.1</v>
          </cell>
          <cell r="C25">
            <v>58770</v>
          </cell>
          <cell r="D25">
            <v>50731.9</v>
          </cell>
          <cell r="E25">
            <v>56907.2</v>
          </cell>
          <cell r="F25">
            <v>59942.7</v>
          </cell>
          <cell r="G25">
            <v>62796.2</v>
          </cell>
          <cell r="H25">
            <v>65997.2</v>
          </cell>
          <cell r="I25">
            <v>75601.9</v>
          </cell>
          <cell r="J25">
            <v>80958.5</v>
          </cell>
          <cell r="K25">
            <v>82673</v>
          </cell>
        </row>
        <row r="26">
          <cell r="A26" t="str">
            <v>Hungary</v>
          </cell>
          <cell r="B26">
            <v>75927.7</v>
          </cell>
          <cell r="C26">
            <v>80503.9</v>
          </cell>
          <cell r="D26">
            <v>68653.9</v>
          </cell>
          <cell r="E26">
            <v>75624.9</v>
          </cell>
          <cell r="F26">
            <v>78978.7</v>
          </cell>
          <cell r="G26">
            <v>76227.2</v>
          </cell>
          <cell r="H26">
            <v>79666.7</v>
          </cell>
          <cell r="I26">
            <v>88406.6</v>
          </cell>
          <cell r="J26">
            <v>94107.8</v>
          </cell>
          <cell r="K26">
            <v>96871.7</v>
          </cell>
        </row>
        <row r="27">
          <cell r="A27" t="str">
            <v>Malta</v>
          </cell>
          <cell r="B27">
            <v>7884.3</v>
          </cell>
          <cell r="C27">
            <v>9424</v>
          </cell>
          <cell r="D27">
            <v>9452.5</v>
          </cell>
          <cell r="E27">
            <v>10174.2</v>
          </cell>
          <cell r="F27">
            <v>10134.4</v>
          </cell>
          <cell r="G27">
            <v>10686.3</v>
          </cell>
          <cell r="H27">
            <v>10713.3</v>
          </cell>
          <cell r="I27">
            <v>10769.2</v>
          </cell>
          <cell r="J27">
            <v>11583.3</v>
          </cell>
          <cell r="K27">
            <v>11679.9</v>
          </cell>
        </row>
        <row r="28">
          <cell r="A28" t="str">
            <v>Netherlands</v>
          </cell>
          <cell r="B28">
            <v>389447.1</v>
          </cell>
          <cell r="C28">
            <v>398005</v>
          </cell>
          <cell r="D28">
            <v>367369.1</v>
          </cell>
          <cell r="E28">
            <v>401585</v>
          </cell>
          <cell r="F28">
            <v>415598</v>
          </cell>
          <cell r="G28">
            <v>426835.2</v>
          </cell>
          <cell r="H28">
            <v>430984.8</v>
          </cell>
          <cell r="I28">
            <v>449119.4</v>
          </cell>
          <cell r="J28">
            <v>486795.9</v>
          </cell>
          <cell r="K28">
            <v>506749.8</v>
          </cell>
        </row>
        <row r="29">
          <cell r="A29" t="str">
            <v>Austria</v>
          </cell>
          <cell r="B29">
            <v>141898.8</v>
          </cell>
          <cell r="C29">
            <v>143252.9</v>
          </cell>
          <cell r="D29">
            <v>126206.9</v>
          </cell>
          <cell r="E29">
            <v>141313.2</v>
          </cell>
          <cell r="F29">
            <v>149727.4</v>
          </cell>
          <cell r="G29">
            <v>151110.3</v>
          </cell>
          <cell r="H29">
            <v>152159.1</v>
          </cell>
          <cell r="I29">
            <v>156600.2</v>
          </cell>
          <cell r="J29">
            <v>161494.8</v>
          </cell>
          <cell r="K29">
            <v>166567.4</v>
          </cell>
        </row>
        <row r="30">
          <cell r="A30" t="str">
            <v>Poland</v>
          </cell>
          <cell r="B30">
            <v>138664.9</v>
          </cell>
          <cell r="C30">
            <v>151874.6</v>
          </cell>
          <cell r="D30">
            <v>133066.1</v>
          </cell>
          <cell r="E30">
            <v>152150</v>
          </cell>
          <cell r="F30">
            <v>160988.7</v>
          </cell>
          <cell r="G30">
            <v>160545.7</v>
          </cell>
          <cell r="H30">
            <v>163245</v>
          </cell>
          <cell r="I30">
            <v>179584.9</v>
          </cell>
          <cell r="J30">
            <v>191451.3</v>
          </cell>
          <cell r="K30">
            <v>208532.4</v>
          </cell>
        </row>
        <row r="31">
          <cell r="A31" t="str">
            <v>Portugal</v>
          </cell>
          <cell r="B31">
            <v>67662.3</v>
          </cell>
          <cell r="C31">
            <v>69332.4</v>
          </cell>
          <cell r="D31">
            <v>62457</v>
          </cell>
          <cell r="E31">
            <v>67350.6</v>
          </cell>
          <cell r="F31">
            <v>63430.5</v>
          </cell>
          <cell r="G31">
            <v>59419.3</v>
          </cell>
          <cell r="H31">
            <v>62191</v>
          </cell>
          <cell r="I31">
            <v>67030.6</v>
          </cell>
          <cell r="J31">
            <v>72715.5</v>
          </cell>
          <cell r="K31">
            <v>75712.2</v>
          </cell>
        </row>
        <row r="32">
          <cell r="A32" t="str">
            <v>Romania</v>
          </cell>
          <cell r="B32" t="str">
            <v>:</v>
          </cell>
          <cell r="C32">
            <v>54602.6</v>
          </cell>
          <cell r="D32">
            <v>43285.5</v>
          </cell>
          <cell r="E32">
            <v>48724.8</v>
          </cell>
          <cell r="F32">
            <v>53682.8</v>
          </cell>
          <cell r="G32">
            <v>52719.5</v>
          </cell>
          <cell r="H32">
            <v>57354.9</v>
          </cell>
          <cell r="I32">
            <v>62351.4</v>
          </cell>
          <cell r="J32">
            <v>67323.4</v>
          </cell>
          <cell r="K32">
            <v>73941.6</v>
          </cell>
        </row>
        <row r="33">
          <cell r="A33" t="str">
            <v>Slovenia</v>
          </cell>
          <cell r="B33" t="str">
            <v>:</v>
          </cell>
          <cell r="C33">
            <v>26279</v>
          </cell>
          <cell r="D33">
            <v>21327.6</v>
          </cell>
          <cell r="E33">
            <v>22785.8</v>
          </cell>
          <cell r="F33">
            <v>23924.3</v>
          </cell>
          <cell r="G33">
            <v>23037.9</v>
          </cell>
          <cell r="H33">
            <v>23511.8</v>
          </cell>
          <cell r="I33">
            <v>24483.9</v>
          </cell>
          <cell r="J33">
            <v>25639.8</v>
          </cell>
          <cell r="K33">
            <v>27282.7</v>
          </cell>
        </row>
        <row r="34">
          <cell r="A34" t="str">
            <v>Slovakia</v>
          </cell>
          <cell r="B34">
            <v>54464.7</v>
          </cell>
          <cell r="C34">
            <v>56408</v>
          </cell>
          <cell r="D34">
            <v>45822.2</v>
          </cell>
          <cell r="E34">
            <v>52566.9</v>
          </cell>
          <cell r="F34">
            <v>57635.6</v>
          </cell>
          <cell r="G34">
            <v>59099</v>
          </cell>
          <cell r="H34">
            <v>62413.6</v>
          </cell>
          <cell r="I34">
            <v>65393.1</v>
          </cell>
          <cell r="J34">
            <v>70867.6</v>
          </cell>
          <cell r="K34">
            <v>73508.6</v>
          </cell>
        </row>
        <row r="35">
          <cell r="A35" t="str">
            <v>Finland</v>
          </cell>
          <cell r="B35">
            <v>73243</v>
          </cell>
          <cell r="C35">
            <v>79048</v>
          </cell>
          <cell r="D35">
            <v>65726</v>
          </cell>
          <cell r="E35">
            <v>69998</v>
          </cell>
          <cell r="F35">
            <v>74222</v>
          </cell>
          <cell r="G35">
            <v>75433</v>
          </cell>
          <cell r="H35">
            <v>75779</v>
          </cell>
          <cell r="I35">
            <v>74799</v>
          </cell>
          <cell r="J35">
            <v>77161</v>
          </cell>
          <cell r="K35">
            <v>80577</v>
          </cell>
        </row>
        <row r="36">
          <cell r="A36" t="str">
            <v>Sweden</v>
          </cell>
          <cell r="B36">
            <v>149419.5</v>
          </cell>
          <cell r="C36">
            <v>155084.6</v>
          </cell>
          <cell r="D36">
            <v>133252.5</v>
          </cell>
          <cell r="E36">
            <v>150279.3</v>
          </cell>
          <cell r="F36">
            <v>161314.8</v>
          </cell>
          <cell r="G36">
            <v>162092.6</v>
          </cell>
          <cell r="H36">
            <v>161901.1</v>
          </cell>
          <cell r="I36">
            <v>172069.8</v>
          </cell>
          <cell r="J36">
            <v>181092.3</v>
          </cell>
          <cell r="K36">
            <v>187185.9</v>
          </cell>
        </row>
        <row r="37">
          <cell r="A37" t="str">
            <v>United Kingdom</v>
          </cell>
          <cell r="B37">
            <v>588977.4</v>
          </cell>
          <cell r="C37">
            <v>579140.3</v>
          </cell>
          <cell r="D37">
            <v>522908.3</v>
          </cell>
          <cell r="E37">
            <v>567607</v>
          </cell>
          <cell r="F37">
            <v>572558.3</v>
          </cell>
          <cell r="G37">
            <v>588217.2</v>
          </cell>
          <cell r="H37">
            <v>606728.9</v>
          </cell>
          <cell r="I37">
            <v>633820.4</v>
          </cell>
          <cell r="J37">
            <v>666233</v>
          </cell>
          <cell r="K37">
            <v>694607.3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 topLeftCell="A2">
      <selection activeCell="D35" sqref="D34:D35"/>
    </sheetView>
  </sheetViews>
  <sheetFormatPr defaultColWidth="8.7109375" defaultRowHeight="15"/>
  <cols>
    <col min="1" max="16384" width="8.7109375" style="19" customWidth="1"/>
  </cols>
  <sheetData>
    <row r="1" spans="1:5" ht="15">
      <c r="A1" s="19" t="s">
        <v>8</v>
      </c>
      <c r="B1" s="19" t="s">
        <v>7</v>
      </c>
      <c r="E1" s="19" t="s">
        <v>74</v>
      </c>
    </row>
    <row r="2" spans="1:5" ht="15">
      <c r="A2" s="19" t="s">
        <v>10</v>
      </c>
      <c r="B2" s="19" t="s">
        <v>9</v>
      </c>
      <c r="D2" s="20" t="s">
        <v>59</v>
      </c>
      <c r="E2" s="20" t="s">
        <v>71</v>
      </c>
    </row>
    <row r="3" spans="1:5" ht="15">
      <c r="A3" s="19" t="s">
        <v>12</v>
      </c>
      <c r="B3" s="19" t="s">
        <v>11</v>
      </c>
      <c r="D3" s="20" t="s">
        <v>26</v>
      </c>
      <c r="E3" s="20" t="s">
        <v>25</v>
      </c>
    </row>
    <row r="4" spans="1:5" ht="15">
      <c r="A4" s="19" t="s">
        <v>14</v>
      </c>
      <c r="B4" s="19" t="s">
        <v>13</v>
      </c>
      <c r="D4" s="20" t="s">
        <v>16</v>
      </c>
      <c r="E4" s="20" t="s">
        <v>15</v>
      </c>
    </row>
    <row r="5" spans="1:5" ht="15">
      <c r="A5" s="19" t="s">
        <v>16</v>
      </c>
      <c r="B5" s="19" t="s">
        <v>15</v>
      </c>
      <c r="D5" s="20" t="s">
        <v>34</v>
      </c>
      <c r="E5" s="20" t="s">
        <v>33</v>
      </c>
    </row>
    <row r="6" spans="1:5" ht="15">
      <c r="A6" s="19" t="s">
        <v>18</v>
      </c>
      <c r="B6" s="19" t="s">
        <v>17</v>
      </c>
      <c r="D6" s="20" t="s">
        <v>44</v>
      </c>
      <c r="E6" s="20" t="s">
        <v>43</v>
      </c>
    </row>
    <row r="7" spans="1:5" ht="15">
      <c r="A7" s="19" t="s">
        <v>20</v>
      </c>
      <c r="B7" s="19" t="s">
        <v>19</v>
      </c>
      <c r="D7" s="20" t="s">
        <v>20</v>
      </c>
      <c r="E7" s="20" t="s">
        <v>19</v>
      </c>
    </row>
    <row r="8" spans="1:5" ht="15">
      <c r="A8" s="19" t="s">
        <v>22</v>
      </c>
      <c r="B8" s="19" t="s">
        <v>21</v>
      </c>
      <c r="D8" s="20" t="s">
        <v>10</v>
      </c>
      <c r="E8" s="20" t="s">
        <v>9</v>
      </c>
    </row>
    <row r="9" spans="1:5" ht="15">
      <c r="A9" s="19" t="s">
        <v>24</v>
      </c>
      <c r="B9" s="19" t="s">
        <v>23</v>
      </c>
      <c r="D9" s="20" t="s">
        <v>52</v>
      </c>
      <c r="E9" s="20" t="s">
        <v>51</v>
      </c>
    </row>
    <row r="10" spans="1:5" ht="15">
      <c r="A10" s="19" t="s">
        <v>26</v>
      </c>
      <c r="B10" s="19" t="s">
        <v>25</v>
      </c>
      <c r="D10" s="20" t="s">
        <v>50</v>
      </c>
      <c r="E10" s="20" t="s">
        <v>49</v>
      </c>
    </row>
    <row r="11" spans="1:5" ht="15">
      <c r="A11" s="19" t="s">
        <v>28</v>
      </c>
      <c r="B11" s="19" t="s">
        <v>27</v>
      </c>
      <c r="D11" s="20" t="s">
        <v>48</v>
      </c>
      <c r="E11" s="20" t="s">
        <v>47</v>
      </c>
    </row>
    <row r="12" spans="1:5" ht="15">
      <c r="A12" s="19" t="s">
        <v>30</v>
      </c>
      <c r="B12" s="19" t="s">
        <v>29</v>
      </c>
      <c r="D12" s="20" t="s">
        <v>57</v>
      </c>
      <c r="E12" s="20" t="s">
        <v>73</v>
      </c>
    </row>
    <row r="13" spans="1:5" ht="15">
      <c r="A13" s="19" t="s">
        <v>32</v>
      </c>
      <c r="B13" s="19" t="s">
        <v>31</v>
      </c>
      <c r="D13" s="20" t="s">
        <v>56</v>
      </c>
      <c r="E13" s="20" t="s">
        <v>55</v>
      </c>
    </row>
    <row r="14" spans="1:5" ht="15">
      <c r="A14" s="19" t="s">
        <v>34</v>
      </c>
      <c r="B14" s="19" t="s">
        <v>33</v>
      </c>
      <c r="D14" s="20" t="s">
        <v>28</v>
      </c>
      <c r="E14" s="20" t="s">
        <v>27</v>
      </c>
    </row>
    <row r="15" spans="1:5" ht="15">
      <c r="A15" s="19" t="s">
        <v>36</v>
      </c>
      <c r="B15" s="19" t="s">
        <v>35</v>
      </c>
      <c r="D15" s="20" t="s">
        <v>30</v>
      </c>
      <c r="E15" s="20" t="s">
        <v>29</v>
      </c>
    </row>
    <row r="16" spans="1:5" ht="15">
      <c r="A16" s="19" t="s">
        <v>38</v>
      </c>
      <c r="B16" s="19" t="s">
        <v>37</v>
      </c>
      <c r="D16" s="20" t="s">
        <v>18</v>
      </c>
      <c r="E16" s="20" t="s">
        <v>17</v>
      </c>
    </row>
    <row r="17" spans="1:5" ht="15">
      <c r="A17" s="19" t="s">
        <v>40</v>
      </c>
      <c r="B17" s="19" t="s">
        <v>39</v>
      </c>
      <c r="D17" s="20" t="s">
        <v>8</v>
      </c>
      <c r="E17" s="20" t="s">
        <v>7</v>
      </c>
    </row>
    <row r="18" spans="1:5" ht="15">
      <c r="A18" s="19" t="s">
        <v>42</v>
      </c>
      <c r="B18" s="19" t="s">
        <v>41</v>
      </c>
      <c r="D18" s="20" t="s">
        <v>14</v>
      </c>
      <c r="E18" s="20" t="s">
        <v>13</v>
      </c>
    </row>
    <row r="19" spans="1:5" ht="15">
      <c r="A19" s="19" t="s">
        <v>44</v>
      </c>
      <c r="B19" s="19" t="s">
        <v>43</v>
      </c>
      <c r="D19" s="20" t="s">
        <v>58</v>
      </c>
      <c r="E19" s="20" t="s">
        <v>72</v>
      </c>
    </row>
    <row r="20" spans="1:5" ht="15">
      <c r="A20" s="19" t="s">
        <v>46</v>
      </c>
      <c r="B20" s="19" t="s">
        <v>45</v>
      </c>
      <c r="D20" s="20" t="s">
        <v>22</v>
      </c>
      <c r="E20" s="20" t="s">
        <v>21</v>
      </c>
    </row>
    <row r="21" spans="1:5" ht="15">
      <c r="A21" s="19" t="s">
        <v>48</v>
      </c>
      <c r="B21" s="19" t="s">
        <v>47</v>
      </c>
      <c r="D21" s="19" t="s">
        <v>32</v>
      </c>
      <c r="E21" s="19" t="s">
        <v>31</v>
      </c>
    </row>
    <row r="22" spans="1:5" ht="15">
      <c r="A22" s="19" t="s">
        <v>50</v>
      </c>
      <c r="B22" s="19" t="s">
        <v>49</v>
      </c>
      <c r="D22" s="19" t="s">
        <v>36</v>
      </c>
      <c r="E22" s="19" t="s">
        <v>35</v>
      </c>
    </row>
    <row r="23" spans="1:5" ht="15">
      <c r="A23" s="19" t="s">
        <v>52</v>
      </c>
      <c r="B23" s="19" t="s">
        <v>51</v>
      </c>
      <c r="D23" s="19" t="s">
        <v>42</v>
      </c>
      <c r="E23" s="19" t="s">
        <v>41</v>
      </c>
    </row>
    <row r="24" spans="1:5" ht="15">
      <c r="A24" s="19" t="s">
        <v>54</v>
      </c>
      <c r="B24" s="19" t="s">
        <v>53</v>
      </c>
      <c r="D24" s="19" t="s">
        <v>38</v>
      </c>
      <c r="E24" s="19" t="s">
        <v>37</v>
      </c>
    </row>
    <row r="25" spans="1:5" ht="15">
      <c r="A25" s="19" t="s">
        <v>56</v>
      </c>
      <c r="B25" s="19" t="s">
        <v>55</v>
      </c>
      <c r="D25" s="19" t="s">
        <v>24</v>
      </c>
      <c r="E25" s="19" t="s">
        <v>23</v>
      </c>
    </row>
    <row r="26" spans="4:5" ht="15">
      <c r="D26" s="19" t="s">
        <v>12</v>
      </c>
      <c r="E26" s="19" t="s">
        <v>11</v>
      </c>
    </row>
    <row r="27" spans="1:5" ht="15">
      <c r="A27" s="19" t="s">
        <v>57</v>
      </c>
      <c r="B27" s="19" t="s">
        <v>73</v>
      </c>
      <c r="D27" s="19" t="s">
        <v>46</v>
      </c>
      <c r="E27" s="19" t="s">
        <v>45</v>
      </c>
    </row>
    <row r="28" spans="1:5" ht="15">
      <c r="A28" s="19" t="s">
        <v>58</v>
      </c>
      <c r="B28" s="19" t="s">
        <v>72</v>
      </c>
      <c r="D28" s="19" t="s">
        <v>40</v>
      </c>
      <c r="E28" s="19" t="s">
        <v>39</v>
      </c>
    </row>
    <row r="29" spans="1:5" ht="15">
      <c r="A29" s="19" t="s">
        <v>59</v>
      </c>
      <c r="B29" s="19" t="s">
        <v>71</v>
      </c>
      <c r="D29" s="19" t="s">
        <v>54</v>
      </c>
      <c r="E29" s="19" t="s">
        <v>53</v>
      </c>
    </row>
    <row r="31" ht="15">
      <c r="D31" s="21"/>
    </row>
    <row r="32" ht="15">
      <c r="D32" s="21"/>
    </row>
    <row r="33" ht="15">
      <c r="D33" s="21"/>
    </row>
    <row r="34" ht="15">
      <c r="D34" s="1"/>
    </row>
    <row r="35" ht="15">
      <c r="D35" s="21"/>
    </row>
    <row r="40" ht="15">
      <c r="D40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8000860214233"/>
  </sheetPr>
  <dimension ref="B1:E19"/>
  <sheetViews>
    <sheetView showGridLines="0" workbookViewId="0" topLeftCell="A1">
      <selection activeCell="B3" sqref="B3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1406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spans="2:5" ht="12.75">
      <c r="B2" s="117" t="s">
        <v>154</v>
      </c>
      <c r="C2" s="117"/>
      <c r="D2" s="117"/>
      <c r="E2" s="117"/>
    </row>
    <row r="3" spans="2:5" ht="12.75">
      <c r="B3" s="141" t="s">
        <v>178</v>
      </c>
      <c r="C3" s="99"/>
      <c r="D3" s="99"/>
      <c r="E3" s="99"/>
    </row>
    <row r="4" ht="12.75"/>
    <row r="5" spans="2:4" ht="38.25">
      <c r="B5" s="104" t="s">
        <v>117</v>
      </c>
      <c r="C5" s="114" t="s">
        <v>134</v>
      </c>
      <c r="D5" s="114"/>
    </row>
    <row r="6" spans="2:4" ht="12.75">
      <c r="B6" s="109">
        <v>2012</v>
      </c>
      <c r="C6" s="106">
        <v>1.07</v>
      </c>
      <c r="D6" s="105"/>
    </row>
    <row r="7" spans="2:4" ht="12.75">
      <c r="B7" s="109">
        <v>2013</v>
      </c>
      <c r="C7" s="106">
        <v>1.08</v>
      </c>
      <c r="D7" s="105"/>
    </row>
    <row r="8" spans="2:4" ht="12.75">
      <c r="B8" s="109">
        <v>2014</v>
      </c>
      <c r="C8" s="106">
        <v>1.09</v>
      </c>
      <c r="D8" s="105"/>
    </row>
    <row r="9" spans="2:4" ht="12.75">
      <c r="B9" s="109">
        <v>2015</v>
      </c>
      <c r="C9" s="106">
        <v>1.1</v>
      </c>
      <c r="D9" s="105"/>
    </row>
    <row r="10" spans="2:4" ht="12.75">
      <c r="B10" s="109">
        <v>2016</v>
      </c>
      <c r="C10" s="106">
        <v>1.1</v>
      </c>
      <c r="D10" s="105"/>
    </row>
    <row r="11" spans="2:4" ht="12.75">
      <c r="B11" s="109">
        <v>2017</v>
      </c>
      <c r="C11" s="106">
        <v>1.1</v>
      </c>
      <c r="D11" s="105"/>
    </row>
    <row r="12" spans="2:4" ht="12.75">
      <c r="B12" s="109">
        <v>2018</v>
      </c>
      <c r="C12" s="106">
        <v>1.09</v>
      </c>
      <c r="D12" s="105"/>
    </row>
    <row r="13" spans="2:4" ht="12.75">
      <c r="B13" s="109">
        <v>2019</v>
      </c>
      <c r="C13" s="106">
        <v>1.08</v>
      </c>
      <c r="D13" s="105"/>
    </row>
    <row r="14" spans="2:4" ht="12.75">
      <c r="B14" s="109">
        <v>2020</v>
      </c>
      <c r="C14" s="106">
        <v>1.09</v>
      </c>
      <c r="D14" s="105"/>
    </row>
    <row r="15" spans="2:4" ht="12.75">
      <c r="B15" s="109">
        <v>2021</v>
      </c>
      <c r="C15" s="106">
        <v>1.08</v>
      </c>
      <c r="D15" s="105"/>
    </row>
    <row r="16" spans="2:4" ht="12.75">
      <c r="B16" s="109">
        <v>2022</v>
      </c>
      <c r="C16" s="106">
        <v>1.03</v>
      </c>
      <c r="D16" s="105"/>
    </row>
    <row r="17" spans="2:3" ht="12.75">
      <c r="B17" s="109">
        <v>2023</v>
      </c>
      <c r="C17" s="106">
        <v>1.08</v>
      </c>
    </row>
    <row r="18" ht="12.75"/>
    <row r="19" ht="12.75">
      <c r="B19" s="103" t="s">
        <v>121</v>
      </c>
    </row>
  </sheetData>
  <sheetProtection selectLockedCells="1"/>
  <mergeCells count="1">
    <mergeCell ref="B2:E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8000860214233"/>
  </sheetPr>
  <dimension ref="B1:H19"/>
  <sheetViews>
    <sheetView showGridLines="0" workbookViewId="0" topLeftCell="A1">
      <selection activeCell="F25" sqref="F25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spans="2:8" ht="12.75">
      <c r="B2" s="117" t="s">
        <v>159</v>
      </c>
      <c r="C2" s="117"/>
      <c r="D2" s="117"/>
      <c r="E2" s="117"/>
      <c r="F2" s="117"/>
      <c r="G2" s="117"/>
      <c r="H2" s="117"/>
    </row>
    <row r="3" spans="2:8" ht="12.75">
      <c r="B3" s="141" t="s">
        <v>179</v>
      </c>
      <c r="C3" s="140"/>
      <c r="D3" s="140"/>
      <c r="E3" s="140"/>
      <c r="F3" s="140"/>
      <c r="G3" s="140"/>
      <c r="H3" s="140"/>
    </row>
    <row r="4" ht="12.75"/>
    <row r="5" spans="2:4" ht="12.75">
      <c r="B5" s="104" t="s">
        <v>117</v>
      </c>
      <c r="C5" s="100" t="s">
        <v>70</v>
      </c>
      <c r="D5" s="100" t="s">
        <v>69</v>
      </c>
    </row>
    <row r="6" spans="2:4" ht="12.75">
      <c r="B6" s="119">
        <v>2012</v>
      </c>
      <c r="C6" s="110">
        <v>0.4483993712193392</v>
      </c>
      <c r="D6" s="110">
        <v>0.419</v>
      </c>
    </row>
    <row r="7" spans="2:4" ht="12.75">
      <c r="B7" s="109">
        <v>2013</v>
      </c>
      <c r="C7" s="110">
        <v>0.4499458792588462</v>
      </c>
      <c r="D7" s="110">
        <v>0.415</v>
      </c>
    </row>
    <row r="8" spans="2:4" ht="12.75">
      <c r="B8" s="109">
        <v>2014</v>
      </c>
      <c r="C8" s="110">
        <v>0.457</v>
      </c>
      <c r="D8" s="110">
        <v>0.419</v>
      </c>
    </row>
    <row r="9" spans="2:4" ht="12.75">
      <c r="B9" s="109">
        <v>2015</v>
      </c>
      <c r="C9" s="110">
        <v>0.471</v>
      </c>
      <c r="D9" s="110">
        <v>0.427</v>
      </c>
    </row>
    <row r="10" spans="2:4" ht="12.75">
      <c r="B10" s="109">
        <v>2016</v>
      </c>
      <c r="C10" s="110">
        <v>0.466</v>
      </c>
      <c r="D10" s="110">
        <v>0.423</v>
      </c>
    </row>
    <row r="11" spans="2:4" ht="12.75">
      <c r="B11" s="109">
        <v>2017</v>
      </c>
      <c r="C11" s="110">
        <v>0.483</v>
      </c>
      <c r="D11" s="110">
        <v>0.44</v>
      </c>
    </row>
    <row r="12" spans="2:4" ht="12.75">
      <c r="B12" s="109">
        <v>2018</v>
      </c>
      <c r="C12" s="110">
        <v>0.491</v>
      </c>
      <c r="D12" s="110">
        <v>0.453</v>
      </c>
    </row>
    <row r="13" spans="2:4" ht="12.75">
      <c r="B13" s="109">
        <v>2019</v>
      </c>
      <c r="C13" s="111">
        <v>0.493</v>
      </c>
      <c r="D13" s="111">
        <v>0.458</v>
      </c>
    </row>
    <row r="14" spans="2:4" ht="12.75">
      <c r="B14" s="109">
        <v>2020</v>
      </c>
      <c r="C14" s="111">
        <v>0.464</v>
      </c>
      <c r="D14" s="111">
        <v>0.428</v>
      </c>
    </row>
    <row r="15" spans="2:4" ht="12.75">
      <c r="B15" s="109">
        <v>2021</v>
      </c>
      <c r="C15" s="111">
        <v>0.504</v>
      </c>
      <c r="D15" s="111">
        <v>0.467</v>
      </c>
    </row>
    <row r="16" spans="2:4" ht="12.75">
      <c r="B16" s="109">
        <v>2022</v>
      </c>
      <c r="C16" s="111">
        <v>0.559</v>
      </c>
      <c r="D16" s="111">
        <v>0.544</v>
      </c>
    </row>
    <row r="17" spans="2:4" ht="12.75">
      <c r="B17" s="109">
        <v>2023</v>
      </c>
      <c r="C17" s="111">
        <v>0.527</v>
      </c>
      <c r="D17" s="111">
        <v>0.489</v>
      </c>
    </row>
    <row r="18" ht="12.75"/>
    <row r="19" ht="12.75">
      <c r="B19" s="103" t="s">
        <v>120</v>
      </c>
    </row>
  </sheetData>
  <sheetProtection selectLockedCells="1"/>
  <mergeCells count="1">
    <mergeCell ref="B2:H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8000860214233"/>
  </sheetPr>
  <dimension ref="B1:D14"/>
  <sheetViews>
    <sheetView showGridLines="0" workbookViewId="0" topLeftCell="A1">
      <selection activeCell="B3" sqref="B3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ht="12.75">
      <c r="B2" s="99" t="s">
        <v>166</v>
      </c>
    </row>
    <row r="3" ht="12.75">
      <c r="B3" s="141" t="s">
        <v>180</v>
      </c>
    </row>
    <row r="4" ht="12.75"/>
    <row r="5" spans="2:4" ht="12.75">
      <c r="B5" s="104" t="s">
        <v>117</v>
      </c>
      <c r="C5" s="120" t="s">
        <v>136</v>
      </c>
      <c r="D5" s="120" t="s">
        <v>137</v>
      </c>
    </row>
    <row r="6" spans="2:4" ht="12.75">
      <c r="B6" s="109">
        <v>2017</v>
      </c>
      <c r="C6" s="110">
        <v>0.505</v>
      </c>
      <c r="D6" s="110">
        <v>0.741</v>
      </c>
    </row>
    <row r="7" spans="2:4" ht="12.75">
      <c r="B7" s="109">
        <v>2018</v>
      </c>
      <c r="C7" s="110">
        <v>0.514</v>
      </c>
      <c r="D7" s="110">
        <v>0.741</v>
      </c>
    </row>
    <row r="8" spans="2:4" ht="12.75">
      <c r="B8" s="109">
        <v>2019</v>
      </c>
      <c r="C8" s="111">
        <v>0.511</v>
      </c>
      <c r="D8" s="111">
        <v>0.758</v>
      </c>
    </row>
    <row r="9" spans="2:4" ht="12.75">
      <c r="B9" s="109">
        <v>2020</v>
      </c>
      <c r="C9" s="111">
        <v>0.506</v>
      </c>
      <c r="D9" s="111">
        <v>0.825</v>
      </c>
    </row>
    <row r="10" spans="2:4" ht="12.75">
      <c r="B10" s="109">
        <v>2021</v>
      </c>
      <c r="C10" s="111">
        <v>0.526</v>
      </c>
      <c r="D10" s="111">
        <v>0.821</v>
      </c>
    </row>
    <row r="11" spans="2:4" ht="12.75">
      <c r="B11" s="109">
        <v>2022</v>
      </c>
      <c r="C11" s="111">
        <v>0.568</v>
      </c>
      <c r="D11" s="111">
        <v>0.799</v>
      </c>
    </row>
    <row r="12" spans="2:4" ht="12.75">
      <c r="B12" s="109">
        <v>2023</v>
      </c>
      <c r="C12" s="111">
        <v>0.547</v>
      </c>
      <c r="D12" s="111"/>
    </row>
    <row r="13" ht="12.75"/>
    <row r="14" ht="12.75">
      <c r="B14" s="103" t="s">
        <v>135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8000860214233"/>
  </sheetPr>
  <dimension ref="B1:D19"/>
  <sheetViews>
    <sheetView showGridLines="0" workbookViewId="0" topLeftCell="A1">
      <selection activeCell="E27" sqref="E27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ht="12.75">
      <c r="B2" s="99" t="s">
        <v>167</v>
      </c>
    </row>
    <row r="3" ht="12.75">
      <c r="B3" s="141" t="s">
        <v>181</v>
      </c>
    </row>
    <row r="4" ht="12.75"/>
    <row r="5" spans="2:4" ht="12.75">
      <c r="B5" s="104" t="s">
        <v>117</v>
      </c>
      <c r="C5" s="120" t="s">
        <v>136</v>
      </c>
      <c r="D5" s="120" t="s">
        <v>137</v>
      </c>
    </row>
    <row r="6" spans="2:4" ht="12.75">
      <c r="B6" s="109">
        <v>2012</v>
      </c>
      <c r="C6" s="110">
        <v>0.514</v>
      </c>
      <c r="D6" s="110">
        <v>0.582</v>
      </c>
    </row>
    <row r="7" spans="2:4" ht="12.75">
      <c r="B7" s="109">
        <v>2013</v>
      </c>
      <c r="C7" s="110">
        <v>0.515</v>
      </c>
      <c r="D7" s="110">
        <v>0.574</v>
      </c>
    </row>
    <row r="8" spans="2:4" ht="12.75">
      <c r="B8" s="109">
        <v>2014</v>
      </c>
      <c r="C8" s="110">
        <v>0.522</v>
      </c>
      <c r="D8" s="110">
        <v>0.581</v>
      </c>
    </row>
    <row r="9" spans="2:4" ht="12.75">
      <c r="B9" s="109">
        <v>2015</v>
      </c>
      <c r="C9" s="110">
        <v>0.53</v>
      </c>
      <c r="D9" s="110">
        <v>0.565</v>
      </c>
    </row>
    <row r="10" spans="2:4" ht="12.75">
      <c r="B10" s="109">
        <v>2016</v>
      </c>
      <c r="C10" s="110">
        <v>0.535</v>
      </c>
      <c r="D10" s="110">
        <v>0.595</v>
      </c>
    </row>
    <row r="11" spans="2:4" ht="12.75">
      <c r="B11" s="109">
        <v>2017</v>
      </c>
      <c r="C11" s="110">
        <v>0.529</v>
      </c>
      <c r="D11" s="110">
        <v>0.582</v>
      </c>
    </row>
    <row r="12" spans="2:4" ht="12.75">
      <c r="B12" s="109">
        <v>2018</v>
      </c>
      <c r="C12" s="110">
        <v>0.527</v>
      </c>
      <c r="D12" s="110">
        <v>0.582</v>
      </c>
    </row>
    <row r="13" spans="2:4" ht="12.75">
      <c r="B13" s="109">
        <v>2019</v>
      </c>
      <c r="C13" s="111">
        <v>0.537</v>
      </c>
      <c r="D13" s="111">
        <v>0.577</v>
      </c>
    </row>
    <row r="14" spans="2:4" ht="12.75">
      <c r="B14" s="109">
        <v>2020</v>
      </c>
      <c r="C14" s="111">
        <v>0.552</v>
      </c>
      <c r="D14" s="111">
        <v>0.604</v>
      </c>
    </row>
    <row r="15" spans="2:4" ht="12.75">
      <c r="B15" s="109">
        <v>2021</v>
      </c>
      <c r="C15" s="111">
        <v>0.533</v>
      </c>
      <c r="D15" s="111">
        <v>0.636</v>
      </c>
    </row>
    <row r="16" spans="2:4" ht="12.75">
      <c r="B16" s="109">
        <v>2022</v>
      </c>
      <c r="C16" s="111">
        <v>0.513</v>
      </c>
      <c r="D16" s="111">
        <v>0.628</v>
      </c>
    </row>
    <row r="17" spans="2:4" ht="12.75">
      <c r="B17" s="109">
        <v>2023</v>
      </c>
      <c r="C17" s="111">
        <v>0.52</v>
      </c>
      <c r="D17" s="111"/>
    </row>
    <row r="18" ht="12.75"/>
    <row r="19" ht="12.75">
      <c r="B19" s="103" t="s">
        <v>138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8000860214233"/>
  </sheetPr>
  <dimension ref="B2:N39"/>
  <sheetViews>
    <sheetView showGridLines="0" workbookViewId="0" topLeftCell="A1">
      <selection activeCell="E3" sqref="E3"/>
    </sheetView>
  </sheetViews>
  <sheetFormatPr defaultColWidth="9.140625" defaultRowHeight="15"/>
  <cols>
    <col min="1" max="1" width="4.140625" style="103" customWidth="1"/>
    <col min="2" max="2" width="17.140625" style="103" customWidth="1"/>
    <col min="3" max="3" width="20.140625" style="113" bestFit="1" customWidth="1"/>
    <col min="4" max="4" width="20.421875" style="113" bestFit="1" customWidth="1"/>
    <col min="5" max="5" width="20.421875" style="11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/>
    <row r="2" ht="12.75">
      <c r="B2" s="100" t="s">
        <v>139</v>
      </c>
    </row>
    <row r="3" ht="12.75">
      <c r="B3" s="16" t="s">
        <v>182</v>
      </c>
    </row>
    <row r="4" ht="12.75">
      <c r="B4" s="112"/>
    </row>
    <row r="5" spans="2:5" ht="25.5">
      <c r="B5" s="95" t="s">
        <v>118</v>
      </c>
      <c r="C5" s="121" t="s">
        <v>140</v>
      </c>
      <c r="D5" s="121" t="s">
        <v>141</v>
      </c>
      <c r="E5" s="114"/>
    </row>
    <row r="6" spans="2:5" ht="12.75">
      <c r="B6" s="19" t="s">
        <v>122</v>
      </c>
      <c r="C6" s="115">
        <v>0.505</v>
      </c>
      <c r="D6" s="111">
        <v>0.399</v>
      </c>
      <c r="E6" s="116"/>
    </row>
    <row r="7" spans="2:5" ht="12.75">
      <c r="B7" s="95"/>
      <c r="C7" s="121"/>
      <c r="D7" s="121"/>
      <c r="E7" s="114"/>
    </row>
    <row r="8" spans="2:5" ht="12.75">
      <c r="B8" s="19" t="s">
        <v>24</v>
      </c>
      <c r="C8" s="115">
        <v>0.888</v>
      </c>
      <c r="D8" s="111">
        <v>0.702</v>
      </c>
      <c r="E8" s="116"/>
    </row>
    <row r="9" spans="2:5" ht="12.75">
      <c r="B9" s="19" t="s">
        <v>18</v>
      </c>
      <c r="C9" s="115">
        <v>0.774</v>
      </c>
      <c r="D9" s="111">
        <v>0.431</v>
      </c>
      <c r="E9" s="116"/>
    </row>
    <row r="10" spans="2:5" ht="12.75">
      <c r="B10" s="19" t="s">
        <v>57</v>
      </c>
      <c r="C10" s="115">
        <v>0.755</v>
      </c>
      <c r="D10" s="111">
        <v>0.586</v>
      </c>
      <c r="E10" s="116"/>
    </row>
    <row r="11" spans="2:5" ht="12.75">
      <c r="B11" s="19" t="s">
        <v>30</v>
      </c>
      <c r="C11" s="115">
        <v>0.747</v>
      </c>
      <c r="D11" s="111">
        <v>0.629</v>
      </c>
      <c r="E11" s="116"/>
    </row>
    <row r="12" spans="2:5" ht="12.75">
      <c r="B12" s="19" t="s">
        <v>8</v>
      </c>
      <c r="C12" s="115">
        <v>0.687</v>
      </c>
      <c r="D12" s="111">
        <v>0.476</v>
      </c>
      <c r="E12" s="116"/>
    </row>
    <row r="13" spans="2:5" ht="12.75">
      <c r="B13" s="19" t="s">
        <v>32</v>
      </c>
      <c r="C13" s="115">
        <v>0.674</v>
      </c>
      <c r="D13" s="111">
        <v>0.575</v>
      </c>
      <c r="E13" s="116"/>
    </row>
    <row r="14" spans="2:5" ht="12.75">
      <c r="B14" s="19" t="s">
        <v>56</v>
      </c>
      <c r="C14" s="115">
        <v>0.653</v>
      </c>
      <c r="D14" s="111">
        <v>0.569</v>
      </c>
      <c r="E14" s="116"/>
    </row>
    <row r="15" spans="2:5" ht="12.75">
      <c r="B15" s="19" t="s">
        <v>50</v>
      </c>
      <c r="C15" s="115">
        <v>0.619</v>
      </c>
      <c r="D15" s="111">
        <v>0.374</v>
      </c>
      <c r="E15" s="116"/>
    </row>
    <row r="16" spans="2:5" ht="12.75">
      <c r="B16" s="19" t="s">
        <v>12</v>
      </c>
      <c r="C16" s="115">
        <v>0.616</v>
      </c>
      <c r="D16" s="111">
        <v>0.598</v>
      </c>
      <c r="E16" s="116"/>
    </row>
    <row r="17" spans="2:5" ht="12.75">
      <c r="B17" s="19" t="s">
        <v>42</v>
      </c>
      <c r="C17" s="115">
        <v>0.595</v>
      </c>
      <c r="D17" s="111">
        <v>0.408</v>
      </c>
      <c r="E17" s="116"/>
    </row>
    <row r="18" spans="2:5" ht="12.75">
      <c r="B18" s="19" t="s">
        <v>14</v>
      </c>
      <c r="C18" s="115">
        <v>0.549</v>
      </c>
      <c r="D18" s="111">
        <v>0.451</v>
      </c>
      <c r="E18" s="116"/>
    </row>
    <row r="19" spans="2:5" ht="12.75">
      <c r="B19" s="19" t="s">
        <v>38</v>
      </c>
      <c r="C19" s="115">
        <v>0.543</v>
      </c>
      <c r="D19" s="111">
        <v>0.371</v>
      </c>
      <c r="E19" s="116"/>
    </row>
    <row r="20" spans="2:5" ht="12.75">
      <c r="B20" s="19" t="s">
        <v>111</v>
      </c>
      <c r="C20" s="115">
        <v>0.538</v>
      </c>
      <c r="D20" s="111">
        <v>0.451</v>
      </c>
      <c r="E20" s="116"/>
    </row>
    <row r="21" spans="2:5" ht="12.75">
      <c r="B21" s="19" t="s">
        <v>20</v>
      </c>
      <c r="C21" s="115">
        <v>0.538</v>
      </c>
      <c r="D21" s="111">
        <v>0.454</v>
      </c>
      <c r="E21" s="116"/>
    </row>
    <row r="22" spans="2:5" ht="12.75">
      <c r="B22" s="19" t="s">
        <v>22</v>
      </c>
      <c r="C22" s="115">
        <v>0.527</v>
      </c>
      <c r="D22" s="111">
        <v>0.281</v>
      </c>
      <c r="E22" s="116"/>
    </row>
    <row r="23" spans="2:5" ht="12.75">
      <c r="B23" s="19" t="s">
        <v>48</v>
      </c>
      <c r="C23" s="115">
        <v>0.513</v>
      </c>
      <c r="D23" s="111">
        <v>0.428</v>
      </c>
      <c r="E23" s="116"/>
    </row>
    <row r="24" spans="2:5" ht="12.75">
      <c r="B24" s="19" t="s">
        <v>36</v>
      </c>
      <c r="C24" s="115">
        <v>0.491</v>
      </c>
      <c r="D24" s="111">
        <v>0.259</v>
      </c>
      <c r="E24" s="116"/>
    </row>
    <row r="25" spans="2:5" ht="12.75">
      <c r="B25" s="19" t="s">
        <v>26</v>
      </c>
      <c r="C25" s="115">
        <v>0.486</v>
      </c>
      <c r="D25" s="111">
        <v>0.357</v>
      </c>
      <c r="E25" s="116"/>
    </row>
    <row r="26" spans="2:5" ht="12.75">
      <c r="B26" s="19" t="s">
        <v>112</v>
      </c>
      <c r="C26" s="115">
        <v>0.451</v>
      </c>
      <c r="D26" s="111">
        <v>0.262</v>
      </c>
      <c r="E26" s="116"/>
    </row>
    <row r="27" spans="2:5" ht="12.75">
      <c r="B27" s="19" t="s">
        <v>46</v>
      </c>
      <c r="C27" s="115">
        <v>0.41</v>
      </c>
      <c r="D27" s="111">
        <v>0.288</v>
      </c>
      <c r="E27" s="116"/>
    </row>
    <row r="28" spans="2:5" ht="12.75">
      <c r="B28" s="19" t="s">
        <v>52</v>
      </c>
      <c r="C28" s="115">
        <v>0.401</v>
      </c>
      <c r="D28" s="111">
        <v>0.369</v>
      </c>
      <c r="E28" s="116"/>
    </row>
    <row r="29" spans="2:5" ht="12.75">
      <c r="B29" s="19" t="s">
        <v>59</v>
      </c>
      <c r="C29" s="115">
        <v>0.324</v>
      </c>
      <c r="D29" s="111">
        <v>0.453</v>
      </c>
      <c r="E29" s="116"/>
    </row>
    <row r="30" spans="2:5" ht="12.75">
      <c r="B30" s="19" t="s">
        <v>58</v>
      </c>
      <c r="C30" s="115">
        <v>0.324</v>
      </c>
      <c r="D30" s="111">
        <v>0.374</v>
      </c>
      <c r="E30" s="116"/>
    </row>
    <row r="31" spans="2:5" ht="12.75">
      <c r="B31" s="19" t="s">
        <v>28</v>
      </c>
      <c r="C31" s="115">
        <v>0.296</v>
      </c>
      <c r="D31" s="111">
        <v>0.29</v>
      </c>
      <c r="E31" s="116"/>
    </row>
    <row r="32" spans="2:5" ht="12.75">
      <c r="B32" s="19" t="s">
        <v>40</v>
      </c>
      <c r="C32" s="115">
        <v>0.267</v>
      </c>
      <c r="D32" s="111">
        <v>0.222</v>
      </c>
      <c r="E32" s="116"/>
    </row>
    <row r="33" spans="2:4" ht="12.75">
      <c r="B33" s="19" t="s">
        <v>34</v>
      </c>
      <c r="C33" s="115">
        <v>0.217</v>
      </c>
      <c r="D33" s="111">
        <v>0.236</v>
      </c>
    </row>
    <row r="34" spans="2:4" ht="12.75">
      <c r="B34" s="19" t="s">
        <v>10</v>
      </c>
      <c r="C34" s="115">
        <v>0.15</v>
      </c>
      <c r="D34" s="111">
        <v>0.2</v>
      </c>
    </row>
    <row r="35" spans="6:14" ht="12.75">
      <c r="F35" s="102"/>
      <c r="G35" s="102"/>
      <c r="H35" s="102"/>
      <c r="I35" s="102"/>
      <c r="J35" s="102"/>
      <c r="K35" s="102"/>
      <c r="L35" s="102"/>
      <c r="M35" s="102"/>
      <c r="N35" s="102"/>
    </row>
    <row r="36" ht="12.75">
      <c r="B36" s="103" t="s">
        <v>142</v>
      </c>
    </row>
    <row r="37" ht="12.75"/>
    <row r="38" ht="12.75">
      <c r="G38" s="112"/>
    </row>
    <row r="39" ht="12.75">
      <c r="G39" s="112"/>
    </row>
  </sheetData>
  <sheetProtection selectLockedCells="1"/>
  <autoFilter ref="B5:D34">
    <sortState ref="B6:D39">
      <sortCondition descending="1" sortBy="value" ref="C6:C39"/>
    </sortState>
  </autoFilter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8000860214233"/>
  </sheetPr>
  <dimension ref="B1:D17"/>
  <sheetViews>
    <sheetView showGridLines="0" workbookViewId="0" topLeftCell="A1">
      <selection activeCell="S20" sqref="S20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ht="12.75">
      <c r="B2" s="99" t="s">
        <v>163</v>
      </c>
    </row>
    <row r="3" ht="12.75">
      <c r="B3" s="141" t="s">
        <v>179</v>
      </c>
    </row>
    <row r="4" ht="12.75"/>
    <row r="5" spans="2:4" ht="12.75">
      <c r="B5" s="104" t="s">
        <v>117</v>
      </c>
      <c r="C5" s="120" t="s">
        <v>143</v>
      </c>
      <c r="D5" s="120" t="s">
        <v>144</v>
      </c>
    </row>
    <row r="6" spans="2:4" ht="12.75">
      <c r="B6" s="109">
        <v>2013</v>
      </c>
      <c r="C6" s="110">
        <v>0.537</v>
      </c>
      <c r="D6" s="110">
        <v>0.422</v>
      </c>
    </row>
    <row r="7" spans="2:4" ht="12.75">
      <c r="B7" s="109">
        <v>2014</v>
      </c>
      <c r="C7" s="110">
        <v>0.598</v>
      </c>
      <c r="D7" s="110">
        <v>0.459</v>
      </c>
    </row>
    <row r="8" spans="2:4" ht="12.75">
      <c r="B8" s="109">
        <v>2015</v>
      </c>
      <c r="C8" s="110">
        <v>0.697</v>
      </c>
      <c r="D8" s="110">
        <v>0.544</v>
      </c>
    </row>
    <row r="9" spans="2:4" ht="12.75">
      <c r="B9" s="109">
        <v>2016</v>
      </c>
      <c r="C9" s="110">
        <v>0.729</v>
      </c>
      <c r="D9" s="110">
        <v>0.574</v>
      </c>
    </row>
    <row r="10" spans="2:4" ht="12.75">
      <c r="B10" s="109">
        <v>2017</v>
      </c>
      <c r="C10" s="110">
        <v>0.676</v>
      </c>
      <c r="D10" s="110">
        <v>0.557</v>
      </c>
    </row>
    <row r="11" spans="2:4" ht="12.75">
      <c r="B11" s="109">
        <v>2018</v>
      </c>
      <c r="C11" s="110">
        <v>0.646</v>
      </c>
      <c r="D11" s="110">
        <v>0.515</v>
      </c>
    </row>
    <row r="12" spans="2:4" ht="12.75">
      <c r="B12" s="109">
        <v>2019</v>
      </c>
      <c r="C12" s="111">
        <v>0.662</v>
      </c>
      <c r="D12" s="111">
        <v>0.517</v>
      </c>
    </row>
    <row r="13" spans="2:4" ht="12.75">
      <c r="B13" s="109">
        <v>2020</v>
      </c>
      <c r="C13" s="111">
        <v>0.651</v>
      </c>
      <c r="D13" s="111">
        <v>0.544</v>
      </c>
    </row>
    <row r="14" spans="2:4" ht="12.75">
      <c r="B14" s="109">
        <v>2021</v>
      </c>
      <c r="C14" s="111">
        <v>0.641</v>
      </c>
      <c r="D14" s="111">
        <v>0.52</v>
      </c>
    </row>
    <row r="15" spans="2:4" ht="12.75">
      <c r="B15" s="109">
        <v>2022</v>
      </c>
      <c r="C15" s="111">
        <v>0.59</v>
      </c>
      <c r="D15" s="111">
        <v>0.485</v>
      </c>
    </row>
    <row r="16" ht="12.75"/>
    <row r="17" ht="12.75">
      <c r="B17" s="17" t="s">
        <v>147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DFDD-A38A-460C-9F1A-6001A177AD27}">
  <sheetPr>
    <tabColor theme="8" tint="0.39998000860214233"/>
  </sheetPr>
  <dimension ref="B2:J77"/>
  <sheetViews>
    <sheetView showGridLines="0" workbookViewId="0" topLeftCell="A1">
      <selection activeCell="E39" sqref="E39"/>
    </sheetView>
  </sheetViews>
  <sheetFormatPr defaultColWidth="9.140625" defaultRowHeight="15"/>
  <cols>
    <col min="1" max="1" width="4.421875" style="19" customWidth="1"/>
    <col min="2" max="2" width="26.7109375" style="19" customWidth="1"/>
    <col min="3" max="4" width="17.8515625" style="19" customWidth="1"/>
    <col min="5" max="5" width="12.00390625" style="19" bestFit="1" customWidth="1"/>
    <col min="6" max="6" width="10.421875" style="19" bestFit="1" customWidth="1"/>
    <col min="7" max="7" width="4.57421875" style="19" bestFit="1" customWidth="1"/>
    <col min="8" max="11" width="17.8515625" style="19" customWidth="1"/>
    <col min="12" max="16384" width="9.140625" style="19" customWidth="1"/>
  </cols>
  <sheetData>
    <row r="1" ht="12.75"/>
    <row r="2" ht="15">
      <c r="B2" s="122" t="s">
        <v>164</v>
      </c>
    </row>
    <row r="3" spans="2:10" ht="14.25">
      <c r="B3" s="131" t="s">
        <v>178</v>
      </c>
      <c r="J3" s="122"/>
    </row>
    <row r="5" spans="2:8" ht="12.75">
      <c r="B5" s="123" t="s">
        <v>114</v>
      </c>
      <c r="C5" s="123" t="s">
        <v>113</v>
      </c>
      <c r="D5" s="19" t="s">
        <v>116</v>
      </c>
      <c r="E5" s="19" t="s">
        <v>143</v>
      </c>
      <c r="F5" s="19" t="s">
        <v>144</v>
      </c>
      <c r="H5" s="95"/>
    </row>
    <row r="6" spans="2:8" ht="12.75">
      <c r="B6" s="3" t="s">
        <v>122</v>
      </c>
      <c r="C6" s="4">
        <v>0.21649484536082464</v>
      </c>
      <c r="D6" s="9">
        <v>-0.5</v>
      </c>
      <c r="E6" s="14">
        <v>59</v>
      </c>
      <c r="F6" s="14">
        <v>48.5</v>
      </c>
      <c r="G6" s="9"/>
      <c r="H6" s="21"/>
    </row>
    <row r="7" spans="2:8" ht="12.75">
      <c r="B7" s="123"/>
      <c r="C7" s="123"/>
      <c r="H7" s="95"/>
    </row>
    <row r="8" spans="2:8" ht="12.75">
      <c r="B8" s="7" t="s">
        <v>111</v>
      </c>
      <c r="C8" s="8">
        <v>0.928030303030303</v>
      </c>
      <c r="D8" s="9">
        <v>-1</v>
      </c>
      <c r="E8" s="14">
        <v>50.9</v>
      </c>
      <c r="F8" s="14">
        <v>26.4</v>
      </c>
      <c r="G8" s="9"/>
      <c r="H8" s="21"/>
    </row>
    <row r="9" spans="2:7" ht="12.75">
      <c r="B9" s="5" t="s">
        <v>34</v>
      </c>
      <c r="C9" s="6">
        <v>0.7092391304347827</v>
      </c>
      <c r="D9" s="10">
        <v>-1</v>
      </c>
      <c r="E9" s="15">
        <v>62.9</v>
      </c>
      <c r="F9" s="15">
        <v>36.8</v>
      </c>
      <c r="G9" s="10"/>
    </row>
    <row r="10" spans="2:8" ht="12.75">
      <c r="B10" s="3" t="s">
        <v>46</v>
      </c>
      <c r="C10" s="4">
        <v>0.6758620689655173</v>
      </c>
      <c r="D10" s="10">
        <v>-1</v>
      </c>
      <c r="E10" s="15">
        <v>48.6</v>
      </c>
      <c r="F10" s="15">
        <v>29</v>
      </c>
      <c r="G10" s="10"/>
      <c r="H10" s="21"/>
    </row>
    <row r="11" spans="2:8" ht="12.75">
      <c r="B11" s="3" t="s">
        <v>48</v>
      </c>
      <c r="C11" s="4">
        <v>0.6583072100313481</v>
      </c>
      <c r="D11" s="9">
        <v>-0.5</v>
      </c>
      <c r="E11" s="14">
        <v>52.9</v>
      </c>
      <c r="F11" s="14">
        <v>31.9</v>
      </c>
      <c r="G11" s="9"/>
      <c r="H11" s="21"/>
    </row>
    <row r="12" spans="2:8" ht="12.75">
      <c r="B12" s="3" t="s">
        <v>8</v>
      </c>
      <c r="C12" s="4">
        <v>0.3258793831970588</v>
      </c>
      <c r="D12" s="9">
        <v>-0.5</v>
      </c>
      <c r="E12" s="14">
        <v>4832.3</v>
      </c>
      <c r="F12" s="14">
        <v>3644.6</v>
      </c>
      <c r="G12" s="9"/>
      <c r="H12" s="21"/>
    </row>
    <row r="13" spans="2:8" ht="12.75">
      <c r="B13" s="3" t="s">
        <v>32</v>
      </c>
      <c r="C13" s="12">
        <v>0.2590090090090089</v>
      </c>
      <c r="D13" s="9">
        <v>-0.5</v>
      </c>
      <c r="E13" s="14">
        <v>55.9</v>
      </c>
      <c r="F13" s="14">
        <v>44.4</v>
      </c>
      <c r="G13" s="9"/>
      <c r="H13" s="21"/>
    </row>
    <row r="14" spans="2:8" ht="12.75">
      <c r="B14" s="3" t="s">
        <v>40</v>
      </c>
      <c r="C14" s="4">
        <v>0.23238380809595194</v>
      </c>
      <c r="D14" s="9">
        <v>-0.5</v>
      </c>
      <c r="E14" s="14">
        <v>82.2</v>
      </c>
      <c r="F14" s="14">
        <v>66.7</v>
      </c>
      <c r="G14" s="9"/>
      <c r="H14" s="21"/>
    </row>
    <row r="15" spans="2:8" ht="12.75">
      <c r="B15" s="3" t="s">
        <v>22</v>
      </c>
      <c r="C15" s="4">
        <v>0.22609756097560973</v>
      </c>
      <c r="D15" s="9">
        <v>-0.5</v>
      </c>
      <c r="E15" s="14">
        <v>502.7</v>
      </c>
      <c r="F15" s="14">
        <v>410</v>
      </c>
      <c r="G15" s="9"/>
      <c r="H15" s="21"/>
    </row>
    <row r="16" spans="2:8" ht="12.75">
      <c r="B16" s="3" t="s">
        <v>56</v>
      </c>
      <c r="C16" s="4">
        <v>0.2171945701357465</v>
      </c>
      <c r="D16" s="9">
        <v>-0.5</v>
      </c>
      <c r="E16" s="14">
        <v>26.9</v>
      </c>
      <c r="F16" s="14">
        <v>22.1</v>
      </c>
      <c r="G16" s="9"/>
      <c r="H16" s="21"/>
    </row>
    <row r="17" spans="2:8" ht="12.75">
      <c r="B17" s="3" t="s">
        <v>40</v>
      </c>
      <c r="C17" s="4">
        <v>0.16420118343195278</v>
      </c>
      <c r="D17" s="9">
        <v>-0.5</v>
      </c>
      <c r="E17" s="14">
        <v>78.7</v>
      </c>
      <c r="F17" s="14">
        <v>67.6</v>
      </c>
      <c r="G17" s="9"/>
      <c r="H17" s="21"/>
    </row>
    <row r="18" spans="2:9" ht="12.75">
      <c r="B18" s="2" t="s">
        <v>28</v>
      </c>
      <c r="C18" s="4">
        <v>-0.09348007801616032</v>
      </c>
      <c r="D18" s="9">
        <v>1</v>
      </c>
      <c r="E18" s="14">
        <v>1301.4</v>
      </c>
      <c r="F18" s="14">
        <v>1435.6</v>
      </c>
      <c r="G18" s="9"/>
      <c r="H18" s="21"/>
      <c r="I18" s="124"/>
    </row>
    <row r="19" spans="2:8" ht="12.75">
      <c r="B19" s="3" t="s">
        <v>10</v>
      </c>
      <c r="C19" s="12">
        <v>-0.12347140039447735</v>
      </c>
      <c r="D19" s="9">
        <v>1</v>
      </c>
      <c r="E19" s="14">
        <v>222.2</v>
      </c>
      <c r="F19" s="14">
        <v>253.5</v>
      </c>
      <c r="G19" s="9"/>
      <c r="H19" s="21"/>
    </row>
    <row r="20" spans="2:8" ht="12.75">
      <c r="B20" s="3" t="s">
        <v>14</v>
      </c>
      <c r="C20" s="4">
        <v>-0.21514360313315917</v>
      </c>
      <c r="D20" s="9">
        <v>1</v>
      </c>
      <c r="E20" s="14">
        <v>150.3</v>
      </c>
      <c r="F20" s="14">
        <v>191.5</v>
      </c>
      <c r="G20" s="9"/>
      <c r="H20" s="21"/>
    </row>
    <row r="21" spans="2:8" ht="12.75">
      <c r="B21" s="3" t="s">
        <v>50</v>
      </c>
      <c r="C21" s="4">
        <v>-0.2899999999999999</v>
      </c>
      <c r="D21" s="9">
        <v>1</v>
      </c>
      <c r="E21" s="14">
        <v>42.6</v>
      </c>
      <c r="F21" s="14">
        <v>60</v>
      </c>
      <c r="G21" s="13"/>
      <c r="H21" s="21"/>
    </row>
    <row r="22" spans="2:8" ht="12.75">
      <c r="B22" s="3" t="s">
        <v>24</v>
      </c>
      <c r="C22" s="4">
        <v>-0.5734463276836158</v>
      </c>
      <c r="D22" s="9">
        <v>1</v>
      </c>
      <c r="E22" s="14">
        <v>15.1</v>
      </c>
      <c r="F22" s="14">
        <v>35.4</v>
      </c>
      <c r="G22" s="9"/>
      <c r="H22" s="21"/>
    </row>
    <row r="23" spans="2:8" ht="12.75">
      <c r="B23" s="2" t="s">
        <v>20</v>
      </c>
      <c r="C23" s="11">
        <v>-0.6342794759825328</v>
      </c>
      <c r="D23" s="9">
        <v>1</v>
      </c>
      <c r="E23" s="14">
        <v>33.5</v>
      </c>
      <c r="F23" s="14">
        <v>91.6</v>
      </c>
      <c r="G23" s="9"/>
      <c r="H23" s="21"/>
    </row>
    <row r="24" spans="2:8" ht="12.75">
      <c r="B24" s="3" t="s">
        <v>42</v>
      </c>
      <c r="C24" s="4">
        <v>-0.6419400855920114</v>
      </c>
      <c r="D24" s="9">
        <v>1</v>
      </c>
      <c r="E24" s="14">
        <v>25.1</v>
      </c>
      <c r="F24" s="14">
        <v>70.1</v>
      </c>
      <c r="G24" s="9"/>
      <c r="H24" s="21"/>
    </row>
    <row r="25" spans="2:8" ht="12.75">
      <c r="B25" s="3" t="s">
        <v>18</v>
      </c>
      <c r="C25" s="4">
        <v>-0.6455981941309255</v>
      </c>
      <c r="D25" s="9">
        <v>1</v>
      </c>
      <c r="E25" s="14">
        <v>15.7</v>
      </c>
      <c r="F25" s="14">
        <v>44.3</v>
      </c>
      <c r="G25" s="9"/>
      <c r="H25" s="21"/>
    </row>
    <row r="26" spans="2:8" ht="12.75">
      <c r="B26" s="3" t="s">
        <v>52</v>
      </c>
      <c r="C26" s="4">
        <v>-0.6681222707423581</v>
      </c>
      <c r="D26" s="9">
        <v>1</v>
      </c>
      <c r="E26" s="14">
        <v>7.6</v>
      </c>
      <c r="F26" s="14">
        <v>22.9</v>
      </c>
      <c r="G26" s="9"/>
      <c r="H26" s="1"/>
    </row>
    <row r="27" spans="2:8" ht="12.75">
      <c r="B27" s="3" t="s">
        <v>112</v>
      </c>
      <c r="C27" s="4">
        <v>-0.7252906976744187</v>
      </c>
      <c r="D27" s="9">
        <v>1</v>
      </c>
      <c r="E27" s="14">
        <v>18.9</v>
      </c>
      <c r="F27" s="14">
        <v>68.8</v>
      </c>
      <c r="G27" s="9"/>
      <c r="H27" s="1"/>
    </row>
    <row r="28" spans="2:8" ht="12.75">
      <c r="B28" s="3" t="s">
        <v>30</v>
      </c>
      <c r="C28" s="4">
        <v>-0.7620689655172413</v>
      </c>
      <c r="D28" s="9">
        <v>1</v>
      </c>
      <c r="E28" s="14">
        <v>13.8</v>
      </c>
      <c r="F28" s="14">
        <v>58</v>
      </c>
      <c r="G28" s="9"/>
      <c r="H28" s="1"/>
    </row>
    <row r="29" spans="2:8" ht="12.75">
      <c r="B29" s="3" t="s">
        <v>57</v>
      </c>
      <c r="C29" s="4">
        <v>-0.7775</v>
      </c>
      <c r="D29" s="9">
        <v>1</v>
      </c>
      <c r="E29" s="14">
        <v>8.9</v>
      </c>
      <c r="F29" s="14">
        <v>40</v>
      </c>
      <c r="G29" s="9"/>
      <c r="H29" s="1"/>
    </row>
    <row r="30" spans="2:8" ht="12.75">
      <c r="B30" s="3" t="s">
        <v>36</v>
      </c>
      <c r="C30" s="4">
        <v>-0.8860103626943006</v>
      </c>
      <c r="D30" s="9">
        <v>1</v>
      </c>
      <c r="E30" s="14">
        <v>4.4</v>
      </c>
      <c r="F30" s="14">
        <v>38.6</v>
      </c>
      <c r="G30" s="9"/>
      <c r="H30" s="1"/>
    </row>
    <row r="31" spans="2:8" ht="12.75">
      <c r="B31" s="3" t="s">
        <v>12</v>
      </c>
      <c r="C31" s="4">
        <v>-0.9063136456211813</v>
      </c>
      <c r="D31" s="9">
        <v>1</v>
      </c>
      <c r="E31" s="14">
        <v>4.6</v>
      </c>
      <c r="F31" s="14">
        <v>49.1</v>
      </c>
      <c r="G31" s="9"/>
      <c r="H31" s="1"/>
    </row>
    <row r="32" spans="2:8" ht="12.75">
      <c r="B32" s="3" t="s">
        <v>26</v>
      </c>
      <c r="C32" s="4">
        <v>-0.9378980891719745</v>
      </c>
      <c r="D32" s="9">
        <v>1</v>
      </c>
      <c r="E32" s="14">
        <v>3.9</v>
      </c>
      <c r="F32" s="14">
        <v>62.8</v>
      </c>
      <c r="G32" s="9"/>
      <c r="H32" s="1"/>
    </row>
    <row r="33" spans="2:8" ht="12.75">
      <c r="B33" s="3" t="s">
        <v>38</v>
      </c>
      <c r="C33" s="4">
        <v>-0.960212201591512</v>
      </c>
      <c r="D33" s="9">
        <v>1</v>
      </c>
      <c r="E33" s="14">
        <v>1.5</v>
      </c>
      <c r="F33" s="14">
        <v>37.7</v>
      </c>
      <c r="G33" s="9"/>
      <c r="H33" s="1"/>
    </row>
    <row r="34" spans="2:8" ht="12.75">
      <c r="B34" s="21"/>
      <c r="C34" s="21"/>
      <c r="D34" s="9"/>
      <c r="E34" s="14"/>
      <c r="F34" s="14"/>
      <c r="G34" s="9"/>
      <c r="H34" s="1"/>
    </row>
    <row r="35" spans="2:8" ht="12.75">
      <c r="B35" s="21"/>
      <c r="C35" s="21"/>
      <c r="D35" s="21"/>
      <c r="E35" s="21"/>
      <c r="F35" s="21"/>
      <c r="G35" s="21"/>
      <c r="H35" s="21"/>
    </row>
    <row r="36" ht="12.75">
      <c r="B36" s="125" t="s">
        <v>169</v>
      </c>
    </row>
    <row r="37" ht="12.75"/>
    <row r="38" ht="12.75"/>
    <row r="39" ht="12.75"/>
    <row r="40" ht="12.75"/>
    <row r="41" ht="12.75"/>
    <row r="42" ht="12.75"/>
    <row r="50" spans="3:5" ht="15">
      <c r="C50" s="19" t="s">
        <v>145</v>
      </c>
      <c r="D50" s="19" t="s">
        <v>146</v>
      </c>
      <c r="E50" s="19" t="s">
        <v>155</v>
      </c>
    </row>
    <row r="51" spans="2:5" ht="15">
      <c r="B51" s="19" t="s">
        <v>111</v>
      </c>
      <c r="C51" s="19">
        <v>50.9</v>
      </c>
      <c r="D51" s="19">
        <v>26.4</v>
      </c>
      <c r="E51" s="126">
        <f aca="true" t="shared" si="0" ref="E51:E77">C51/D51-1</f>
        <v>0.928030303030303</v>
      </c>
    </row>
    <row r="52" spans="2:5" ht="15">
      <c r="B52" s="19" t="s">
        <v>34</v>
      </c>
      <c r="C52" s="19">
        <v>62.9</v>
      </c>
      <c r="D52" s="19">
        <v>36.8</v>
      </c>
      <c r="E52" s="126">
        <f t="shared" si="0"/>
        <v>0.7092391304347827</v>
      </c>
    </row>
    <row r="53" spans="2:5" ht="15">
      <c r="B53" s="19" t="s">
        <v>46</v>
      </c>
      <c r="C53" s="19">
        <v>48.6</v>
      </c>
      <c r="D53" s="19">
        <v>29</v>
      </c>
      <c r="E53" s="126">
        <f t="shared" si="0"/>
        <v>0.6758620689655173</v>
      </c>
    </row>
    <row r="54" spans="2:5" ht="15">
      <c r="B54" s="19" t="s">
        <v>48</v>
      </c>
      <c r="C54" s="19">
        <v>52.9</v>
      </c>
      <c r="D54" s="19">
        <v>31.9</v>
      </c>
      <c r="E54" s="126">
        <f t="shared" si="0"/>
        <v>0.6583072100313481</v>
      </c>
    </row>
    <row r="55" spans="2:5" ht="15">
      <c r="B55" s="19" t="s">
        <v>8</v>
      </c>
      <c r="C55" s="19">
        <v>4832.3</v>
      </c>
      <c r="D55" s="19">
        <v>3644.6</v>
      </c>
      <c r="E55" s="126">
        <f t="shared" si="0"/>
        <v>0.3258793831970588</v>
      </c>
    </row>
    <row r="56" spans="2:5" ht="15">
      <c r="B56" s="19" t="s">
        <v>32</v>
      </c>
      <c r="C56" s="19">
        <v>55.9</v>
      </c>
      <c r="D56" s="19">
        <v>44.4</v>
      </c>
      <c r="E56" s="126">
        <f t="shared" si="0"/>
        <v>0.2590090090090089</v>
      </c>
    </row>
    <row r="57" spans="2:5" ht="15">
      <c r="B57" s="19" t="s">
        <v>40</v>
      </c>
      <c r="C57" s="19">
        <v>82.2</v>
      </c>
      <c r="D57" s="19">
        <v>66.7</v>
      </c>
      <c r="E57" s="126">
        <f t="shared" si="0"/>
        <v>0.23238380809595194</v>
      </c>
    </row>
    <row r="58" spans="2:5" ht="15">
      <c r="B58" s="19" t="s">
        <v>22</v>
      </c>
      <c r="C58" s="19">
        <v>502.7</v>
      </c>
      <c r="D58" s="19">
        <v>410</v>
      </c>
      <c r="E58" s="126">
        <f t="shared" si="0"/>
        <v>0.22609756097560973</v>
      </c>
    </row>
    <row r="59" spans="2:5" ht="15">
      <c r="B59" s="19" t="s">
        <v>56</v>
      </c>
      <c r="C59" s="19">
        <v>26.9</v>
      </c>
      <c r="D59" s="19">
        <v>22.1</v>
      </c>
      <c r="E59" s="126">
        <f t="shared" si="0"/>
        <v>0.2171945701357465</v>
      </c>
    </row>
    <row r="60" spans="2:5" ht="15">
      <c r="B60" s="19" t="s">
        <v>122</v>
      </c>
      <c r="C60" s="127">
        <v>59</v>
      </c>
      <c r="D60" s="19">
        <v>48.5</v>
      </c>
      <c r="E60" s="126">
        <f t="shared" si="0"/>
        <v>0.21649484536082464</v>
      </c>
    </row>
    <row r="61" spans="2:5" ht="15">
      <c r="B61" s="19" t="s">
        <v>40</v>
      </c>
      <c r="C61" s="19">
        <v>78.7</v>
      </c>
      <c r="D61" s="19">
        <v>67.6</v>
      </c>
      <c r="E61" s="126">
        <f t="shared" si="0"/>
        <v>0.16420118343195278</v>
      </c>
    </row>
    <row r="62" spans="2:5" ht="15">
      <c r="B62" s="19" t="s">
        <v>28</v>
      </c>
      <c r="C62" s="19">
        <v>1301.4</v>
      </c>
      <c r="D62" s="19">
        <v>1435.6</v>
      </c>
      <c r="E62" s="126">
        <f t="shared" si="0"/>
        <v>-0.09348007801616032</v>
      </c>
    </row>
    <row r="63" spans="2:5" ht="15">
      <c r="B63" s="19" t="s">
        <v>10</v>
      </c>
      <c r="C63" s="19">
        <v>222.2</v>
      </c>
      <c r="D63" s="19">
        <v>253.5</v>
      </c>
      <c r="E63" s="126">
        <f t="shared" si="0"/>
        <v>-0.12347140039447735</v>
      </c>
    </row>
    <row r="64" spans="2:5" ht="15">
      <c r="B64" s="19" t="s">
        <v>14</v>
      </c>
      <c r="C64" s="19">
        <v>150.3</v>
      </c>
      <c r="D64" s="19">
        <v>191.5</v>
      </c>
      <c r="E64" s="126">
        <f t="shared" si="0"/>
        <v>-0.21514360313315917</v>
      </c>
    </row>
    <row r="65" spans="2:5" ht="15">
      <c r="B65" s="19" t="s">
        <v>50</v>
      </c>
      <c r="C65" s="19">
        <v>42.6</v>
      </c>
      <c r="D65" s="19">
        <v>60</v>
      </c>
      <c r="E65" s="126">
        <f t="shared" si="0"/>
        <v>-0.2899999999999999</v>
      </c>
    </row>
    <row r="66" spans="2:5" ht="15">
      <c r="B66" s="19" t="s">
        <v>24</v>
      </c>
      <c r="C66" s="19">
        <v>15.1</v>
      </c>
      <c r="D66" s="19">
        <v>35.4</v>
      </c>
      <c r="E66" s="126">
        <f t="shared" si="0"/>
        <v>-0.5734463276836158</v>
      </c>
    </row>
    <row r="67" spans="2:5" ht="15">
      <c r="B67" s="19" t="s">
        <v>20</v>
      </c>
      <c r="C67" s="19">
        <v>33.5</v>
      </c>
      <c r="D67" s="19">
        <v>91.6</v>
      </c>
      <c r="E67" s="126">
        <f t="shared" si="0"/>
        <v>-0.6342794759825328</v>
      </c>
    </row>
    <row r="68" spans="2:5" ht="15">
      <c r="B68" s="19" t="s">
        <v>42</v>
      </c>
      <c r="C68" s="19">
        <v>25.1</v>
      </c>
      <c r="D68" s="19">
        <v>70.1</v>
      </c>
      <c r="E68" s="126">
        <f t="shared" si="0"/>
        <v>-0.6419400855920114</v>
      </c>
    </row>
    <row r="69" spans="2:5" ht="15">
      <c r="B69" s="19" t="s">
        <v>18</v>
      </c>
      <c r="C69" s="19">
        <v>15.7</v>
      </c>
      <c r="D69" s="19">
        <v>44.3</v>
      </c>
      <c r="E69" s="126">
        <f t="shared" si="0"/>
        <v>-0.6455981941309255</v>
      </c>
    </row>
    <row r="70" spans="2:5" ht="15">
      <c r="B70" s="19" t="s">
        <v>52</v>
      </c>
      <c r="C70" s="19">
        <v>7.6</v>
      </c>
      <c r="D70" s="19">
        <v>22.9</v>
      </c>
      <c r="E70" s="126">
        <f t="shared" si="0"/>
        <v>-0.6681222707423581</v>
      </c>
    </row>
    <row r="71" spans="2:5" ht="15">
      <c r="B71" s="19" t="s">
        <v>112</v>
      </c>
      <c r="C71" s="19">
        <v>18.9</v>
      </c>
      <c r="D71" s="19">
        <v>68.8</v>
      </c>
      <c r="E71" s="126">
        <f t="shared" si="0"/>
        <v>-0.7252906976744187</v>
      </c>
    </row>
    <row r="72" spans="2:5" ht="15">
      <c r="B72" s="19" t="s">
        <v>30</v>
      </c>
      <c r="C72" s="19">
        <v>13.8</v>
      </c>
      <c r="D72" s="19">
        <v>58</v>
      </c>
      <c r="E72" s="126">
        <f t="shared" si="0"/>
        <v>-0.7620689655172413</v>
      </c>
    </row>
    <row r="73" spans="2:5" ht="15">
      <c r="B73" s="19" t="s">
        <v>57</v>
      </c>
      <c r="C73" s="19">
        <v>8.9</v>
      </c>
      <c r="D73" s="19">
        <v>40</v>
      </c>
      <c r="E73" s="126">
        <f t="shared" si="0"/>
        <v>-0.7775</v>
      </c>
    </row>
    <row r="74" spans="2:5" ht="15">
      <c r="B74" s="19" t="s">
        <v>36</v>
      </c>
      <c r="C74" s="19">
        <v>4.4</v>
      </c>
      <c r="D74" s="19">
        <v>38.6</v>
      </c>
      <c r="E74" s="126">
        <f t="shared" si="0"/>
        <v>-0.8860103626943006</v>
      </c>
    </row>
    <row r="75" spans="2:5" ht="15">
      <c r="B75" s="19" t="s">
        <v>12</v>
      </c>
      <c r="C75" s="19">
        <v>4.6</v>
      </c>
      <c r="D75" s="19">
        <v>49.1</v>
      </c>
      <c r="E75" s="126">
        <f t="shared" si="0"/>
        <v>-0.9063136456211813</v>
      </c>
    </row>
    <row r="76" spans="2:5" ht="15">
      <c r="B76" s="19" t="s">
        <v>26</v>
      </c>
      <c r="C76" s="19">
        <v>3.9</v>
      </c>
      <c r="D76" s="19">
        <v>62.8</v>
      </c>
      <c r="E76" s="126">
        <f t="shared" si="0"/>
        <v>-0.9378980891719745</v>
      </c>
    </row>
    <row r="77" spans="2:5" ht="15">
      <c r="B77" s="19" t="s">
        <v>38</v>
      </c>
      <c r="C77" s="19">
        <v>1.5</v>
      </c>
      <c r="D77" s="19">
        <v>37.7</v>
      </c>
      <c r="E77" s="126">
        <f t="shared" si="0"/>
        <v>-0.960212201591512</v>
      </c>
    </row>
  </sheetData>
  <autoFilter ref="B50:E76">
    <sortState ref="B51:E77">
      <sortCondition descending="1" sortBy="value" ref="E51:E77"/>
    </sortState>
  </autoFilter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8000860214233"/>
  </sheetPr>
  <dimension ref="B1:D17"/>
  <sheetViews>
    <sheetView showGridLines="0" workbookViewId="0" topLeftCell="A1">
      <selection activeCell="D27" sqref="D27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ht="15.75">
      <c r="B2" s="18" t="s">
        <v>165</v>
      </c>
    </row>
    <row r="3" ht="14.25">
      <c r="B3" s="139" t="s">
        <v>183</v>
      </c>
    </row>
    <row r="4" ht="12.75"/>
    <row r="5" spans="2:4" ht="51">
      <c r="B5" s="104" t="s">
        <v>117</v>
      </c>
      <c r="C5" s="128" t="s">
        <v>148</v>
      </c>
      <c r="D5" s="128" t="s">
        <v>149</v>
      </c>
    </row>
    <row r="6" spans="2:4" ht="12.75">
      <c r="B6" s="109">
        <v>2013</v>
      </c>
      <c r="C6" s="129">
        <v>0.05</v>
      </c>
      <c r="D6" s="129">
        <v>0.041</v>
      </c>
    </row>
    <row r="7" spans="2:4" ht="12.75">
      <c r="B7" s="109">
        <v>2014</v>
      </c>
      <c r="C7" s="129">
        <v>0.045</v>
      </c>
      <c r="D7" s="129">
        <v>0.043</v>
      </c>
    </row>
    <row r="8" spans="2:4" ht="12.75">
      <c r="B8" s="109">
        <v>2015</v>
      </c>
      <c r="C8" s="129">
        <v>0.036</v>
      </c>
      <c r="D8" s="129">
        <v>0.036</v>
      </c>
    </row>
    <row r="9" spans="2:4" ht="12.75">
      <c r="B9" s="109">
        <v>2016</v>
      </c>
      <c r="C9" s="129">
        <v>0.036</v>
      </c>
      <c r="D9" s="129">
        <v>0.031</v>
      </c>
    </row>
    <row r="10" spans="2:4" ht="12.75">
      <c r="B10" s="109">
        <v>2017</v>
      </c>
      <c r="C10" s="129">
        <v>0.04</v>
      </c>
      <c r="D10" s="129">
        <v>0.036</v>
      </c>
    </row>
    <row r="11" spans="2:4" ht="12.75">
      <c r="B11" s="109">
        <v>2018</v>
      </c>
      <c r="C11" s="129">
        <v>0.051</v>
      </c>
      <c r="D11" s="129">
        <v>0.052</v>
      </c>
    </row>
    <row r="12" spans="2:4" ht="12.75">
      <c r="B12" s="109">
        <v>2019</v>
      </c>
      <c r="C12" s="130">
        <v>0.029</v>
      </c>
      <c r="D12" s="130">
        <v>0.022</v>
      </c>
    </row>
    <row r="13" spans="2:4" ht="12.75">
      <c r="B13" s="109">
        <v>2020</v>
      </c>
      <c r="C13" s="130">
        <v>0.035</v>
      </c>
      <c r="D13" s="130">
        <v>0.042</v>
      </c>
    </row>
    <row r="14" spans="2:4" ht="12.75">
      <c r="B14" s="109">
        <v>2021</v>
      </c>
      <c r="C14" s="130">
        <v>0.043</v>
      </c>
      <c r="D14" s="130">
        <v>0.048</v>
      </c>
    </row>
    <row r="15" spans="2:4" ht="12.75">
      <c r="B15" s="109">
        <v>2022</v>
      </c>
      <c r="C15" s="130">
        <v>0.052</v>
      </c>
      <c r="D15" s="130">
        <v>0.06</v>
      </c>
    </row>
    <row r="16" ht="12.75"/>
    <row r="17" ht="12.75">
      <c r="B17" s="103" t="s">
        <v>147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0"/>
  <sheetViews>
    <sheetView zoomScale="80" zoomScaleNormal="80" workbookViewId="0" topLeftCell="A4">
      <selection activeCell="B12" sqref="B12"/>
    </sheetView>
  </sheetViews>
  <sheetFormatPr defaultColWidth="13.421875" defaultRowHeight="15"/>
  <cols>
    <col min="1" max="16384" width="13.421875" style="19" customWidth="1"/>
  </cols>
  <sheetData>
    <row r="1" spans="1:20" ht="15">
      <c r="A1" s="22" t="str">
        <f>'[1]Sheet1'!A1</f>
        <v>Special value:</v>
      </c>
      <c r="B1" s="23"/>
      <c r="C1" s="23"/>
      <c r="D1" s="23"/>
      <c r="E1" s="24"/>
      <c r="F1" s="22" t="s">
        <v>63</v>
      </c>
      <c r="G1" s="23"/>
      <c r="H1" s="23"/>
      <c r="I1" s="23"/>
      <c r="J1" s="23"/>
      <c r="K1" s="24"/>
      <c r="L1" s="22" t="s">
        <v>63</v>
      </c>
      <c r="M1" s="23"/>
      <c r="N1" s="23"/>
      <c r="O1" s="23"/>
      <c r="P1" s="23"/>
      <c r="Q1" s="24"/>
      <c r="S1" s="25"/>
      <c r="T1" s="25"/>
    </row>
    <row r="2" spans="1:20" ht="15">
      <c r="A2" s="26"/>
      <c r="B2" s="25" t="str">
        <f>'[1]Sheet1'!B2</f>
        <v>not available</v>
      </c>
      <c r="C2" s="25"/>
      <c r="D2" s="25"/>
      <c r="E2" s="27"/>
      <c r="F2" s="26"/>
      <c r="G2" s="25"/>
      <c r="H2" s="25"/>
      <c r="I2" s="25"/>
      <c r="J2" s="25"/>
      <c r="K2" s="27"/>
      <c r="L2" s="26"/>
      <c r="M2" s="25"/>
      <c r="N2" s="25"/>
      <c r="O2" s="25"/>
      <c r="P2" s="25"/>
      <c r="Q2" s="27"/>
      <c r="S2" s="25"/>
      <c r="T2" s="25"/>
    </row>
    <row r="3" spans="1:20" ht="15">
      <c r="A3" s="28">
        <f>'[1]Sheet1'!A3</f>
        <v>0</v>
      </c>
      <c r="B3" s="29">
        <f>'[1]Sheet1'!B3</f>
        <v>0</v>
      </c>
      <c r="C3" s="29"/>
      <c r="D3" s="29"/>
      <c r="E3" s="27"/>
      <c r="F3" s="28" t="s">
        <v>0</v>
      </c>
      <c r="G3" s="29">
        <v>43021.844722222224</v>
      </c>
      <c r="H3" s="25"/>
      <c r="I3" s="25"/>
      <c r="J3" s="25"/>
      <c r="K3" s="27"/>
      <c r="L3" s="28" t="s">
        <v>0</v>
      </c>
      <c r="M3" s="29">
        <v>43021.844722222224</v>
      </c>
      <c r="N3" s="25"/>
      <c r="O3" s="25"/>
      <c r="P3" s="25"/>
      <c r="Q3" s="27"/>
      <c r="S3" s="25"/>
      <c r="T3" s="25"/>
    </row>
    <row r="4" spans="1:20" ht="15">
      <c r="A4" s="28" t="str">
        <f>'[1]Sheet1'!A4</f>
        <v>CURRENCY</v>
      </c>
      <c r="B4" s="29" t="str">
        <f>'[1]Sheet1'!B4</f>
        <v>Million euro</v>
      </c>
      <c r="C4" s="29"/>
      <c r="D4" s="29"/>
      <c r="E4" s="27"/>
      <c r="F4" s="28" t="s">
        <v>1</v>
      </c>
      <c r="G4" s="29">
        <v>43025.70878931713</v>
      </c>
      <c r="H4" s="25"/>
      <c r="I4" s="25"/>
      <c r="J4" s="25"/>
      <c r="K4" s="27"/>
      <c r="L4" s="28" t="s">
        <v>1</v>
      </c>
      <c r="M4" s="29">
        <v>43025.7087893287</v>
      </c>
      <c r="N4" s="25"/>
      <c r="O4" s="25"/>
      <c r="P4" s="25"/>
      <c r="Q4" s="27"/>
      <c r="S4" s="25"/>
      <c r="T4" s="25"/>
    </row>
    <row r="5" spans="1:20" ht="15">
      <c r="A5" s="28" t="str">
        <f>'[1]Sheet1'!A5</f>
        <v>NACE_R2</v>
      </c>
      <c r="B5" s="1" t="str">
        <f>'[1]Sheet1'!B5</f>
        <v>All FDI activities</v>
      </c>
      <c r="C5" s="1"/>
      <c r="D5" s="1"/>
      <c r="E5" s="27"/>
      <c r="F5" s="28" t="s">
        <v>2</v>
      </c>
      <c r="G5" s="1" t="s">
        <v>3</v>
      </c>
      <c r="H5" s="25"/>
      <c r="I5" s="25"/>
      <c r="J5" s="25"/>
      <c r="K5" s="27"/>
      <c r="L5" s="28" t="s">
        <v>2</v>
      </c>
      <c r="M5" s="1" t="s">
        <v>3</v>
      </c>
      <c r="N5" s="25"/>
      <c r="O5" s="25"/>
      <c r="P5" s="25"/>
      <c r="Q5" s="27"/>
      <c r="S5" s="25"/>
      <c r="T5" s="25"/>
    </row>
    <row r="6" spans="1:20" ht="15">
      <c r="A6" s="26"/>
      <c r="B6" s="25"/>
      <c r="C6" s="25"/>
      <c r="D6" s="25"/>
      <c r="E6" s="27"/>
      <c r="F6" s="26"/>
      <c r="G6" s="25"/>
      <c r="H6" s="25"/>
      <c r="I6" s="25"/>
      <c r="J6" s="25"/>
      <c r="K6" s="27"/>
      <c r="L6" s="26"/>
      <c r="M6" s="25"/>
      <c r="N6" s="25"/>
      <c r="O6" s="25"/>
      <c r="P6" s="25"/>
      <c r="Q6" s="27"/>
      <c r="S6" s="25"/>
      <c r="T6" s="25"/>
    </row>
    <row r="7" spans="1:20" ht="15">
      <c r="A7" s="28" t="str">
        <f>'[1]Sheet1'!A7</f>
        <v>ENTITY</v>
      </c>
      <c r="B7" s="1" t="str">
        <f>'[1]Sheet1'!B7</f>
        <v>Total</v>
      </c>
      <c r="C7" s="1"/>
      <c r="D7" s="1"/>
      <c r="E7" s="27"/>
      <c r="F7" s="28" t="s">
        <v>4</v>
      </c>
      <c r="G7" s="1" t="s">
        <v>5</v>
      </c>
      <c r="H7" s="25"/>
      <c r="I7" s="25"/>
      <c r="J7" s="25"/>
      <c r="K7" s="27"/>
      <c r="L7" s="28" t="s">
        <v>4</v>
      </c>
      <c r="M7" s="1" t="s">
        <v>5</v>
      </c>
      <c r="N7" s="25"/>
      <c r="O7" s="25"/>
      <c r="P7" s="25"/>
      <c r="Q7" s="27"/>
      <c r="S7" s="25"/>
      <c r="T7" s="25"/>
    </row>
    <row r="8" spans="1:20" ht="15">
      <c r="A8" s="30" t="str">
        <f>'[1]Sheet1'!A8</f>
        <v>FDI_ITEM</v>
      </c>
      <c r="B8" s="31" t="str">
        <f>'[1]Sheet1'!B8</f>
        <v>Direct investment abroad (DIA)</v>
      </c>
      <c r="C8" s="31"/>
      <c r="D8" s="31"/>
      <c r="E8" s="32"/>
      <c r="F8" s="30" t="s">
        <v>6</v>
      </c>
      <c r="G8" s="31" t="s">
        <v>65</v>
      </c>
      <c r="H8" s="33"/>
      <c r="I8" s="33"/>
      <c r="J8" s="33"/>
      <c r="K8" s="32"/>
      <c r="L8" s="30" t="s">
        <v>6</v>
      </c>
      <c r="M8" s="31" t="s">
        <v>64</v>
      </c>
      <c r="N8" s="33"/>
      <c r="O8" s="33"/>
      <c r="P8" s="33"/>
      <c r="Q8" s="32"/>
      <c r="S8" s="25"/>
      <c r="T8" s="25"/>
    </row>
    <row r="9" ht="13.5" thickBot="1"/>
    <row r="10" spans="1:31" ht="15">
      <c r="A10" s="34">
        <f>'[1]Sheet1'!A10</f>
        <v>0</v>
      </c>
      <c r="B10" s="35">
        <f>'[1]Sheet1'!B10</f>
        <v>0</v>
      </c>
      <c r="C10" s="36"/>
      <c r="D10" s="37"/>
      <c r="E10" s="35">
        <f>'[1]Sheet1'!C10</f>
        <v>0</v>
      </c>
      <c r="F10" s="36"/>
      <c r="G10" s="37"/>
      <c r="H10" s="35">
        <f>'[1]Sheet1'!D10</f>
        <v>0</v>
      </c>
      <c r="I10" s="36"/>
      <c r="J10" s="37"/>
      <c r="K10" s="35">
        <f>'[1]Sheet1'!E10</f>
        <v>0</v>
      </c>
      <c r="L10" s="36"/>
      <c r="M10" s="37"/>
      <c r="N10" s="35">
        <f>'[1]Sheet1'!F10</f>
        <v>0</v>
      </c>
      <c r="O10" s="36"/>
      <c r="P10" s="37"/>
      <c r="Q10" s="35">
        <f>'[1]Sheet1'!G10</f>
        <v>0</v>
      </c>
      <c r="R10" s="36"/>
      <c r="S10" s="37"/>
      <c r="T10" s="35">
        <f>'[1]Sheet1'!H10</f>
        <v>0</v>
      </c>
      <c r="U10" s="36"/>
      <c r="V10" s="37"/>
      <c r="W10" s="35">
        <f>'[1]Sheet1'!I10</f>
        <v>0</v>
      </c>
      <c r="X10" s="36"/>
      <c r="Y10" s="37"/>
      <c r="Z10" s="35">
        <f>'[1]Sheet1'!J10</f>
        <v>0</v>
      </c>
      <c r="AA10" s="36"/>
      <c r="AB10" s="37"/>
      <c r="AC10" s="35">
        <f>'[1]Sheet1'!K10</f>
        <v>0</v>
      </c>
      <c r="AD10" s="36"/>
      <c r="AE10" s="37"/>
    </row>
    <row r="11" spans="1:31" ht="15">
      <c r="A11" s="34"/>
      <c r="B11" s="38" t="s">
        <v>60</v>
      </c>
      <c r="C11" s="39" t="s">
        <v>61</v>
      </c>
      <c r="D11" s="40" t="s">
        <v>62</v>
      </c>
      <c r="E11" s="38" t="s">
        <v>60</v>
      </c>
      <c r="F11" s="39" t="s">
        <v>61</v>
      </c>
      <c r="G11" s="40" t="s">
        <v>62</v>
      </c>
      <c r="H11" s="38" t="s">
        <v>60</v>
      </c>
      <c r="I11" s="39" t="s">
        <v>61</v>
      </c>
      <c r="J11" s="40" t="s">
        <v>62</v>
      </c>
      <c r="K11" s="38" t="s">
        <v>60</v>
      </c>
      <c r="L11" s="39" t="s">
        <v>61</v>
      </c>
      <c r="M11" s="40" t="s">
        <v>62</v>
      </c>
      <c r="N11" s="38" t="s">
        <v>60</v>
      </c>
      <c r="O11" s="39" t="s">
        <v>61</v>
      </c>
      <c r="P11" s="40" t="s">
        <v>62</v>
      </c>
      <c r="Q11" s="38" t="s">
        <v>60</v>
      </c>
      <c r="R11" s="39" t="s">
        <v>61</v>
      </c>
      <c r="S11" s="40" t="s">
        <v>62</v>
      </c>
      <c r="T11" s="38" t="s">
        <v>60</v>
      </c>
      <c r="U11" s="39" t="s">
        <v>61</v>
      </c>
      <c r="V11" s="40" t="s">
        <v>62</v>
      </c>
      <c r="W11" s="38" t="s">
        <v>60</v>
      </c>
      <c r="X11" s="39" t="s">
        <v>61</v>
      </c>
      <c r="Y11" s="40" t="s">
        <v>62</v>
      </c>
      <c r="Z11" s="38" t="s">
        <v>60</v>
      </c>
      <c r="AA11" s="39" t="s">
        <v>61</v>
      </c>
      <c r="AB11" s="40" t="s">
        <v>62</v>
      </c>
      <c r="AC11" s="38" t="s">
        <v>60</v>
      </c>
      <c r="AD11" s="39" t="s">
        <v>61</v>
      </c>
      <c r="AE11" s="40" t="s">
        <v>62</v>
      </c>
    </row>
    <row r="12" spans="1:31" ht="15">
      <c r="A12" s="34" t="str">
        <f>'[1]Sheet1'!A11</f>
        <v>GEO/TIME</v>
      </c>
      <c r="B12" s="41" t="str">
        <f>'[1]Sheet1'!B11</f>
        <v>2013</v>
      </c>
      <c r="C12" s="42"/>
      <c r="D12" s="43"/>
      <c r="E12" s="41" t="str">
        <f>'[1]Sheet1'!C11</f>
        <v>2014</v>
      </c>
      <c r="F12" s="42"/>
      <c r="G12" s="43"/>
      <c r="H12" s="41" t="str">
        <f>'[1]Sheet1'!D11</f>
        <v>2015</v>
      </c>
      <c r="I12" s="42"/>
      <c r="J12" s="43"/>
      <c r="K12" s="41" t="str">
        <f>'[1]Sheet1'!E11</f>
        <v>2016</v>
      </c>
      <c r="L12" s="42"/>
      <c r="M12" s="43"/>
      <c r="N12" s="41" t="str">
        <f>'[1]Sheet1'!F11</f>
        <v>2017</v>
      </c>
      <c r="O12" s="42"/>
      <c r="P12" s="43"/>
      <c r="Q12" s="41">
        <f>'[1]Sheet1'!G11</f>
        <v>0</v>
      </c>
      <c r="R12" s="42"/>
      <c r="S12" s="43"/>
      <c r="T12" s="41">
        <f>'[1]Sheet1'!H11</f>
        <v>0</v>
      </c>
      <c r="U12" s="42"/>
      <c r="V12" s="43"/>
      <c r="W12" s="41">
        <f>'[1]Sheet1'!I11</f>
        <v>0</v>
      </c>
      <c r="X12" s="42"/>
      <c r="Y12" s="43"/>
      <c r="Z12" s="41">
        <f>'[1]Sheet1'!J11</f>
        <v>0</v>
      </c>
      <c r="AA12" s="42"/>
      <c r="AB12" s="43"/>
      <c r="AC12" s="41">
        <f>'[1]Sheet1'!K11</f>
        <v>0</v>
      </c>
      <c r="AD12" s="25"/>
      <c r="AE12" s="44"/>
    </row>
    <row r="13" spans="1:31" ht="15">
      <c r="A13" s="34" t="str">
        <f>'[1]Sheet1'!A17</f>
        <v>Germany (until 1990 former territory of the FRG)</v>
      </c>
      <c r="B13" s="41">
        <f>'[1]Sheet1'!B17</f>
        <v>687363</v>
      </c>
      <c r="C13" s="42" t="str">
        <f>_xlfn.IFERROR(VLOOKUP($A13,'[2]Data3'!$A$11:$K$37,MATCH($B$10,'[2]Data3'!$A$10:$K$10,0),0),":")</f>
        <v>:</v>
      </c>
      <c r="D13" s="43" t="str">
        <f>_xlfn.IFERROR(VLOOKUP($A13,'[2]Data4'!$A$11:$K$37,MATCH($B$10,'[2]Data3'!$A$10:$K$10,0),0),":")</f>
        <v>:</v>
      </c>
      <c r="E13" s="41">
        <f>'[1]Sheet1'!C17</f>
        <v>685733</v>
      </c>
      <c r="F13" s="42" t="str">
        <f>_xlfn.IFERROR(VLOOKUP($A13,'[2]Data3'!$A$11:$K$37,MATCH($E$10,'[2]Data3'!$A$10:$K$10,0),0),":")</f>
        <v>:</v>
      </c>
      <c r="G13" s="43" t="str">
        <f>_xlfn.IFERROR(VLOOKUP($A13,'[2]Data4'!$A$11:$K$37,MATCH($E$10,'[2]Data3'!$A$10:$K$10,0),0),":")</f>
        <v>:</v>
      </c>
      <c r="H13" s="41">
        <f>'[1]Sheet1'!D17</f>
        <v>732659</v>
      </c>
      <c r="I13" s="42" t="str">
        <f>_xlfn.IFERROR(VLOOKUP($A13,'[2]Data3'!$A$11:$K$37,MATCH($H$10,'[2]Data3'!$A$10:$K$10,0),0),":")</f>
        <v>:</v>
      </c>
      <c r="J13" s="43" t="str">
        <f>_xlfn.IFERROR(VLOOKUP($A13,'[2]Data4'!$A$11:$K$37,MATCH($H$10,'[2]Data3'!$A$10:$K$10,0),0),":")</f>
        <v>:</v>
      </c>
      <c r="K13" s="41">
        <f>'[1]Sheet1'!E17</f>
        <v>745565</v>
      </c>
      <c r="L13" s="42" t="str">
        <f>_xlfn.IFERROR(VLOOKUP($A13,'[2]Data3'!$A$11:$K$37,MATCH($K$10,'[2]Data3'!$A$10:$K$10,0),0),":")</f>
        <v>:</v>
      </c>
      <c r="M13" s="43" t="str">
        <f>_xlfn.IFERROR(VLOOKUP($A13,'[2]Data4'!$A$11:$K$37,MATCH($K$10,'[2]Data3'!$A$10:$K$10,0),0),":")</f>
        <v>:</v>
      </c>
      <c r="N13" s="41">
        <f>'[1]Sheet1'!F17</f>
        <v>815589</v>
      </c>
      <c r="O13" s="42" t="str">
        <f>_xlfn.IFERROR(VLOOKUP($A13,'[2]Data3'!$A$11:$K$37,MATCH($N$10,'[2]Data3'!$A$10:$K$10,0),0),":")</f>
        <v>:</v>
      </c>
      <c r="P13" s="43" t="str">
        <f>_xlfn.IFERROR(VLOOKUP($A13,'[2]Data4'!$A$11:$K$37,MATCH($N$10,'[2]Data3'!$A$10:$K$10,0),0),":")</f>
        <v>:</v>
      </c>
      <c r="Q13" s="41">
        <f>'[1]Sheet1'!G17</f>
        <v>0</v>
      </c>
      <c r="R13" s="42" t="str">
        <f>_xlfn.IFERROR(VLOOKUP($A13,'[2]Data3'!$A$11:$K$37,MATCH($Q$10,'[2]Data3'!$A$10:$K$10,0),0),":")</f>
        <v>:</v>
      </c>
      <c r="S13" s="43" t="str">
        <f>_xlfn.IFERROR(VLOOKUP($A13,'[2]Data4'!$A$11:$K$37,MATCH($Q$10,'[2]Data3'!$A$10:$K$10,0),0),":")</f>
        <v>:</v>
      </c>
      <c r="T13" s="41">
        <f>'[1]Sheet1'!H17</f>
        <v>0</v>
      </c>
      <c r="U13" s="42" t="str">
        <f>_xlfn.IFERROR(VLOOKUP($A13,'[2]Data3'!$A$11:$K$37,MATCH($T$10,'[2]Data3'!$A$10:$K$10,0),0),":")</f>
        <v>:</v>
      </c>
      <c r="V13" s="43" t="str">
        <f>_xlfn.IFERROR(VLOOKUP($A13,'[2]Data4'!$A$11:$K$37,MATCH($T$10,'[2]Data3'!$A$10:$K$10,0),0),":")</f>
        <v>:</v>
      </c>
      <c r="W13" s="41">
        <f>'[1]Sheet1'!I17</f>
        <v>0</v>
      </c>
      <c r="X13" s="42" t="str">
        <f>_xlfn.IFERROR(VLOOKUP($A13,'[2]Data3'!$A$11:$K$37,MATCH($W$10,'[2]Data3'!$A$10:$K$10,0),0),":")</f>
        <v>:</v>
      </c>
      <c r="Y13" s="43" t="str">
        <f>_xlfn.IFERROR(VLOOKUP($A13,'[2]Data4'!$A$11:$K$37,MATCH($W$10,'[2]Data3'!$A$10:$K$10,0),0),":")</f>
        <v>:</v>
      </c>
      <c r="Z13" s="41">
        <f>'[1]Sheet1'!J17</f>
        <v>0</v>
      </c>
      <c r="AA13" s="42" t="str">
        <f>_xlfn.IFERROR(VLOOKUP($A13,'[2]Data3'!$A$11:$K$37,MATCH($Z$10,'[2]Data3'!$A$10:$K$10,0),0),":")</f>
        <v>:</v>
      </c>
      <c r="AB13" s="43" t="str">
        <f>_xlfn.IFERROR(VLOOKUP($A13,'[2]Data4'!$A$11:$K$37,MATCH($Z$10,'[2]Data3'!$A$10:$K$10,0),0),":")</f>
        <v>:</v>
      </c>
      <c r="AC13" s="41">
        <f>'[1]Sheet1'!K17</f>
        <v>0</v>
      </c>
      <c r="AD13" s="42" t="str">
        <f>_xlfn.IFERROR(VLOOKUP($A13,'[2]Data3'!$A$11:$K$37,MATCH($AC$10,'[2]Data3'!$A$10:$K$10,0),0),":")</f>
        <v>:</v>
      </c>
      <c r="AE13" s="43" t="str">
        <f>_xlfn.IFERROR(VLOOKUP($A13,'[2]Data4'!$A$11:$K$37,MATCH($AC$10,'[2]Data3'!$A$10:$K$10,0),0),":")</f>
        <v>:</v>
      </c>
    </row>
    <row r="14" spans="1:31" ht="15">
      <c r="A14" s="34" t="str">
        <f>'[1]Sheet1'!A18</f>
        <v>Estonia</v>
      </c>
      <c r="B14" s="41">
        <f>'[1]Sheet1'!B18</f>
        <v>4064.8</v>
      </c>
      <c r="C14" s="42" t="str">
        <f>_xlfn.IFERROR(VLOOKUP($A14,'[2]Data3'!$A$11:$K$37,MATCH($B$10,'[2]Data3'!$A$10:$K$10,0),0),":")</f>
        <v>:</v>
      </c>
      <c r="D14" s="43" t="str">
        <f>_xlfn.IFERROR(VLOOKUP($A14,'[2]Data4'!$A$11:$K$37,MATCH($B$10,'[2]Data3'!$A$10:$K$10,0),0),":")</f>
        <v>:</v>
      </c>
      <c r="E14" s="41">
        <f>'[1]Sheet1'!C18</f>
        <v>4249.8</v>
      </c>
      <c r="F14" s="42" t="str">
        <f>_xlfn.IFERROR(VLOOKUP($A14,'[2]Data3'!$A$11:$K$37,MATCH($E$10,'[2]Data3'!$A$10:$K$10,0),0),":")</f>
        <v>:</v>
      </c>
      <c r="G14" s="43" t="str">
        <f>_xlfn.IFERROR(VLOOKUP($A14,'[2]Data4'!$A$11:$K$37,MATCH($E$10,'[2]Data3'!$A$10:$K$10,0),0),":")</f>
        <v>:</v>
      </c>
      <c r="H14" s="41">
        <f>'[1]Sheet1'!D18</f>
        <v>4738.8</v>
      </c>
      <c r="I14" s="42" t="str">
        <f>_xlfn.IFERROR(VLOOKUP($A14,'[2]Data3'!$A$11:$K$37,MATCH($H$10,'[2]Data3'!$A$10:$K$10,0),0),":")</f>
        <v>:</v>
      </c>
      <c r="J14" s="43" t="str">
        <f>_xlfn.IFERROR(VLOOKUP($A14,'[2]Data4'!$A$11:$K$37,MATCH($H$10,'[2]Data3'!$A$10:$K$10,0),0),":")</f>
        <v>:</v>
      </c>
      <c r="K14" s="41">
        <f>'[1]Sheet1'!E18</f>
        <v>5184.2</v>
      </c>
      <c r="L14" s="42" t="str">
        <f>_xlfn.IFERROR(VLOOKUP($A14,'[2]Data3'!$A$11:$K$37,MATCH($K$10,'[2]Data3'!$A$10:$K$10,0),0),":")</f>
        <v>:</v>
      </c>
      <c r="M14" s="43" t="str">
        <f>_xlfn.IFERROR(VLOOKUP($A14,'[2]Data4'!$A$11:$K$37,MATCH($K$10,'[2]Data3'!$A$10:$K$10,0),0),":")</f>
        <v>:</v>
      </c>
      <c r="N14" s="41">
        <f>'[1]Sheet1'!F18</f>
        <v>5493.5</v>
      </c>
      <c r="O14" s="42" t="str">
        <f>_xlfn.IFERROR(VLOOKUP($A14,'[2]Data3'!$A$11:$K$37,MATCH($N$10,'[2]Data3'!$A$10:$K$10,0),0),":")</f>
        <v>:</v>
      </c>
      <c r="P14" s="43" t="str">
        <f>_xlfn.IFERROR(VLOOKUP($A14,'[2]Data4'!$A$11:$K$37,MATCH($N$10,'[2]Data3'!$A$10:$K$10,0),0),":")</f>
        <v>:</v>
      </c>
      <c r="Q14" s="41">
        <f>'[1]Sheet1'!G18</f>
        <v>0</v>
      </c>
      <c r="R14" s="42" t="str">
        <f>_xlfn.IFERROR(VLOOKUP($A14,'[2]Data3'!$A$11:$K$37,MATCH($Q$10,'[2]Data3'!$A$10:$K$10,0),0),":")</f>
        <v>:</v>
      </c>
      <c r="S14" s="43" t="str">
        <f>_xlfn.IFERROR(VLOOKUP($A14,'[2]Data4'!$A$11:$K$37,MATCH($Q$10,'[2]Data3'!$A$10:$K$10,0),0),":")</f>
        <v>:</v>
      </c>
      <c r="T14" s="41">
        <f>'[1]Sheet1'!H18</f>
        <v>0</v>
      </c>
      <c r="U14" s="42" t="str">
        <f>_xlfn.IFERROR(VLOOKUP($A14,'[2]Data3'!$A$11:$K$37,MATCH($T$10,'[2]Data3'!$A$10:$K$10,0),0),":")</f>
        <v>:</v>
      </c>
      <c r="V14" s="43" t="str">
        <f>_xlfn.IFERROR(VLOOKUP($A14,'[2]Data4'!$A$11:$K$37,MATCH($T$10,'[2]Data3'!$A$10:$K$10,0),0),":")</f>
        <v>:</v>
      </c>
      <c r="W14" s="41">
        <f>'[1]Sheet1'!I18</f>
        <v>0</v>
      </c>
      <c r="X14" s="42" t="str">
        <f>_xlfn.IFERROR(VLOOKUP($A14,'[2]Data3'!$A$11:$K$37,MATCH($W$10,'[2]Data3'!$A$10:$K$10,0),0),":")</f>
        <v>:</v>
      </c>
      <c r="Y14" s="43" t="str">
        <f>_xlfn.IFERROR(VLOOKUP($A14,'[2]Data4'!$A$11:$K$37,MATCH($W$10,'[2]Data3'!$A$10:$K$10,0),0),":")</f>
        <v>:</v>
      </c>
      <c r="Z14" s="41">
        <f>'[1]Sheet1'!J18</f>
        <v>0</v>
      </c>
      <c r="AA14" s="42" t="str">
        <f>_xlfn.IFERROR(VLOOKUP($A14,'[2]Data3'!$A$11:$K$37,MATCH($Z$10,'[2]Data3'!$A$10:$K$10,0),0),":")</f>
        <v>:</v>
      </c>
      <c r="AB14" s="43" t="str">
        <f>_xlfn.IFERROR(VLOOKUP($A14,'[2]Data4'!$A$11:$K$37,MATCH($Z$10,'[2]Data3'!$A$10:$K$10,0),0),":")</f>
        <v>:</v>
      </c>
      <c r="AC14" s="41">
        <f>'[1]Sheet1'!K18</f>
        <v>0</v>
      </c>
      <c r="AD14" s="42" t="str">
        <f>_xlfn.IFERROR(VLOOKUP($A14,'[2]Data3'!$A$11:$K$37,MATCH($AC$10,'[2]Data3'!$A$10:$K$10,0),0),":")</f>
        <v>:</v>
      </c>
      <c r="AE14" s="43" t="str">
        <f>_xlfn.IFERROR(VLOOKUP($A14,'[2]Data4'!$A$11:$K$37,MATCH($AC$10,'[2]Data3'!$A$10:$K$10,0),0),":")</f>
        <v>:</v>
      </c>
    </row>
    <row r="15" spans="1:31" ht="15">
      <c r="A15" s="34" t="str">
        <f>'[1]Sheet1'!A19</f>
        <v>Ireland</v>
      </c>
      <c r="B15" s="41">
        <f>'[1]Sheet1'!B19</f>
        <v>244206</v>
      </c>
      <c r="C15" s="42" t="str">
        <f>_xlfn.IFERROR(VLOOKUP($A15,'[2]Data3'!$A$11:$K$37,MATCH($B$10,'[2]Data3'!$A$10:$K$10,0),0),":")</f>
        <v>:</v>
      </c>
      <c r="D15" s="43" t="str">
        <f>_xlfn.IFERROR(VLOOKUP($A15,'[2]Data4'!$A$11:$K$37,MATCH($B$10,'[2]Data3'!$A$10:$K$10,0),0),":")</f>
        <v>:</v>
      </c>
      <c r="E15" s="41">
        <f>'[1]Sheet1'!C19</f>
        <v>353490</v>
      </c>
      <c r="F15" s="42" t="str">
        <f>_xlfn.IFERROR(VLOOKUP($A15,'[2]Data3'!$A$11:$K$37,MATCH($E$10,'[2]Data3'!$A$10:$K$10,0),0),":")</f>
        <v>:</v>
      </c>
      <c r="G15" s="43" t="str">
        <f>_xlfn.IFERROR(VLOOKUP($A15,'[2]Data4'!$A$11:$K$37,MATCH($E$10,'[2]Data3'!$A$10:$K$10,0),0),":")</f>
        <v>:</v>
      </c>
      <c r="H15" s="41">
        <f>'[1]Sheet1'!D19</f>
        <v>626987</v>
      </c>
      <c r="I15" s="42" t="str">
        <f>_xlfn.IFERROR(VLOOKUP($A15,'[2]Data3'!$A$11:$K$37,MATCH($H$10,'[2]Data3'!$A$10:$K$10,0),0),":")</f>
        <v>:</v>
      </c>
      <c r="J15" s="43" t="str">
        <f>_xlfn.IFERROR(VLOOKUP($A15,'[2]Data4'!$A$11:$K$37,MATCH($H$10,'[2]Data3'!$A$10:$K$10,0),0),":")</f>
        <v>:</v>
      </c>
      <c r="K15" s="41">
        <f>'[1]Sheet1'!E19</f>
        <v>597792</v>
      </c>
      <c r="L15" s="42" t="str">
        <f>_xlfn.IFERROR(VLOOKUP($A15,'[2]Data3'!$A$11:$K$37,MATCH($K$10,'[2]Data3'!$A$10:$K$10,0),0),":")</f>
        <v>:</v>
      </c>
      <c r="M15" s="43" t="str">
        <f>_xlfn.IFERROR(VLOOKUP($A15,'[2]Data4'!$A$11:$K$37,MATCH($K$10,'[2]Data3'!$A$10:$K$10,0),0),":")</f>
        <v>:</v>
      </c>
      <c r="N15" s="41">
        <f>'[1]Sheet1'!F19</f>
        <v>496005</v>
      </c>
      <c r="O15" s="42" t="str">
        <f>_xlfn.IFERROR(VLOOKUP($A15,'[2]Data3'!$A$11:$K$37,MATCH($N$10,'[2]Data3'!$A$10:$K$10,0),0),":")</f>
        <v>:</v>
      </c>
      <c r="P15" s="43" t="str">
        <f>_xlfn.IFERROR(VLOOKUP($A15,'[2]Data4'!$A$11:$K$37,MATCH($N$10,'[2]Data3'!$A$10:$K$10,0),0),":")</f>
        <v>:</v>
      </c>
      <c r="Q15" s="41">
        <f>'[1]Sheet1'!G19</f>
        <v>0</v>
      </c>
      <c r="R15" s="42" t="str">
        <f>_xlfn.IFERROR(VLOOKUP($A15,'[2]Data3'!$A$11:$K$37,MATCH($Q$10,'[2]Data3'!$A$10:$K$10,0),0),":")</f>
        <v>:</v>
      </c>
      <c r="S15" s="43" t="str">
        <f>_xlfn.IFERROR(VLOOKUP($A15,'[2]Data4'!$A$11:$K$37,MATCH($Q$10,'[2]Data3'!$A$10:$K$10,0),0),":")</f>
        <v>:</v>
      </c>
      <c r="T15" s="41">
        <f>'[1]Sheet1'!H19</f>
        <v>0</v>
      </c>
      <c r="U15" s="42" t="str">
        <f>_xlfn.IFERROR(VLOOKUP($A15,'[2]Data3'!$A$11:$K$37,MATCH($T$10,'[2]Data3'!$A$10:$K$10,0),0),":")</f>
        <v>:</v>
      </c>
      <c r="V15" s="43" t="str">
        <f>_xlfn.IFERROR(VLOOKUP($A15,'[2]Data4'!$A$11:$K$37,MATCH($T$10,'[2]Data3'!$A$10:$K$10,0),0),":")</f>
        <v>:</v>
      </c>
      <c r="W15" s="41">
        <f>'[1]Sheet1'!I19</f>
        <v>0</v>
      </c>
      <c r="X15" s="42" t="str">
        <f>_xlfn.IFERROR(VLOOKUP($A15,'[2]Data3'!$A$11:$K$37,MATCH($W$10,'[2]Data3'!$A$10:$K$10,0),0),":")</f>
        <v>:</v>
      </c>
      <c r="Y15" s="43" t="str">
        <f>_xlfn.IFERROR(VLOOKUP($A15,'[2]Data4'!$A$11:$K$37,MATCH($W$10,'[2]Data3'!$A$10:$K$10,0),0),":")</f>
        <v>:</v>
      </c>
      <c r="Z15" s="41">
        <f>'[1]Sheet1'!J19</f>
        <v>0</v>
      </c>
      <c r="AA15" s="42" t="str">
        <f>_xlfn.IFERROR(VLOOKUP($A15,'[2]Data3'!$A$11:$K$37,MATCH($Z$10,'[2]Data3'!$A$10:$K$10,0),0),":")</f>
        <v>:</v>
      </c>
      <c r="AB15" s="43" t="str">
        <f>_xlfn.IFERROR(VLOOKUP($A15,'[2]Data4'!$A$11:$K$37,MATCH($Z$10,'[2]Data3'!$A$10:$K$10,0),0),":")</f>
        <v>:</v>
      </c>
      <c r="AC15" s="41">
        <f>'[1]Sheet1'!K19</f>
        <v>0</v>
      </c>
      <c r="AD15" s="42" t="str">
        <f>_xlfn.IFERROR(VLOOKUP($A15,'[2]Data3'!$A$11:$K$37,MATCH($AC$10,'[2]Data3'!$A$10:$K$10,0),0),":")</f>
        <v>:</v>
      </c>
      <c r="AE15" s="43" t="str">
        <f>_xlfn.IFERROR(VLOOKUP($A15,'[2]Data4'!$A$11:$K$37,MATCH($AC$10,'[2]Data3'!$A$10:$K$10,0),0),":")</f>
        <v>:</v>
      </c>
    </row>
    <row r="16" spans="1:31" ht="15">
      <c r="A16" s="34" t="str">
        <f>'[1]Sheet1'!A20</f>
        <v>Greece</v>
      </c>
      <c r="B16" s="41">
        <f>'[1]Sheet1'!B20</f>
        <v>12800.8</v>
      </c>
      <c r="C16" s="42" t="str">
        <f>_xlfn.IFERROR(VLOOKUP($A16,'[2]Data3'!$A$11:$K$37,MATCH($B$10,'[2]Data3'!$A$10:$K$10,0),0),":")</f>
        <v>:</v>
      </c>
      <c r="D16" s="43" t="str">
        <f>_xlfn.IFERROR(VLOOKUP($A16,'[2]Data4'!$A$11:$K$37,MATCH($B$10,'[2]Data3'!$A$10:$K$10,0),0),":")</f>
        <v>:</v>
      </c>
      <c r="E16" s="41">
        <f>'[1]Sheet1'!C20</f>
        <v>11673.5</v>
      </c>
      <c r="F16" s="42" t="str">
        <f>_xlfn.IFERROR(VLOOKUP($A16,'[2]Data3'!$A$11:$K$37,MATCH($E$10,'[2]Data3'!$A$10:$K$10,0),0),":")</f>
        <v>:</v>
      </c>
      <c r="G16" s="43" t="str">
        <f>_xlfn.IFERROR(VLOOKUP($A16,'[2]Data4'!$A$11:$K$37,MATCH($E$10,'[2]Data3'!$A$10:$K$10,0),0),":")</f>
        <v>:</v>
      </c>
      <c r="H16" s="41">
        <f>'[1]Sheet1'!D20</f>
        <v>12034.3</v>
      </c>
      <c r="I16" s="42" t="str">
        <f>_xlfn.IFERROR(VLOOKUP($A16,'[2]Data3'!$A$11:$K$37,MATCH($H$10,'[2]Data3'!$A$10:$K$10,0),0),":")</f>
        <v>:</v>
      </c>
      <c r="J16" s="43" t="str">
        <f>_xlfn.IFERROR(VLOOKUP($A16,'[2]Data4'!$A$11:$K$37,MATCH($H$10,'[2]Data3'!$A$10:$K$10,0),0),":")</f>
        <v>:</v>
      </c>
      <c r="K16" s="41">
        <f>'[1]Sheet1'!E20</f>
        <v>9905.5</v>
      </c>
      <c r="L16" s="42" t="str">
        <f>_xlfn.IFERROR(VLOOKUP($A16,'[2]Data3'!$A$11:$K$37,MATCH($K$10,'[2]Data3'!$A$10:$K$10,0),0),":")</f>
        <v>:</v>
      </c>
      <c r="M16" s="43" t="str">
        <f>_xlfn.IFERROR(VLOOKUP($A16,'[2]Data4'!$A$11:$K$37,MATCH($K$10,'[2]Data3'!$A$10:$K$10,0),0),":")</f>
        <v>:</v>
      </c>
      <c r="N16" s="41">
        <f>'[1]Sheet1'!F20</f>
        <v>9203.3</v>
      </c>
      <c r="O16" s="42" t="str">
        <f>_xlfn.IFERROR(VLOOKUP($A16,'[2]Data3'!$A$11:$K$37,MATCH($N$10,'[2]Data3'!$A$10:$K$10,0),0),":")</f>
        <v>:</v>
      </c>
      <c r="P16" s="43" t="str">
        <f>_xlfn.IFERROR(VLOOKUP($A16,'[2]Data4'!$A$11:$K$37,MATCH($N$10,'[2]Data3'!$A$10:$K$10,0),0),":")</f>
        <v>:</v>
      </c>
      <c r="Q16" s="41">
        <f>'[1]Sheet1'!G20</f>
        <v>0</v>
      </c>
      <c r="R16" s="42" t="str">
        <f>_xlfn.IFERROR(VLOOKUP($A16,'[2]Data3'!$A$11:$K$37,MATCH($Q$10,'[2]Data3'!$A$10:$K$10,0),0),":")</f>
        <v>:</v>
      </c>
      <c r="S16" s="43" t="str">
        <f>_xlfn.IFERROR(VLOOKUP($A16,'[2]Data4'!$A$11:$K$37,MATCH($Q$10,'[2]Data3'!$A$10:$K$10,0),0),":")</f>
        <v>:</v>
      </c>
      <c r="T16" s="41">
        <f>'[1]Sheet1'!H20</f>
        <v>0</v>
      </c>
      <c r="U16" s="42" t="str">
        <f>_xlfn.IFERROR(VLOOKUP($A16,'[2]Data3'!$A$11:$K$37,MATCH($T$10,'[2]Data3'!$A$10:$K$10,0),0),":")</f>
        <v>:</v>
      </c>
      <c r="V16" s="43" t="str">
        <f>_xlfn.IFERROR(VLOOKUP($A16,'[2]Data4'!$A$11:$K$37,MATCH($T$10,'[2]Data3'!$A$10:$K$10,0),0),":")</f>
        <v>:</v>
      </c>
      <c r="W16" s="41">
        <f>'[1]Sheet1'!I20</f>
        <v>0</v>
      </c>
      <c r="X16" s="42" t="str">
        <f>_xlfn.IFERROR(VLOOKUP($A16,'[2]Data3'!$A$11:$K$37,MATCH($W$10,'[2]Data3'!$A$10:$K$10,0),0),":")</f>
        <v>:</v>
      </c>
      <c r="Y16" s="43" t="str">
        <f>_xlfn.IFERROR(VLOOKUP($A16,'[2]Data4'!$A$11:$K$37,MATCH($W$10,'[2]Data3'!$A$10:$K$10,0),0),":")</f>
        <v>:</v>
      </c>
      <c r="Z16" s="41">
        <f>'[1]Sheet1'!J20</f>
        <v>0</v>
      </c>
      <c r="AA16" s="42" t="str">
        <f>_xlfn.IFERROR(VLOOKUP($A16,'[2]Data3'!$A$11:$K$37,MATCH($Z$10,'[2]Data3'!$A$10:$K$10,0),0),":")</f>
        <v>:</v>
      </c>
      <c r="AB16" s="43" t="str">
        <f>_xlfn.IFERROR(VLOOKUP($A16,'[2]Data4'!$A$11:$K$37,MATCH($Z$10,'[2]Data3'!$A$10:$K$10,0),0),":")</f>
        <v>:</v>
      </c>
      <c r="AC16" s="41">
        <f>'[1]Sheet1'!K20</f>
        <v>0</v>
      </c>
      <c r="AD16" s="42" t="str">
        <f>_xlfn.IFERROR(VLOOKUP($A16,'[2]Data3'!$A$11:$K$37,MATCH($AC$10,'[2]Data3'!$A$10:$K$10,0),0),":")</f>
        <v>:</v>
      </c>
      <c r="AE16" s="43" t="str">
        <f>_xlfn.IFERROR(VLOOKUP($A16,'[2]Data4'!$A$11:$K$37,MATCH($AC$10,'[2]Data3'!$A$10:$K$10,0),0),":")</f>
        <v>:</v>
      </c>
    </row>
    <row r="17" spans="1:31" ht="15">
      <c r="A17" s="34" t="str">
        <f>'[1]Sheet1'!A21</f>
        <v>Spain</v>
      </c>
      <c r="B17" s="41">
        <f>'[1]Sheet1'!B21</f>
        <v>176032</v>
      </c>
      <c r="C17" s="42" t="str">
        <f>_xlfn.IFERROR(VLOOKUP($A17,'[2]Data3'!$A$11:$K$37,MATCH($B$10,'[2]Data3'!$A$10:$K$10,0),0),":")</f>
        <v>:</v>
      </c>
      <c r="D17" s="43" t="str">
        <f>_xlfn.IFERROR(VLOOKUP($A17,'[2]Data4'!$A$11:$K$37,MATCH($B$10,'[2]Data3'!$A$10:$K$10,0),0),":")</f>
        <v>:</v>
      </c>
      <c r="E17" s="41">
        <f>'[1]Sheet1'!C21</f>
        <v>167839</v>
      </c>
      <c r="F17" s="42" t="str">
        <f>_xlfn.IFERROR(VLOOKUP($A17,'[2]Data3'!$A$11:$K$37,MATCH($E$10,'[2]Data3'!$A$10:$K$10,0),0),":")</f>
        <v>:</v>
      </c>
      <c r="G17" s="43" t="str">
        <f>_xlfn.IFERROR(VLOOKUP($A17,'[2]Data4'!$A$11:$K$37,MATCH($E$10,'[2]Data3'!$A$10:$K$10,0),0),":")</f>
        <v>:</v>
      </c>
      <c r="H17" s="41">
        <f>'[1]Sheet1'!D21</f>
        <v>186445</v>
      </c>
      <c r="I17" s="42" t="str">
        <f>_xlfn.IFERROR(VLOOKUP($A17,'[2]Data3'!$A$11:$K$37,MATCH($H$10,'[2]Data3'!$A$10:$K$10,0),0),":")</f>
        <v>:</v>
      </c>
      <c r="J17" s="43" t="str">
        <f>_xlfn.IFERROR(VLOOKUP($A17,'[2]Data4'!$A$11:$K$37,MATCH($H$10,'[2]Data3'!$A$10:$K$10,0),0),":")</f>
        <v>:</v>
      </c>
      <c r="K17" s="41">
        <f>'[1]Sheet1'!E21</f>
        <v>193796</v>
      </c>
      <c r="L17" s="42" t="str">
        <f>_xlfn.IFERROR(VLOOKUP($A17,'[2]Data3'!$A$11:$K$37,MATCH($K$10,'[2]Data3'!$A$10:$K$10,0),0),":")</f>
        <v>:</v>
      </c>
      <c r="M17" s="43" t="str">
        <f>_xlfn.IFERROR(VLOOKUP($A17,'[2]Data4'!$A$11:$K$37,MATCH($K$10,'[2]Data3'!$A$10:$K$10,0),0),":")</f>
        <v>:</v>
      </c>
      <c r="N17" s="41">
        <f>'[1]Sheet1'!F21</f>
        <v>190076</v>
      </c>
      <c r="O17" s="42" t="str">
        <f>_xlfn.IFERROR(VLOOKUP($A17,'[2]Data3'!$A$11:$K$37,MATCH($N$10,'[2]Data3'!$A$10:$K$10,0),0),":")</f>
        <v>:</v>
      </c>
      <c r="P17" s="43" t="str">
        <f>_xlfn.IFERROR(VLOOKUP($A17,'[2]Data4'!$A$11:$K$37,MATCH($N$10,'[2]Data3'!$A$10:$K$10,0),0),":")</f>
        <v>:</v>
      </c>
      <c r="Q17" s="41">
        <f>'[1]Sheet1'!G21</f>
        <v>0</v>
      </c>
      <c r="R17" s="42" t="str">
        <f>_xlfn.IFERROR(VLOOKUP($A17,'[2]Data3'!$A$11:$K$37,MATCH($Q$10,'[2]Data3'!$A$10:$K$10,0),0),":")</f>
        <v>:</v>
      </c>
      <c r="S17" s="43" t="str">
        <f>_xlfn.IFERROR(VLOOKUP($A17,'[2]Data4'!$A$11:$K$37,MATCH($Q$10,'[2]Data3'!$A$10:$K$10,0),0),":")</f>
        <v>:</v>
      </c>
      <c r="T17" s="41">
        <f>'[1]Sheet1'!H21</f>
        <v>0</v>
      </c>
      <c r="U17" s="42" t="str">
        <f>_xlfn.IFERROR(VLOOKUP($A17,'[2]Data3'!$A$11:$K$37,MATCH($T$10,'[2]Data3'!$A$10:$K$10,0),0),":")</f>
        <v>:</v>
      </c>
      <c r="V17" s="43" t="str">
        <f>_xlfn.IFERROR(VLOOKUP($A17,'[2]Data4'!$A$11:$K$37,MATCH($T$10,'[2]Data3'!$A$10:$K$10,0),0),":")</f>
        <v>:</v>
      </c>
      <c r="W17" s="41">
        <f>'[1]Sheet1'!I21</f>
        <v>0</v>
      </c>
      <c r="X17" s="42" t="str">
        <f>_xlfn.IFERROR(VLOOKUP($A17,'[2]Data3'!$A$11:$K$37,MATCH($W$10,'[2]Data3'!$A$10:$K$10,0),0),":")</f>
        <v>:</v>
      </c>
      <c r="Y17" s="43" t="str">
        <f>_xlfn.IFERROR(VLOOKUP($A17,'[2]Data4'!$A$11:$K$37,MATCH($W$10,'[2]Data3'!$A$10:$K$10,0),0),":")</f>
        <v>:</v>
      </c>
      <c r="Z17" s="41">
        <f>'[1]Sheet1'!J21</f>
        <v>0</v>
      </c>
      <c r="AA17" s="42" t="str">
        <f>_xlfn.IFERROR(VLOOKUP($A17,'[2]Data3'!$A$11:$K$37,MATCH($Z$10,'[2]Data3'!$A$10:$K$10,0),0),":")</f>
        <v>:</v>
      </c>
      <c r="AB17" s="43" t="str">
        <f>_xlfn.IFERROR(VLOOKUP($A17,'[2]Data4'!$A$11:$K$37,MATCH($Z$10,'[2]Data3'!$A$10:$K$10,0),0),":")</f>
        <v>:</v>
      </c>
      <c r="AC17" s="41">
        <f>'[1]Sheet1'!K21</f>
        <v>0</v>
      </c>
      <c r="AD17" s="42" t="str">
        <f>_xlfn.IFERROR(VLOOKUP($A17,'[2]Data3'!$A$11:$K$37,MATCH($AC$10,'[2]Data3'!$A$10:$K$10,0),0),":")</f>
        <v>:</v>
      </c>
      <c r="AE17" s="43" t="str">
        <f>_xlfn.IFERROR(VLOOKUP($A17,'[2]Data4'!$A$11:$K$37,MATCH($AC$10,'[2]Data3'!$A$10:$K$10,0),0),":")</f>
        <v>:</v>
      </c>
    </row>
    <row r="18" spans="1:31" ht="15">
      <c r="A18" s="34" t="str">
        <f>'[1]Sheet1'!A22</f>
        <v>France</v>
      </c>
      <c r="B18" s="41">
        <f>'[1]Sheet1'!B22</f>
        <v>572369</v>
      </c>
      <c r="C18" s="42" t="str">
        <f>_xlfn.IFERROR(VLOOKUP($A18,'[2]Data3'!$A$11:$K$37,MATCH($B$10,'[2]Data3'!$A$10:$K$10,0),0),":")</f>
        <v>:</v>
      </c>
      <c r="D18" s="43" t="str">
        <f>_xlfn.IFERROR(VLOOKUP($A18,'[2]Data4'!$A$11:$K$37,MATCH($B$10,'[2]Data3'!$A$10:$K$10,0),0),":")</f>
        <v>:</v>
      </c>
      <c r="E18" s="41">
        <f>'[1]Sheet1'!C22</f>
        <v>622264</v>
      </c>
      <c r="F18" s="42" t="str">
        <f>_xlfn.IFERROR(VLOOKUP($A18,'[2]Data3'!$A$11:$K$37,MATCH($E$10,'[2]Data3'!$A$10:$K$10,0),0),":")</f>
        <v>:</v>
      </c>
      <c r="G18" s="43" t="str">
        <f>_xlfn.IFERROR(VLOOKUP($A18,'[2]Data4'!$A$11:$K$37,MATCH($E$10,'[2]Data3'!$A$10:$K$10,0),0),":")</f>
        <v>:</v>
      </c>
      <c r="H18" s="41">
        <f>'[1]Sheet1'!D22</f>
        <v>666986</v>
      </c>
      <c r="I18" s="42" t="str">
        <f>_xlfn.IFERROR(VLOOKUP($A18,'[2]Data3'!$A$11:$K$37,MATCH($H$10,'[2]Data3'!$A$10:$K$10,0),0),":")</f>
        <v>:</v>
      </c>
      <c r="J18" s="43" t="str">
        <f>_xlfn.IFERROR(VLOOKUP($A18,'[2]Data4'!$A$11:$K$37,MATCH($H$10,'[2]Data3'!$A$10:$K$10,0),0),":")</f>
        <v>:</v>
      </c>
      <c r="K18" s="41">
        <f>'[1]Sheet1'!E22</f>
        <v>683325</v>
      </c>
      <c r="L18" s="42" t="str">
        <f>_xlfn.IFERROR(VLOOKUP($A18,'[2]Data3'!$A$11:$K$37,MATCH($K$10,'[2]Data3'!$A$10:$K$10,0),0),":")</f>
        <v>:</v>
      </c>
      <c r="M18" s="43" t="str">
        <f>_xlfn.IFERROR(VLOOKUP($A18,'[2]Data4'!$A$11:$K$37,MATCH($K$10,'[2]Data3'!$A$10:$K$10,0),0),":")</f>
        <v>:</v>
      </c>
      <c r="N18" s="41">
        <f>'[1]Sheet1'!F22</f>
        <v>716797</v>
      </c>
      <c r="O18" s="42" t="str">
        <f>_xlfn.IFERROR(VLOOKUP($A18,'[2]Data3'!$A$11:$K$37,MATCH($N$10,'[2]Data3'!$A$10:$K$10,0),0),":")</f>
        <v>:</v>
      </c>
      <c r="P18" s="43" t="str">
        <f>_xlfn.IFERROR(VLOOKUP($A18,'[2]Data4'!$A$11:$K$37,MATCH($N$10,'[2]Data3'!$A$10:$K$10,0),0),":")</f>
        <v>:</v>
      </c>
      <c r="Q18" s="41">
        <f>'[1]Sheet1'!G22</f>
        <v>0</v>
      </c>
      <c r="R18" s="42" t="str">
        <f>_xlfn.IFERROR(VLOOKUP($A18,'[2]Data3'!$A$11:$K$37,MATCH($Q$10,'[2]Data3'!$A$10:$K$10,0),0),":")</f>
        <v>:</v>
      </c>
      <c r="S18" s="43" t="str">
        <f>_xlfn.IFERROR(VLOOKUP($A18,'[2]Data4'!$A$11:$K$37,MATCH($Q$10,'[2]Data3'!$A$10:$K$10,0),0),":")</f>
        <v>:</v>
      </c>
      <c r="T18" s="41">
        <f>'[1]Sheet1'!H22</f>
        <v>0</v>
      </c>
      <c r="U18" s="42" t="str">
        <f>_xlfn.IFERROR(VLOOKUP($A18,'[2]Data3'!$A$11:$K$37,MATCH($T$10,'[2]Data3'!$A$10:$K$10,0),0),":")</f>
        <v>:</v>
      </c>
      <c r="V18" s="43" t="str">
        <f>_xlfn.IFERROR(VLOOKUP($A18,'[2]Data4'!$A$11:$K$37,MATCH($T$10,'[2]Data3'!$A$10:$K$10,0),0),":")</f>
        <v>:</v>
      </c>
      <c r="W18" s="41">
        <f>'[1]Sheet1'!I22</f>
        <v>0</v>
      </c>
      <c r="X18" s="42" t="str">
        <f>_xlfn.IFERROR(VLOOKUP($A18,'[2]Data3'!$A$11:$K$37,MATCH($W$10,'[2]Data3'!$A$10:$K$10,0),0),":")</f>
        <v>:</v>
      </c>
      <c r="Y18" s="43" t="str">
        <f>_xlfn.IFERROR(VLOOKUP($A18,'[2]Data4'!$A$11:$K$37,MATCH($W$10,'[2]Data3'!$A$10:$K$10,0),0),":")</f>
        <v>:</v>
      </c>
      <c r="Z18" s="41">
        <f>'[1]Sheet1'!J22</f>
        <v>0</v>
      </c>
      <c r="AA18" s="42" t="str">
        <f>_xlfn.IFERROR(VLOOKUP($A18,'[2]Data3'!$A$11:$K$37,MATCH($Z$10,'[2]Data3'!$A$10:$K$10,0),0),":")</f>
        <v>:</v>
      </c>
      <c r="AB18" s="43" t="str">
        <f>_xlfn.IFERROR(VLOOKUP($A18,'[2]Data4'!$A$11:$K$37,MATCH($Z$10,'[2]Data3'!$A$10:$K$10,0),0),":")</f>
        <v>:</v>
      </c>
      <c r="AC18" s="41">
        <f>'[1]Sheet1'!K22</f>
        <v>0</v>
      </c>
      <c r="AD18" s="42" t="str">
        <f>_xlfn.IFERROR(VLOOKUP($A18,'[2]Data3'!$A$11:$K$37,MATCH($AC$10,'[2]Data3'!$A$10:$K$10,0),0),":")</f>
        <v>:</v>
      </c>
      <c r="AE18" s="43" t="str">
        <f>_xlfn.IFERROR(VLOOKUP($A18,'[2]Data4'!$A$11:$K$37,MATCH($AC$10,'[2]Data3'!$A$10:$K$10,0),0),":")</f>
        <v>:</v>
      </c>
    </row>
    <row r="19" spans="1:31" ht="15">
      <c r="A19" s="34" t="str">
        <f>'[1]Sheet1'!A23</f>
        <v>Croatia</v>
      </c>
      <c r="B19" s="41">
        <f>'[1]Sheet1'!B23</f>
        <v>670.6</v>
      </c>
      <c r="C19" s="42" t="str">
        <f>_xlfn.IFERROR(VLOOKUP($A19,'[2]Data3'!$A$11:$K$37,MATCH($B$10,'[2]Data3'!$A$10:$K$10,0),0),":")</f>
        <v>:</v>
      </c>
      <c r="D19" s="43" t="str">
        <f>_xlfn.IFERROR(VLOOKUP($A19,'[2]Data4'!$A$11:$K$37,MATCH($B$10,'[2]Data3'!$A$10:$K$10,0),0),":")</f>
        <v>:</v>
      </c>
      <c r="E19" s="41">
        <f>'[1]Sheet1'!C23</f>
        <v>2506.7</v>
      </c>
      <c r="F19" s="42" t="str">
        <f>_xlfn.IFERROR(VLOOKUP($A19,'[2]Data3'!$A$11:$K$37,MATCH($E$10,'[2]Data3'!$A$10:$K$10,0),0),":")</f>
        <v>:</v>
      </c>
      <c r="G19" s="43" t="str">
        <f>_xlfn.IFERROR(VLOOKUP($A19,'[2]Data4'!$A$11:$K$37,MATCH($E$10,'[2]Data3'!$A$10:$K$10,0),0),":")</f>
        <v>:</v>
      </c>
      <c r="H19" s="41">
        <f>'[1]Sheet1'!D23</f>
        <v>2671.8</v>
      </c>
      <c r="I19" s="42" t="str">
        <f>_xlfn.IFERROR(VLOOKUP($A19,'[2]Data3'!$A$11:$K$37,MATCH($H$10,'[2]Data3'!$A$10:$K$10,0),0),":")</f>
        <v>:</v>
      </c>
      <c r="J19" s="43" t="str">
        <f>_xlfn.IFERROR(VLOOKUP($A19,'[2]Data4'!$A$11:$K$37,MATCH($H$10,'[2]Data3'!$A$10:$K$10,0),0),":")</f>
        <v>:</v>
      </c>
      <c r="K19" s="41">
        <f>'[1]Sheet1'!E23</f>
        <v>2264.5</v>
      </c>
      <c r="L19" s="42" t="str">
        <f>_xlfn.IFERROR(VLOOKUP($A19,'[2]Data3'!$A$11:$K$37,MATCH($K$10,'[2]Data3'!$A$10:$K$10,0),0),":")</f>
        <v>:</v>
      </c>
      <c r="M19" s="43" t="str">
        <f>_xlfn.IFERROR(VLOOKUP($A19,'[2]Data4'!$A$11:$K$37,MATCH($K$10,'[2]Data3'!$A$10:$K$10,0),0),":")</f>
        <v>:</v>
      </c>
      <c r="N19" s="41">
        <f>'[1]Sheet1'!F23</f>
        <v>2386.3</v>
      </c>
      <c r="O19" s="42" t="str">
        <f>_xlfn.IFERROR(VLOOKUP($A19,'[2]Data3'!$A$11:$K$37,MATCH($N$10,'[2]Data3'!$A$10:$K$10,0),0),":")</f>
        <v>:</v>
      </c>
      <c r="P19" s="43" t="str">
        <f>_xlfn.IFERROR(VLOOKUP($A19,'[2]Data4'!$A$11:$K$37,MATCH($N$10,'[2]Data3'!$A$10:$K$10,0),0),":")</f>
        <v>:</v>
      </c>
      <c r="Q19" s="41">
        <f>'[1]Sheet1'!G23</f>
        <v>0</v>
      </c>
      <c r="R19" s="42" t="str">
        <f>_xlfn.IFERROR(VLOOKUP($A19,'[2]Data3'!$A$11:$K$37,MATCH($Q$10,'[2]Data3'!$A$10:$K$10,0),0),":")</f>
        <v>:</v>
      </c>
      <c r="S19" s="43" t="str">
        <f>_xlfn.IFERROR(VLOOKUP($A19,'[2]Data4'!$A$11:$K$37,MATCH($Q$10,'[2]Data3'!$A$10:$K$10,0),0),":")</f>
        <v>:</v>
      </c>
      <c r="T19" s="41">
        <f>'[1]Sheet1'!H23</f>
        <v>0</v>
      </c>
      <c r="U19" s="42" t="str">
        <f>_xlfn.IFERROR(VLOOKUP($A19,'[2]Data3'!$A$11:$K$37,MATCH($T$10,'[2]Data3'!$A$10:$K$10,0),0),":")</f>
        <v>:</v>
      </c>
      <c r="V19" s="43" t="str">
        <f>_xlfn.IFERROR(VLOOKUP($A19,'[2]Data4'!$A$11:$K$37,MATCH($T$10,'[2]Data3'!$A$10:$K$10,0),0),":")</f>
        <v>:</v>
      </c>
      <c r="W19" s="41">
        <f>'[1]Sheet1'!I23</f>
        <v>0</v>
      </c>
      <c r="X19" s="42" t="str">
        <f>_xlfn.IFERROR(VLOOKUP($A19,'[2]Data3'!$A$11:$K$37,MATCH($W$10,'[2]Data3'!$A$10:$K$10,0),0),":")</f>
        <v>:</v>
      </c>
      <c r="Y19" s="43" t="str">
        <f>_xlfn.IFERROR(VLOOKUP($A19,'[2]Data4'!$A$11:$K$37,MATCH($W$10,'[2]Data3'!$A$10:$K$10,0),0),":")</f>
        <v>:</v>
      </c>
      <c r="Z19" s="41">
        <f>'[1]Sheet1'!J23</f>
        <v>0</v>
      </c>
      <c r="AA19" s="42" t="str">
        <f>_xlfn.IFERROR(VLOOKUP($A19,'[2]Data3'!$A$11:$K$37,MATCH($Z$10,'[2]Data3'!$A$10:$K$10,0),0),":")</f>
        <v>:</v>
      </c>
      <c r="AB19" s="43" t="str">
        <f>_xlfn.IFERROR(VLOOKUP($A19,'[2]Data4'!$A$11:$K$37,MATCH($Z$10,'[2]Data3'!$A$10:$K$10,0),0),":")</f>
        <v>:</v>
      </c>
      <c r="AC19" s="41">
        <f>'[1]Sheet1'!K23</f>
        <v>0</v>
      </c>
      <c r="AD19" s="42" t="str">
        <f>_xlfn.IFERROR(VLOOKUP($A19,'[2]Data3'!$A$11:$K$37,MATCH($AC$10,'[2]Data3'!$A$10:$K$10,0),0),":")</f>
        <v>:</v>
      </c>
      <c r="AE19" s="43" t="str">
        <f>_xlfn.IFERROR(VLOOKUP($A19,'[2]Data4'!$A$11:$K$37,MATCH($AC$10,'[2]Data3'!$A$10:$K$10,0),0),":")</f>
        <v>:</v>
      </c>
    </row>
    <row r="20" spans="1:31" ht="15">
      <c r="A20" s="34" t="str">
        <f>'[1]Sheet1'!A24</f>
        <v>Italy</v>
      </c>
      <c r="B20" s="41">
        <f>'[1]Sheet1'!B24</f>
        <v>270618.9</v>
      </c>
      <c r="C20" s="42" t="str">
        <f>_xlfn.IFERROR(VLOOKUP($A20,'[2]Data3'!$A$11:$K$37,MATCH($B$10,'[2]Data3'!$A$10:$K$10,0),0),":")</f>
        <v>:</v>
      </c>
      <c r="D20" s="43" t="str">
        <f>_xlfn.IFERROR(VLOOKUP($A20,'[2]Data4'!$A$11:$K$37,MATCH($B$10,'[2]Data3'!$A$10:$K$10,0),0),":")</f>
        <v>:</v>
      </c>
      <c r="E20" s="41">
        <f>'[1]Sheet1'!C24</f>
        <v>273946</v>
      </c>
      <c r="F20" s="42" t="str">
        <f>_xlfn.IFERROR(VLOOKUP($A20,'[2]Data3'!$A$11:$K$37,MATCH($E$10,'[2]Data3'!$A$10:$K$10,0),0),":")</f>
        <v>:</v>
      </c>
      <c r="G20" s="43" t="str">
        <f>_xlfn.IFERROR(VLOOKUP($A20,'[2]Data4'!$A$11:$K$37,MATCH($E$10,'[2]Data3'!$A$10:$K$10,0),0),":")</f>
        <v>:</v>
      </c>
      <c r="H20" s="41">
        <f>'[1]Sheet1'!D24</f>
        <v>281657.3</v>
      </c>
      <c r="I20" s="42" t="str">
        <f>_xlfn.IFERROR(VLOOKUP($A20,'[2]Data3'!$A$11:$K$37,MATCH($H$10,'[2]Data3'!$A$10:$K$10,0),0),":")</f>
        <v>:</v>
      </c>
      <c r="J20" s="43" t="str">
        <f>_xlfn.IFERROR(VLOOKUP($A20,'[2]Data4'!$A$11:$K$37,MATCH($H$10,'[2]Data3'!$A$10:$K$10,0),0),":")</f>
        <v>:</v>
      </c>
      <c r="K20" s="41">
        <f>'[1]Sheet1'!E24</f>
        <v>274693.2</v>
      </c>
      <c r="L20" s="42" t="str">
        <f>_xlfn.IFERROR(VLOOKUP($A20,'[2]Data3'!$A$11:$K$37,MATCH($K$10,'[2]Data3'!$A$10:$K$10,0),0),":")</f>
        <v>:</v>
      </c>
      <c r="M20" s="43" t="str">
        <f>_xlfn.IFERROR(VLOOKUP($A20,'[2]Data4'!$A$11:$K$37,MATCH($K$10,'[2]Data3'!$A$10:$K$10,0),0),":")</f>
        <v>:</v>
      </c>
      <c r="N20" s="41">
        <f>'[1]Sheet1'!F24</f>
        <v>278323</v>
      </c>
      <c r="O20" s="42" t="str">
        <f>_xlfn.IFERROR(VLOOKUP($A20,'[2]Data3'!$A$11:$K$37,MATCH($N$10,'[2]Data3'!$A$10:$K$10,0),0),":")</f>
        <v>:</v>
      </c>
      <c r="P20" s="43" t="str">
        <f>_xlfn.IFERROR(VLOOKUP($A20,'[2]Data4'!$A$11:$K$37,MATCH($N$10,'[2]Data3'!$A$10:$K$10,0),0),":")</f>
        <v>:</v>
      </c>
      <c r="Q20" s="41">
        <f>'[1]Sheet1'!G24</f>
        <v>0</v>
      </c>
      <c r="R20" s="42" t="str">
        <f>_xlfn.IFERROR(VLOOKUP($A20,'[2]Data3'!$A$11:$K$37,MATCH($Q$10,'[2]Data3'!$A$10:$K$10,0),0),":")</f>
        <v>:</v>
      </c>
      <c r="S20" s="43" t="str">
        <f>_xlfn.IFERROR(VLOOKUP($A20,'[2]Data4'!$A$11:$K$37,MATCH($Q$10,'[2]Data3'!$A$10:$K$10,0),0),":")</f>
        <v>:</v>
      </c>
      <c r="T20" s="41">
        <f>'[1]Sheet1'!H24</f>
        <v>0</v>
      </c>
      <c r="U20" s="42" t="str">
        <f>_xlfn.IFERROR(VLOOKUP($A20,'[2]Data3'!$A$11:$K$37,MATCH($T$10,'[2]Data3'!$A$10:$K$10,0),0),":")</f>
        <v>:</v>
      </c>
      <c r="V20" s="43" t="str">
        <f>_xlfn.IFERROR(VLOOKUP($A20,'[2]Data4'!$A$11:$K$37,MATCH($T$10,'[2]Data3'!$A$10:$K$10,0),0),":")</f>
        <v>:</v>
      </c>
      <c r="W20" s="41">
        <f>'[1]Sheet1'!I24</f>
        <v>0</v>
      </c>
      <c r="X20" s="42" t="str">
        <f>_xlfn.IFERROR(VLOOKUP($A20,'[2]Data3'!$A$11:$K$37,MATCH($W$10,'[2]Data3'!$A$10:$K$10,0),0),":")</f>
        <v>:</v>
      </c>
      <c r="Y20" s="43" t="str">
        <f>_xlfn.IFERROR(VLOOKUP($A20,'[2]Data4'!$A$11:$K$37,MATCH($W$10,'[2]Data3'!$A$10:$K$10,0),0),":")</f>
        <v>:</v>
      </c>
      <c r="Z20" s="41">
        <f>'[1]Sheet1'!J24</f>
        <v>0</v>
      </c>
      <c r="AA20" s="42" t="str">
        <f>_xlfn.IFERROR(VLOOKUP($A20,'[2]Data3'!$A$11:$K$37,MATCH($Z$10,'[2]Data3'!$A$10:$K$10,0),0),":")</f>
        <v>:</v>
      </c>
      <c r="AB20" s="43" t="str">
        <f>_xlfn.IFERROR(VLOOKUP($A20,'[2]Data4'!$A$11:$K$37,MATCH($Z$10,'[2]Data3'!$A$10:$K$10,0),0),":")</f>
        <v>:</v>
      </c>
      <c r="AC20" s="41">
        <f>'[1]Sheet1'!K24</f>
        <v>0</v>
      </c>
      <c r="AD20" s="42" t="str">
        <f>_xlfn.IFERROR(VLOOKUP($A20,'[2]Data3'!$A$11:$K$37,MATCH($AC$10,'[2]Data3'!$A$10:$K$10,0),0),":")</f>
        <v>:</v>
      </c>
      <c r="AE20" s="43" t="str">
        <f>_xlfn.IFERROR(VLOOKUP($A20,'[2]Data4'!$A$11:$K$37,MATCH($AC$10,'[2]Data3'!$A$10:$K$10,0),0),":")</f>
        <v>:</v>
      </c>
    </row>
    <row r="21" spans="1:31" ht="15">
      <c r="A21" s="34" t="str">
        <f>'[1]Sheet1'!A25</f>
        <v>Cyprus</v>
      </c>
      <c r="B21" s="41">
        <f>'[1]Sheet1'!B25</f>
        <v>15189</v>
      </c>
      <c r="C21" s="42" t="str">
        <f>_xlfn.IFERROR(VLOOKUP($A21,'[2]Data3'!$A$11:$K$37,MATCH($B$10,'[2]Data3'!$A$10:$K$10,0),0),":")</f>
        <v>:</v>
      </c>
      <c r="D21" s="43" t="str">
        <f>_xlfn.IFERROR(VLOOKUP($A21,'[2]Data4'!$A$11:$K$37,MATCH($B$10,'[2]Data3'!$A$10:$K$10,0),0),":")</f>
        <v>:</v>
      </c>
      <c r="E21" s="41">
        <f>'[1]Sheet1'!C25</f>
        <v>15430</v>
      </c>
      <c r="F21" s="42" t="str">
        <f>_xlfn.IFERROR(VLOOKUP($A21,'[2]Data3'!$A$11:$K$37,MATCH($E$10,'[2]Data3'!$A$10:$K$10,0),0),":")</f>
        <v>:</v>
      </c>
      <c r="G21" s="43" t="str">
        <f>_xlfn.IFERROR(VLOOKUP($A21,'[2]Data4'!$A$11:$K$37,MATCH($E$10,'[2]Data3'!$A$10:$K$10,0),0),":")</f>
        <v>:</v>
      </c>
      <c r="H21" s="41">
        <f>'[1]Sheet1'!D25</f>
        <v>19122</v>
      </c>
      <c r="I21" s="42" t="str">
        <f>_xlfn.IFERROR(VLOOKUP($A21,'[2]Data3'!$A$11:$K$37,MATCH($H$10,'[2]Data3'!$A$10:$K$10,0),0),":")</f>
        <v>:</v>
      </c>
      <c r="J21" s="43" t="str">
        <f>_xlfn.IFERROR(VLOOKUP($A21,'[2]Data4'!$A$11:$K$37,MATCH($H$10,'[2]Data3'!$A$10:$K$10,0),0),":")</f>
        <v>:</v>
      </c>
      <c r="K21" s="41">
        <f>'[1]Sheet1'!E25</f>
        <v>23253</v>
      </c>
      <c r="L21" s="42" t="str">
        <f>_xlfn.IFERROR(VLOOKUP($A21,'[2]Data3'!$A$11:$K$37,MATCH($K$10,'[2]Data3'!$A$10:$K$10,0),0),":")</f>
        <v>:</v>
      </c>
      <c r="M21" s="43" t="str">
        <f>_xlfn.IFERROR(VLOOKUP($A21,'[2]Data4'!$A$11:$K$37,MATCH($K$10,'[2]Data3'!$A$10:$K$10,0),0),":")</f>
        <v>:</v>
      </c>
      <c r="N21" s="41">
        <f>'[1]Sheet1'!F25</f>
        <v>26882</v>
      </c>
      <c r="O21" s="42" t="str">
        <f>_xlfn.IFERROR(VLOOKUP($A21,'[2]Data3'!$A$11:$K$37,MATCH($N$10,'[2]Data3'!$A$10:$K$10,0),0),":")</f>
        <v>:</v>
      </c>
      <c r="P21" s="43" t="str">
        <f>_xlfn.IFERROR(VLOOKUP($A21,'[2]Data4'!$A$11:$K$37,MATCH($N$10,'[2]Data3'!$A$10:$K$10,0),0),":")</f>
        <v>:</v>
      </c>
      <c r="Q21" s="41">
        <f>'[1]Sheet1'!G25</f>
        <v>0</v>
      </c>
      <c r="R21" s="42" t="str">
        <f>_xlfn.IFERROR(VLOOKUP($A21,'[2]Data3'!$A$11:$K$37,MATCH($Q$10,'[2]Data3'!$A$10:$K$10,0),0),":")</f>
        <v>:</v>
      </c>
      <c r="S21" s="43" t="str">
        <f>_xlfn.IFERROR(VLOOKUP($A21,'[2]Data4'!$A$11:$K$37,MATCH($Q$10,'[2]Data3'!$A$10:$K$10,0),0),":")</f>
        <v>:</v>
      </c>
      <c r="T21" s="41">
        <f>'[1]Sheet1'!H25</f>
        <v>0</v>
      </c>
      <c r="U21" s="42" t="str">
        <f>_xlfn.IFERROR(VLOOKUP($A21,'[2]Data3'!$A$11:$K$37,MATCH($T$10,'[2]Data3'!$A$10:$K$10,0),0),":")</f>
        <v>:</v>
      </c>
      <c r="V21" s="43" t="str">
        <f>_xlfn.IFERROR(VLOOKUP($A21,'[2]Data4'!$A$11:$K$37,MATCH($T$10,'[2]Data3'!$A$10:$K$10,0),0),":")</f>
        <v>:</v>
      </c>
      <c r="W21" s="41">
        <f>'[1]Sheet1'!I25</f>
        <v>0</v>
      </c>
      <c r="X21" s="42" t="str">
        <f>_xlfn.IFERROR(VLOOKUP($A21,'[2]Data3'!$A$11:$K$37,MATCH($W$10,'[2]Data3'!$A$10:$K$10,0),0),":")</f>
        <v>:</v>
      </c>
      <c r="Y21" s="43" t="str">
        <f>_xlfn.IFERROR(VLOOKUP($A21,'[2]Data4'!$A$11:$K$37,MATCH($W$10,'[2]Data3'!$A$10:$K$10,0),0),":")</f>
        <v>:</v>
      </c>
      <c r="Z21" s="41">
        <f>'[1]Sheet1'!J25</f>
        <v>0</v>
      </c>
      <c r="AA21" s="42" t="str">
        <f>_xlfn.IFERROR(VLOOKUP($A21,'[2]Data3'!$A$11:$K$37,MATCH($Z$10,'[2]Data3'!$A$10:$K$10,0),0),":")</f>
        <v>:</v>
      </c>
      <c r="AB21" s="43" t="str">
        <f>_xlfn.IFERROR(VLOOKUP($A21,'[2]Data4'!$A$11:$K$37,MATCH($Z$10,'[2]Data3'!$A$10:$K$10,0),0),":")</f>
        <v>:</v>
      </c>
      <c r="AC21" s="41">
        <f>'[1]Sheet1'!K25</f>
        <v>0</v>
      </c>
      <c r="AD21" s="42" t="str">
        <f>_xlfn.IFERROR(VLOOKUP($A21,'[2]Data3'!$A$11:$K$37,MATCH($AC$10,'[2]Data3'!$A$10:$K$10,0),0),":")</f>
        <v>:</v>
      </c>
      <c r="AE21" s="43" t="str">
        <f>_xlfn.IFERROR(VLOOKUP($A21,'[2]Data4'!$A$11:$K$37,MATCH($AC$10,'[2]Data3'!$A$10:$K$10,0),0),":")</f>
        <v>:</v>
      </c>
    </row>
    <row r="22" spans="1:31" ht="15">
      <c r="A22" s="34" t="str">
        <f>'[1]Sheet1'!A26</f>
        <v>Latvia</v>
      </c>
      <c r="B22" s="41">
        <f>'[1]Sheet1'!B26</f>
        <v>678</v>
      </c>
      <c r="C22" s="42" t="str">
        <f>_xlfn.IFERROR(VLOOKUP($A22,'[2]Data3'!$A$11:$K$37,MATCH($B$10,'[2]Data3'!$A$10:$K$10,0),0),":")</f>
        <v>:</v>
      </c>
      <c r="D22" s="43" t="str">
        <f>_xlfn.IFERROR(VLOOKUP($A22,'[2]Data4'!$A$11:$K$37,MATCH($B$10,'[2]Data3'!$A$10:$K$10,0),0),":")</f>
        <v>:</v>
      </c>
      <c r="E22" s="41">
        <f>'[1]Sheet1'!C26</f>
        <v>701</v>
      </c>
      <c r="F22" s="42" t="str">
        <f>_xlfn.IFERROR(VLOOKUP($A22,'[2]Data3'!$A$11:$K$37,MATCH($E$10,'[2]Data3'!$A$10:$K$10,0),0),":")</f>
        <v>:</v>
      </c>
      <c r="G22" s="43" t="str">
        <f>_xlfn.IFERROR(VLOOKUP($A22,'[2]Data4'!$A$11:$K$37,MATCH($E$10,'[2]Data3'!$A$10:$K$10,0),0),":")</f>
        <v>:</v>
      </c>
      <c r="H22" s="41">
        <f>'[1]Sheet1'!D26</f>
        <v>938</v>
      </c>
      <c r="I22" s="42" t="str">
        <f>_xlfn.IFERROR(VLOOKUP($A22,'[2]Data3'!$A$11:$K$37,MATCH($H$10,'[2]Data3'!$A$10:$K$10,0),0),":")</f>
        <v>:</v>
      </c>
      <c r="J22" s="43" t="str">
        <f>_xlfn.IFERROR(VLOOKUP($A22,'[2]Data4'!$A$11:$K$37,MATCH($H$10,'[2]Data3'!$A$10:$K$10,0),0),":")</f>
        <v>:</v>
      </c>
      <c r="K22" s="41">
        <f>'[1]Sheet1'!E26</f>
        <v>1028</v>
      </c>
      <c r="L22" s="42" t="str">
        <f>_xlfn.IFERROR(VLOOKUP($A22,'[2]Data3'!$A$11:$K$37,MATCH($K$10,'[2]Data3'!$A$10:$K$10,0),0),":")</f>
        <v>:</v>
      </c>
      <c r="M22" s="43" t="str">
        <f>_xlfn.IFERROR(VLOOKUP($A22,'[2]Data4'!$A$11:$K$37,MATCH($K$10,'[2]Data3'!$A$10:$K$10,0),0),":")</f>
        <v>:</v>
      </c>
      <c r="N22" s="41">
        <f>'[1]Sheet1'!F26</f>
        <v>1110</v>
      </c>
      <c r="O22" s="42" t="str">
        <f>_xlfn.IFERROR(VLOOKUP($A22,'[2]Data3'!$A$11:$K$37,MATCH($N$10,'[2]Data3'!$A$10:$K$10,0),0),":")</f>
        <v>:</v>
      </c>
      <c r="P22" s="43" t="str">
        <f>_xlfn.IFERROR(VLOOKUP($A22,'[2]Data4'!$A$11:$K$37,MATCH($N$10,'[2]Data3'!$A$10:$K$10,0),0),":")</f>
        <v>:</v>
      </c>
      <c r="Q22" s="41">
        <f>'[1]Sheet1'!G26</f>
        <v>0</v>
      </c>
      <c r="R22" s="42" t="str">
        <f>_xlfn.IFERROR(VLOOKUP($A22,'[2]Data3'!$A$11:$K$37,MATCH($Q$10,'[2]Data3'!$A$10:$K$10,0),0),":")</f>
        <v>:</v>
      </c>
      <c r="S22" s="43" t="str">
        <f>_xlfn.IFERROR(VLOOKUP($A22,'[2]Data4'!$A$11:$K$37,MATCH($Q$10,'[2]Data3'!$A$10:$K$10,0),0),":")</f>
        <v>:</v>
      </c>
      <c r="T22" s="41">
        <f>'[1]Sheet1'!H26</f>
        <v>0</v>
      </c>
      <c r="U22" s="42" t="str">
        <f>_xlfn.IFERROR(VLOOKUP($A22,'[2]Data3'!$A$11:$K$37,MATCH($T$10,'[2]Data3'!$A$10:$K$10,0),0),":")</f>
        <v>:</v>
      </c>
      <c r="V22" s="43" t="str">
        <f>_xlfn.IFERROR(VLOOKUP($A22,'[2]Data4'!$A$11:$K$37,MATCH($T$10,'[2]Data3'!$A$10:$K$10,0),0),":")</f>
        <v>:</v>
      </c>
      <c r="W22" s="41">
        <f>'[1]Sheet1'!I26</f>
        <v>0</v>
      </c>
      <c r="X22" s="42" t="str">
        <f>_xlfn.IFERROR(VLOOKUP($A22,'[2]Data3'!$A$11:$K$37,MATCH($W$10,'[2]Data3'!$A$10:$K$10,0),0),":")</f>
        <v>:</v>
      </c>
      <c r="Y22" s="43" t="str">
        <f>_xlfn.IFERROR(VLOOKUP($A22,'[2]Data4'!$A$11:$K$37,MATCH($W$10,'[2]Data3'!$A$10:$K$10,0),0),":")</f>
        <v>:</v>
      </c>
      <c r="Z22" s="41">
        <f>'[1]Sheet1'!J26</f>
        <v>0</v>
      </c>
      <c r="AA22" s="42" t="str">
        <f>_xlfn.IFERROR(VLOOKUP($A22,'[2]Data3'!$A$11:$K$37,MATCH($Z$10,'[2]Data3'!$A$10:$K$10,0),0),":")</f>
        <v>:</v>
      </c>
      <c r="AB22" s="43" t="str">
        <f>_xlfn.IFERROR(VLOOKUP($A22,'[2]Data4'!$A$11:$K$37,MATCH($Z$10,'[2]Data3'!$A$10:$K$10,0),0),":")</f>
        <v>:</v>
      </c>
      <c r="AC22" s="41">
        <f>'[1]Sheet1'!K26</f>
        <v>0</v>
      </c>
      <c r="AD22" s="42" t="str">
        <f>_xlfn.IFERROR(VLOOKUP($A22,'[2]Data3'!$A$11:$K$37,MATCH($AC$10,'[2]Data3'!$A$10:$K$10,0),0),":")</f>
        <v>:</v>
      </c>
      <c r="AE22" s="43" t="str">
        <f>_xlfn.IFERROR(VLOOKUP($A22,'[2]Data4'!$A$11:$K$37,MATCH($AC$10,'[2]Data3'!$A$10:$K$10,0),0),":")</f>
        <v>:</v>
      </c>
    </row>
    <row r="23" spans="1:31" ht="15">
      <c r="A23" s="34" t="str">
        <f>'[1]Sheet1'!A27</f>
        <v>Lithuania</v>
      </c>
      <c r="B23" s="41">
        <f>'[1]Sheet1'!B27</f>
        <v>2162.9</v>
      </c>
      <c r="C23" s="42" t="str">
        <f>_xlfn.IFERROR(VLOOKUP($A23,'[2]Data3'!$A$11:$K$37,MATCH($B$10,'[2]Data3'!$A$10:$K$10,0),0),":")</f>
        <v>:</v>
      </c>
      <c r="D23" s="43" t="str">
        <f>_xlfn.IFERROR(VLOOKUP($A23,'[2]Data4'!$A$11:$K$37,MATCH($B$10,'[2]Data3'!$A$10:$K$10,0),0),":")</f>
        <v>:</v>
      </c>
      <c r="E23" s="41">
        <f>'[1]Sheet1'!C27</f>
        <v>2083.9</v>
      </c>
      <c r="F23" s="42" t="str">
        <f>_xlfn.IFERROR(VLOOKUP($A23,'[2]Data3'!$A$11:$K$37,MATCH($E$10,'[2]Data3'!$A$10:$K$10,0),0),":")</f>
        <v>:</v>
      </c>
      <c r="G23" s="43" t="str">
        <f>_xlfn.IFERROR(VLOOKUP($A23,'[2]Data4'!$A$11:$K$37,MATCH($E$10,'[2]Data3'!$A$10:$K$10,0),0),":")</f>
        <v>:</v>
      </c>
      <c r="H23" s="41">
        <f>'[1]Sheet1'!D27</f>
        <v>2162</v>
      </c>
      <c r="I23" s="42" t="str">
        <f>_xlfn.IFERROR(VLOOKUP($A23,'[2]Data3'!$A$11:$K$37,MATCH($H$10,'[2]Data3'!$A$10:$K$10,0),0),":")</f>
        <v>:</v>
      </c>
      <c r="J23" s="43" t="str">
        <f>_xlfn.IFERROR(VLOOKUP($A23,'[2]Data4'!$A$11:$K$37,MATCH($H$10,'[2]Data3'!$A$10:$K$10,0),0),":")</f>
        <v>:</v>
      </c>
      <c r="K23" s="41">
        <f>'[1]Sheet1'!E27</f>
        <v>2266.6</v>
      </c>
      <c r="L23" s="42" t="str">
        <f>_xlfn.IFERROR(VLOOKUP($A23,'[2]Data3'!$A$11:$K$37,MATCH($K$10,'[2]Data3'!$A$10:$K$10,0),0),":")</f>
        <v>:</v>
      </c>
      <c r="M23" s="43" t="str">
        <f>_xlfn.IFERROR(VLOOKUP($A23,'[2]Data4'!$A$11:$K$37,MATCH($K$10,'[2]Data3'!$A$10:$K$10,0),0),":")</f>
        <v>:</v>
      </c>
      <c r="N23" s="41">
        <f>'[1]Sheet1'!F27</f>
        <v>2628.4</v>
      </c>
      <c r="O23" s="42" t="str">
        <f>_xlfn.IFERROR(VLOOKUP($A23,'[2]Data3'!$A$11:$K$37,MATCH($N$10,'[2]Data3'!$A$10:$K$10,0),0),":")</f>
        <v>:</v>
      </c>
      <c r="P23" s="43" t="str">
        <f>_xlfn.IFERROR(VLOOKUP($A23,'[2]Data4'!$A$11:$K$37,MATCH($N$10,'[2]Data3'!$A$10:$K$10,0),0),":")</f>
        <v>:</v>
      </c>
      <c r="Q23" s="41">
        <f>'[1]Sheet1'!G27</f>
        <v>0</v>
      </c>
      <c r="R23" s="42" t="str">
        <f>_xlfn.IFERROR(VLOOKUP($A23,'[2]Data3'!$A$11:$K$37,MATCH($Q$10,'[2]Data3'!$A$10:$K$10,0),0),":")</f>
        <v>:</v>
      </c>
      <c r="S23" s="43" t="str">
        <f>_xlfn.IFERROR(VLOOKUP($A23,'[2]Data4'!$A$11:$K$37,MATCH($Q$10,'[2]Data3'!$A$10:$K$10,0),0),":")</f>
        <v>:</v>
      </c>
      <c r="T23" s="41">
        <f>'[1]Sheet1'!H27</f>
        <v>0</v>
      </c>
      <c r="U23" s="42" t="str">
        <f>_xlfn.IFERROR(VLOOKUP($A23,'[2]Data3'!$A$11:$K$37,MATCH($T$10,'[2]Data3'!$A$10:$K$10,0),0),":")</f>
        <v>:</v>
      </c>
      <c r="V23" s="43" t="str">
        <f>_xlfn.IFERROR(VLOOKUP($A23,'[2]Data4'!$A$11:$K$37,MATCH($T$10,'[2]Data3'!$A$10:$K$10,0),0),":")</f>
        <v>:</v>
      </c>
      <c r="W23" s="41">
        <f>'[1]Sheet1'!I27</f>
        <v>0</v>
      </c>
      <c r="X23" s="42" t="str">
        <f>_xlfn.IFERROR(VLOOKUP($A23,'[2]Data3'!$A$11:$K$37,MATCH($W$10,'[2]Data3'!$A$10:$K$10,0),0),":")</f>
        <v>:</v>
      </c>
      <c r="Y23" s="43" t="str">
        <f>_xlfn.IFERROR(VLOOKUP($A23,'[2]Data4'!$A$11:$K$37,MATCH($W$10,'[2]Data3'!$A$10:$K$10,0),0),":")</f>
        <v>:</v>
      </c>
      <c r="Z23" s="41">
        <f>'[1]Sheet1'!J27</f>
        <v>0</v>
      </c>
      <c r="AA23" s="42" t="str">
        <f>_xlfn.IFERROR(VLOOKUP($A23,'[2]Data3'!$A$11:$K$37,MATCH($Z$10,'[2]Data3'!$A$10:$K$10,0),0),":")</f>
        <v>:</v>
      </c>
      <c r="AB23" s="43" t="str">
        <f>_xlfn.IFERROR(VLOOKUP($A23,'[2]Data4'!$A$11:$K$37,MATCH($Z$10,'[2]Data3'!$A$10:$K$10,0),0),":")</f>
        <v>:</v>
      </c>
      <c r="AC23" s="41">
        <f>'[1]Sheet1'!K27</f>
        <v>0</v>
      </c>
      <c r="AD23" s="42" t="str">
        <f>_xlfn.IFERROR(VLOOKUP($A23,'[2]Data3'!$A$11:$K$37,MATCH($AC$10,'[2]Data3'!$A$10:$K$10,0),0),":")</f>
        <v>:</v>
      </c>
      <c r="AE23" s="43" t="str">
        <f>_xlfn.IFERROR(VLOOKUP($A23,'[2]Data4'!$A$11:$K$37,MATCH($AC$10,'[2]Data3'!$A$10:$K$10,0),0),":")</f>
        <v>:</v>
      </c>
    </row>
    <row r="24" spans="1:31" ht="15">
      <c r="A24" s="34" t="str">
        <f>'[1]Sheet1'!A28</f>
        <v>Luxembourg</v>
      </c>
      <c r="B24" s="41">
        <f>'[1]Sheet1'!B28</f>
        <v>1445467</v>
      </c>
      <c r="C24" s="42" t="str">
        <f>_xlfn.IFERROR(VLOOKUP($A24,'[2]Data3'!$A$11:$K$37,MATCH($B$10,'[2]Data3'!$A$10:$K$10,0),0),":")</f>
        <v>:</v>
      </c>
      <c r="D24" s="43" t="str">
        <f>_xlfn.IFERROR(VLOOKUP($A24,'[2]Data4'!$A$11:$K$37,MATCH($B$10,'[2]Data3'!$A$10:$K$10,0),0),":")</f>
        <v>:</v>
      </c>
      <c r="E24" s="41">
        <f>'[1]Sheet1'!C28</f>
        <v>1831656</v>
      </c>
      <c r="F24" s="42" t="str">
        <f>_xlfn.IFERROR(VLOOKUP($A24,'[2]Data3'!$A$11:$K$37,MATCH($E$10,'[2]Data3'!$A$10:$K$10,0),0),":")</f>
        <v>:</v>
      </c>
      <c r="G24" s="43" t="str">
        <f>_xlfn.IFERROR(VLOOKUP($A24,'[2]Data4'!$A$11:$K$37,MATCH($E$10,'[2]Data3'!$A$10:$K$10,0),0),":")</f>
        <v>:</v>
      </c>
      <c r="H24" s="41">
        <f>'[1]Sheet1'!D28</f>
        <v>2353424</v>
      </c>
      <c r="I24" s="42" t="str">
        <f>_xlfn.IFERROR(VLOOKUP($A24,'[2]Data3'!$A$11:$K$37,MATCH($H$10,'[2]Data3'!$A$10:$K$10,0),0),":")</f>
        <v>:</v>
      </c>
      <c r="J24" s="43" t="str">
        <f>_xlfn.IFERROR(VLOOKUP($A24,'[2]Data4'!$A$11:$K$37,MATCH($H$10,'[2]Data3'!$A$10:$K$10,0),0),":")</f>
        <v>:</v>
      </c>
      <c r="K24" s="41">
        <f>'[1]Sheet1'!E28</f>
        <v>2434979</v>
      </c>
      <c r="L24" s="42" t="str">
        <f>_xlfn.IFERROR(VLOOKUP($A24,'[2]Data3'!$A$11:$K$37,MATCH($K$10,'[2]Data3'!$A$10:$K$10,0),0),":")</f>
        <v>:</v>
      </c>
      <c r="M24" s="43" t="str">
        <f>_xlfn.IFERROR(VLOOKUP($A24,'[2]Data4'!$A$11:$K$37,MATCH($K$10,'[2]Data3'!$A$10:$K$10,0),0),":")</f>
        <v>:</v>
      </c>
      <c r="N24" s="41">
        <f>'[1]Sheet1'!F28</f>
        <v>2500170</v>
      </c>
      <c r="O24" s="42" t="str">
        <f>_xlfn.IFERROR(VLOOKUP($A24,'[2]Data3'!$A$11:$K$37,MATCH($N$10,'[2]Data3'!$A$10:$K$10,0),0),":")</f>
        <v>:</v>
      </c>
      <c r="P24" s="43" t="str">
        <f>_xlfn.IFERROR(VLOOKUP($A24,'[2]Data4'!$A$11:$K$37,MATCH($N$10,'[2]Data3'!$A$10:$K$10,0),0),":")</f>
        <v>:</v>
      </c>
      <c r="Q24" s="41">
        <f>'[1]Sheet1'!G28</f>
        <v>0</v>
      </c>
      <c r="R24" s="42" t="str">
        <f>_xlfn.IFERROR(VLOOKUP($A24,'[2]Data3'!$A$11:$K$37,MATCH($Q$10,'[2]Data3'!$A$10:$K$10,0),0),":")</f>
        <v>:</v>
      </c>
      <c r="S24" s="43" t="str">
        <f>_xlfn.IFERROR(VLOOKUP($A24,'[2]Data4'!$A$11:$K$37,MATCH($Q$10,'[2]Data3'!$A$10:$K$10,0),0),":")</f>
        <v>:</v>
      </c>
      <c r="T24" s="41">
        <f>'[1]Sheet1'!H28</f>
        <v>0</v>
      </c>
      <c r="U24" s="42" t="str">
        <f>_xlfn.IFERROR(VLOOKUP($A24,'[2]Data3'!$A$11:$K$37,MATCH($T$10,'[2]Data3'!$A$10:$K$10,0),0),":")</f>
        <v>:</v>
      </c>
      <c r="V24" s="43" t="str">
        <f>_xlfn.IFERROR(VLOOKUP($A24,'[2]Data4'!$A$11:$K$37,MATCH($T$10,'[2]Data3'!$A$10:$K$10,0),0),":")</f>
        <v>:</v>
      </c>
      <c r="W24" s="41">
        <f>'[1]Sheet1'!I28</f>
        <v>0</v>
      </c>
      <c r="X24" s="42" t="str">
        <f>_xlfn.IFERROR(VLOOKUP($A24,'[2]Data3'!$A$11:$K$37,MATCH($W$10,'[2]Data3'!$A$10:$K$10,0),0),":")</f>
        <v>:</v>
      </c>
      <c r="Y24" s="43" t="str">
        <f>_xlfn.IFERROR(VLOOKUP($A24,'[2]Data4'!$A$11:$K$37,MATCH($W$10,'[2]Data3'!$A$10:$K$10,0),0),":")</f>
        <v>:</v>
      </c>
      <c r="Z24" s="41">
        <f>'[1]Sheet1'!J28</f>
        <v>0</v>
      </c>
      <c r="AA24" s="42" t="str">
        <f>_xlfn.IFERROR(VLOOKUP($A24,'[2]Data3'!$A$11:$K$37,MATCH($Z$10,'[2]Data3'!$A$10:$K$10,0),0),":")</f>
        <v>:</v>
      </c>
      <c r="AB24" s="43" t="str">
        <f>_xlfn.IFERROR(VLOOKUP($A24,'[2]Data4'!$A$11:$K$37,MATCH($Z$10,'[2]Data3'!$A$10:$K$10,0),0),":")</f>
        <v>:</v>
      </c>
      <c r="AC24" s="41">
        <f>'[1]Sheet1'!K28</f>
        <v>0</v>
      </c>
      <c r="AD24" s="42" t="str">
        <f>_xlfn.IFERROR(VLOOKUP($A24,'[2]Data3'!$A$11:$K$37,MATCH($AC$10,'[2]Data3'!$A$10:$K$10,0),0),":")</f>
        <v>:</v>
      </c>
      <c r="AE24" s="43" t="str">
        <f>_xlfn.IFERROR(VLOOKUP($A24,'[2]Data4'!$A$11:$K$37,MATCH($AC$10,'[2]Data3'!$A$10:$K$10,0),0),":")</f>
        <v>:</v>
      </c>
    </row>
    <row r="25" spans="1:31" ht="15">
      <c r="A25" s="34" t="str">
        <f>'[1]Sheet1'!A29</f>
        <v>Hungary</v>
      </c>
      <c r="B25" s="41">
        <f>'[1]Sheet1'!B29</f>
        <v>53394.4</v>
      </c>
      <c r="C25" s="42" t="str">
        <f>_xlfn.IFERROR(VLOOKUP($A25,'[2]Data3'!$A$11:$K$37,MATCH($B$10,'[2]Data3'!$A$10:$K$10,0),0),":")</f>
        <v>:</v>
      </c>
      <c r="D25" s="43" t="str">
        <f>_xlfn.IFERROR(VLOOKUP($A25,'[2]Data4'!$A$11:$K$37,MATCH($B$10,'[2]Data3'!$A$10:$K$10,0),0),":")</f>
        <v>:</v>
      </c>
      <c r="E25" s="41">
        <f>'[1]Sheet1'!C29</f>
        <v>52038.7</v>
      </c>
      <c r="F25" s="42" t="str">
        <f>_xlfn.IFERROR(VLOOKUP($A25,'[2]Data3'!$A$11:$K$37,MATCH($E$10,'[2]Data3'!$A$10:$K$10,0),0),":")</f>
        <v>:</v>
      </c>
      <c r="G25" s="43" t="str">
        <f>_xlfn.IFERROR(VLOOKUP($A25,'[2]Data4'!$A$11:$K$37,MATCH($E$10,'[2]Data3'!$A$10:$K$10,0),0),":")</f>
        <v>:</v>
      </c>
      <c r="H25" s="41">
        <f>'[1]Sheet1'!D29</f>
        <v>48974.9</v>
      </c>
      <c r="I25" s="42" t="str">
        <f>_xlfn.IFERROR(VLOOKUP($A25,'[2]Data3'!$A$11:$K$37,MATCH($H$10,'[2]Data3'!$A$10:$K$10,0),0),":")</f>
        <v>:</v>
      </c>
      <c r="J25" s="43" t="str">
        <f>_xlfn.IFERROR(VLOOKUP($A25,'[2]Data4'!$A$11:$K$37,MATCH($H$10,'[2]Data3'!$A$10:$K$10,0),0),":")</f>
        <v>:</v>
      </c>
      <c r="K25" s="41">
        <f>'[1]Sheet1'!E29</f>
        <v>36323.6</v>
      </c>
      <c r="L25" s="42" t="str">
        <f>_xlfn.IFERROR(VLOOKUP($A25,'[2]Data3'!$A$11:$K$37,MATCH($K$10,'[2]Data3'!$A$10:$K$10,0),0),":")</f>
        <v>:</v>
      </c>
      <c r="M25" s="43" t="str">
        <f>_xlfn.IFERROR(VLOOKUP($A25,'[2]Data4'!$A$11:$K$37,MATCH($K$10,'[2]Data3'!$A$10:$K$10,0),0),":")</f>
        <v>:</v>
      </c>
      <c r="N25" s="41">
        <f>'[1]Sheet1'!F29</f>
        <v>29367.7</v>
      </c>
      <c r="O25" s="42" t="str">
        <f>_xlfn.IFERROR(VLOOKUP($A25,'[2]Data3'!$A$11:$K$37,MATCH($N$10,'[2]Data3'!$A$10:$K$10,0),0),":")</f>
        <v>:</v>
      </c>
      <c r="P25" s="43" t="str">
        <f>_xlfn.IFERROR(VLOOKUP($A25,'[2]Data4'!$A$11:$K$37,MATCH($N$10,'[2]Data3'!$A$10:$K$10,0),0),":")</f>
        <v>:</v>
      </c>
      <c r="Q25" s="41">
        <f>'[1]Sheet1'!G29</f>
        <v>0</v>
      </c>
      <c r="R25" s="42" t="str">
        <f>_xlfn.IFERROR(VLOOKUP($A25,'[2]Data3'!$A$11:$K$37,MATCH($Q$10,'[2]Data3'!$A$10:$K$10,0),0),":")</f>
        <v>:</v>
      </c>
      <c r="S25" s="43" t="str">
        <f>_xlfn.IFERROR(VLOOKUP($A25,'[2]Data4'!$A$11:$K$37,MATCH($Q$10,'[2]Data3'!$A$10:$K$10,0),0),":")</f>
        <v>:</v>
      </c>
      <c r="T25" s="41">
        <f>'[1]Sheet1'!H29</f>
        <v>0</v>
      </c>
      <c r="U25" s="42" t="str">
        <f>_xlfn.IFERROR(VLOOKUP($A25,'[2]Data3'!$A$11:$K$37,MATCH($T$10,'[2]Data3'!$A$10:$K$10,0),0),":")</f>
        <v>:</v>
      </c>
      <c r="V25" s="43" t="str">
        <f>_xlfn.IFERROR(VLOOKUP($A25,'[2]Data4'!$A$11:$K$37,MATCH($T$10,'[2]Data3'!$A$10:$K$10,0),0),":")</f>
        <v>:</v>
      </c>
      <c r="W25" s="41">
        <f>'[1]Sheet1'!I29</f>
        <v>0</v>
      </c>
      <c r="X25" s="42" t="str">
        <f>_xlfn.IFERROR(VLOOKUP($A25,'[2]Data3'!$A$11:$K$37,MATCH($W$10,'[2]Data3'!$A$10:$K$10,0),0),":")</f>
        <v>:</v>
      </c>
      <c r="Y25" s="43" t="str">
        <f>_xlfn.IFERROR(VLOOKUP($A25,'[2]Data4'!$A$11:$K$37,MATCH($W$10,'[2]Data3'!$A$10:$K$10,0),0),":")</f>
        <v>:</v>
      </c>
      <c r="Z25" s="41">
        <f>'[1]Sheet1'!J29</f>
        <v>0</v>
      </c>
      <c r="AA25" s="42" t="str">
        <f>_xlfn.IFERROR(VLOOKUP($A25,'[2]Data3'!$A$11:$K$37,MATCH($Z$10,'[2]Data3'!$A$10:$K$10,0),0),":")</f>
        <v>:</v>
      </c>
      <c r="AB25" s="43" t="str">
        <f>_xlfn.IFERROR(VLOOKUP($A25,'[2]Data4'!$A$11:$K$37,MATCH($Z$10,'[2]Data3'!$A$10:$K$10,0),0),":")</f>
        <v>:</v>
      </c>
      <c r="AC25" s="41">
        <f>'[1]Sheet1'!K29</f>
        <v>0</v>
      </c>
      <c r="AD25" s="42" t="str">
        <f>_xlfn.IFERROR(VLOOKUP($A25,'[2]Data3'!$A$11:$K$37,MATCH($AC$10,'[2]Data3'!$A$10:$K$10,0),0),":")</f>
        <v>:</v>
      </c>
      <c r="AE25" s="43" t="str">
        <f>_xlfn.IFERROR(VLOOKUP($A25,'[2]Data4'!$A$11:$K$37,MATCH($AC$10,'[2]Data3'!$A$10:$K$10,0),0),":")</f>
        <v>:</v>
      </c>
    </row>
    <row r="26" spans="1:31" ht="15">
      <c r="A26" s="34" t="str">
        <f>'[1]Sheet1'!A30</f>
        <v>Malta</v>
      </c>
      <c r="B26" s="41">
        <f>'[1]Sheet1'!B30</f>
        <v>926.8</v>
      </c>
      <c r="C26" s="42" t="str">
        <f>_xlfn.IFERROR(VLOOKUP($A26,'[2]Data3'!$A$11:$K$37,MATCH($B$10,'[2]Data3'!$A$10:$K$10,0),0),":")</f>
        <v>:</v>
      </c>
      <c r="D26" s="43" t="str">
        <f>_xlfn.IFERROR(VLOOKUP($A26,'[2]Data4'!$A$11:$K$37,MATCH($B$10,'[2]Data3'!$A$10:$K$10,0),0),":")</f>
        <v>:</v>
      </c>
      <c r="E26" s="41">
        <f>'[1]Sheet1'!C30</f>
        <v>885.4</v>
      </c>
      <c r="F26" s="42" t="str">
        <f>_xlfn.IFERROR(VLOOKUP($A26,'[2]Data3'!$A$11:$K$37,MATCH($E$10,'[2]Data3'!$A$10:$K$10,0),0),":")</f>
        <v>:</v>
      </c>
      <c r="G26" s="43" t="str">
        <f>_xlfn.IFERROR(VLOOKUP($A26,'[2]Data4'!$A$11:$K$37,MATCH($E$10,'[2]Data3'!$A$10:$K$10,0),0),":")</f>
        <v>:</v>
      </c>
      <c r="H26" s="41">
        <f>'[1]Sheet1'!D30</f>
        <v>1090</v>
      </c>
      <c r="I26" s="42" t="str">
        <f>_xlfn.IFERROR(VLOOKUP($A26,'[2]Data3'!$A$11:$K$37,MATCH($H$10,'[2]Data3'!$A$10:$K$10,0),0),":")</f>
        <v>:</v>
      </c>
      <c r="J26" s="43" t="str">
        <f>_xlfn.IFERROR(VLOOKUP($A26,'[2]Data4'!$A$11:$K$37,MATCH($H$10,'[2]Data3'!$A$10:$K$10,0),0),":")</f>
        <v>:</v>
      </c>
      <c r="K26" s="41">
        <f>'[1]Sheet1'!E30</f>
        <v>41711.5</v>
      </c>
      <c r="L26" s="42" t="str">
        <f>_xlfn.IFERROR(VLOOKUP($A26,'[2]Data3'!$A$11:$K$37,MATCH($K$10,'[2]Data3'!$A$10:$K$10,0),0),":")</f>
        <v>:</v>
      </c>
      <c r="M26" s="43" t="str">
        <f>_xlfn.IFERROR(VLOOKUP($A26,'[2]Data4'!$A$11:$K$37,MATCH($K$10,'[2]Data3'!$A$10:$K$10,0),0),":")</f>
        <v>:</v>
      </c>
      <c r="N26" s="41">
        <f>'[1]Sheet1'!F30</f>
        <v>41452.1</v>
      </c>
      <c r="O26" s="42" t="str">
        <f>_xlfn.IFERROR(VLOOKUP($A26,'[2]Data3'!$A$11:$K$37,MATCH($N$10,'[2]Data3'!$A$10:$K$10,0),0),":")</f>
        <v>:</v>
      </c>
      <c r="P26" s="43" t="str">
        <f>_xlfn.IFERROR(VLOOKUP($A26,'[2]Data4'!$A$11:$K$37,MATCH($N$10,'[2]Data3'!$A$10:$K$10,0),0),":")</f>
        <v>:</v>
      </c>
      <c r="Q26" s="41">
        <f>'[1]Sheet1'!G30</f>
        <v>0</v>
      </c>
      <c r="R26" s="42" t="str">
        <f>_xlfn.IFERROR(VLOOKUP($A26,'[2]Data3'!$A$11:$K$37,MATCH($Q$10,'[2]Data3'!$A$10:$K$10,0),0),":")</f>
        <v>:</v>
      </c>
      <c r="S26" s="43" t="str">
        <f>_xlfn.IFERROR(VLOOKUP($A26,'[2]Data4'!$A$11:$K$37,MATCH($Q$10,'[2]Data3'!$A$10:$K$10,0),0),":")</f>
        <v>:</v>
      </c>
      <c r="T26" s="41">
        <f>'[1]Sheet1'!H30</f>
        <v>0</v>
      </c>
      <c r="U26" s="42" t="str">
        <f>_xlfn.IFERROR(VLOOKUP($A26,'[2]Data3'!$A$11:$K$37,MATCH($T$10,'[2]Data3'!$A$10:$K$10,0),0),":")</f>
        <v>:</v>
      </c>
      <c r="V26" s="43" t="str">
        <f>_xlfn.IFERROR(VLOOKUP($A26,'[2]Data4'!$A$11:$K$37,MATCH($T$10,'[2]Data3'!$A$10:$K$10,0),0),":")</f>
        <v>:</v>
      </c>
      <c r="W26" s="41">
        <f>'[1]Sheet1'!I30</f>
        <v>0</v>
      </c>
      <c r="X26" s="42" t="str">
        <f>_xlfn.IFERROR(VLOOKUP($A26,'[2]Data3'!$A$11:$K$37,MATCH($W$10,'[2]Data3'!$A$10:$K$10,0),0),":")</f>
        <v>:</v>
      </c>
      <c r="Y26" s="43" t="str">
        <f>_xlfn.IFERROR(VLOOKUP($A26,'[2]Data4'!$A$11:$K$37,MATCH($W$10,'[2]Data3'!$A$10:$K$10,0),0),":")</f>
        <v>:</v>
      </c>
      <c r="Z26" s="41">
        <f>'[1]Sheet1'!J30</f>
        <v>0</v>
      </c>
      <c r="AA26" s="42" t="str">
        <f>_xlfn.IFERROR(VLOOKUP($A26,'[2]Data3'!$A$11:$K$37,MATCH($Z$10,'[2]Data3'!$A$10:$K$10,0),0),":")</f>
        <v>:</v>
      </c>
      <c r="AB26" s="43" t="str">
        <f>_xlfn.IFERROR(VLOOKUP($A26,'[2]Data4'!$A$11:$K$37,MATCH($Z$10,'[2]Data3'!$A$10:$K$10,0),0),":")</f>
        <v>:</v>
      </c>
      <c r="AC26" s="41">
        <f>'[1]Sheet1'!K30</f>
        <v>0</v>
      </c>
      <c r="AD26" s="42" t="str">
        <f>_xlfn.IFERROR(VLOOKUP($A26,'[2]Data3'!$A$11:$K$37,MATCH($AC$10,'[2]Data3'!$A$10:$K$10,0),0),":")</f>
        <v>:</v>
      </c>
      <c r="AE26" s="43" t="str">
        <f>_xlfn.IFERROR(VLOOKUP($A26,'[2]Data4'!$A$11:$K$37,MATCH($AC$10,'[2]Data3'!$A$10:$K$10,0),0),":")</f>
        <v>:</v>
      </c>
    </row>
    <row r="27" spans="1:31" ht="15">
      <c r="A27" s="34" t="str">
        <f>'[1]Sheet1'!A31</f>
        <v>Netherlands</v>
      </c>
      <c r="B27" s="41">
        <f>'[1]Sheet1'!B31</f>
        <v>2079692</v>
      </c>
      <c r="C27" s="42" t="str">
        <f>_xlfn.IFERROR(VLOOKUP($A27,'[2]Data3'!$A$11:$K$37,MATCH($B$10,'[2]Data3'!$A$10:$K$10,0),0),":")</f>
        <v>:</v>
      </c>
      <c r="D27" s="43" t="str">
        <f>_xlfn.IFERROR(VLOOKUP($A27,'[2]Data4'!$A$11:$K$37,MATCH($B$10,'[2]Data3'!$A$10:$K$10,0),0),":")</f>
        <v>:</v>
      </c>
      <c r="E27" s="41">
        <f>'[1]Sheet1'!C31</f>
        <v>2277317</v>
      </c>
      <c r="F27" s="42" t="str">
        <f>_xlfn.IFERROR(VLOOKUP($A27,'[2]Data3'!$A$11:$K$37,MATCH($E$10,'[2]Data3'!$A$10:$K$10,0),0),":")</f>
        <v>:</v>
      </c>
      <c r="G27" s="43" t="str">
        <f>_xlfn.IFERROR(VLOOKUP($A27,'[2]Data4'!$A$11:$K$37,MATCH($E$10,'[2]Data3'!$A$10:$K$10,0),0),":")</f>
        <v>:</v>
      </c>
      <c r="H27" s="41">
        <f>'[1]Sheet1'!D31</f>
        <v>2301245</v>
      </c>
      <c r="I27" s="42" t="str">
        <f>_xlfn.IFERROR(VLOOKUP($A27,'[2]Data3'!$A$11:$K$37,MATCH($H$10,'[2]Data3'!$A$10:$K$10,0),0),":")</f>
        <v>:</v>
      </c>
      <c r="J27" s="43" t="str">
        <f>_xlfn.IFERROR(VLOOKUP($A27,'[2]Data4'!$A$11:$K$37,MATCH($H$10,'[2]Data3'!$A$10:$K$10,0),0),":")</f>
        <v>:</v>
      </c>
      <c r="K27" s="41">
        <f>'[1]Sheet1'!E31</f>
        <v>2300925</v>
      </c>
      <c r="L27" s="42" t="str">
        <f>_xlfn.IFERROR(VLOOKUP($A27,'[2]Data3'!$A$11:$K$37,MATCH($K$10,'[2]Data3'!$A$10:$K$10,0),0),":")</f>
        <v>:</v>
      </c>
      <c r="M27" s="43" t="str">
        <f>_xlfn.IFERROR(VLOOKUP($A27,'[2]Data4'!$A$11:$K$37,MATCH($K$10,'[2]Data3'!$A$10:$K$10,0),0),":")</f>
        <v>:</v>
      </c>
      <c r="N27" s="41">
        <f>'[1]Sheet1'!F31</f>
        <v>2395647</v>
      </c>
      <c r="O27" s="42" t="str">
        <f>_xlfn.IFERROR(VLOOKUP($A27,'[2]Data3'!$A$11:$K$37,MATCH($N$10,'[2]Data3'!$A$10:$K$10,0),0),":")</f>
        <v>:</v>
      </c>
      <c r="P27" s="43" t="str">
        <f>_xlfn.IFERROR(VLOOKUP($A27,'[2]Data4'!$A$11:$K$37,MATCH($N$10,'[2]Data3'!$A$10:$K$10,0),0),":")</f>
        <v>:</v>
      </c>
      <c r="Q27" s="41">
        <f>'[1]Sheet1'!G31</f>
        <v>0</v>
      </c>
      <c r="R27" s="42" t="str">
        <f>_xlfn.IFERROR(VLOOKUP($A27,'[2]Data3'!$A$11:$K$37,MATCH($Q$10,'[2]Data3'!$A$10:$K$10,0),0),":")</f>
        <v>:</v>
      </c>
      <c r="S27" s="43" t="str">
        <f>_xlfn.IFERROR(VLOOKUP($A27,'[2]Data4'!$A$11:$K$37,MATCH($Q$10,'[2]Data3'!$A$10:$K$10,0),0),":")</f>
        <v>:</v>
      </c>
      <c r="T27" s="41">
        <f>'[1]Sheet1'!H31</f>
        <v>0</v>
      </c>
      <c r="U27" s="42" t="str">
        <f>_xlfn.IFERROR(VLOOKUP($A27,'[2]Data3'!$A$11:$K$37,MATCH($T$10,'[2]Data3'!$A$10:$K$10,0),0),":")</f>
        <v>:</v>
      </c>
      <c r="V27" s="43" t="str">
        <f>_xlfn.IFERROR(VLOOKUP($A27,'[2]Data4'!$A$11:$K$37,MATCH($T$10,'[2]Data3'!$A$10:$K$10,0),0),":")</f>
        <v>:</v>
      </c>
      <c r="W27" s="41">
        <f>'[1]Sheet1'!I31</f>
        <v>0</v>
      </c>
      <c r="X27" s="42" t="str">
        <f>_xlfn.IFERROR(VLOOKUP($A27,'[2]Data3'!$A$11:$K$37,MATCH($W$10,'[2]Data3'!$A$10:$K$10,0),0),":")</f>
        <v>:</v>
      </c>
      <c r="Y27" s="43" t="str">
        <f>_xlfn.IFERROR(VLOOKUP($A27,'[2]Data4'!$A$11:$K$37,MATCH($W$10,'[2]Data3'!$A$10:$K$10,0),0),":")</f>
        <v>:</v>
      </c>
      <c r="Z27" s="41">
        <f>'[1]Sheet1'!J31</f>
        <v>0</v>
      </c>
      <c r="AA27" s="42" t="str">
        <f>_xlfn.IFERROR(VLOOKUP($A27,'[2]Data3'!$A$11:$K$37,MATCH($Z$10,'[2]Data3'!$A$10:$K$10,0),0),":")</f>
        <v>:</v>
      </c>
      <c r="AB27" s="43" t="str">
        <f>_xlfn.IFERROR(VLOOKUP($A27,'[2]Data4'!$A$11:$K$37,MATCH($Z$10,'[2]Data3'!$A$10:$K$10,0),0),":")</f>
        <v>:</v>
      </c>
      <c r="AC27" s="41">
        <f>'[1]Sheet1'!K31</f>
        <v>0</v>
      </c>
      <c r="AD27" s="42" t="str">
        <f>_xlfn.IFERROR(VLOOKUP($A27,'[2]Data3'!$A$11:$K$37,MATCH($AC$10,'[2]Data3'!$A$10:$K$10,0),0),":")</f>
        <v>:</v>
      </c>
      <c r="AE27" s="43" t="str">
        <f>_xlfn.IFERROR(VLOOKUP($A27,'[2]Data4'!$A$11:$K$37,MATCH($AC$10,'[2]Data3'!$A$10:$K$10,0),0),":")</f>
        <v>:</v>
      </c>
    </row>
    <row r="28" spans="1:31" ht="15">
      <c r="A28" s="34" t="str">
        <f>'[1]Sheet1'!A32</f>
        <v>Austria</v>
      </c>
      <c r="B28" s="41">
        <f>'[1]Sheet1'!B32</f>
        <v>124297</v>
      </c>
      <c r="C28" s="42" t="str">
        <f>_xlfn.IFERROR(VLOOKUP($A28,'[2]Data3'!$A$11:$K$37,MATCH($B$10,'[2]Data3'!$A$10:$K$10,0),0),":")</f>
        <v>:</v>
      </c>
      <c r="D28" s="43" t="str">
        <f>_xlfn.IFERROR(VLOOKUP($A28,'[2]Data4'!$A$11:$K$37,MATCH($B$10,'[2]Data3'!$A$10:$K$10,0),0),":")</f>
        <v>:</v>
      </c>
      <c r="E28" s="41">
        <f>'[1]Sheet1'!C32</f>
        <v>136580</v>
      </c>
      <c r="F28" s="42" t="str">
        <f>_xlfn.IFERROR(VLOOKUP($A28,'[2]Data3'!$A$11:$K$37,MATCH($E$10,'[2]Data3'!$A$10:$K$10,0),0),":")</f>
        <v>:</v>
      </c>
      <c r="G28" s="43" t="str">
        <f>_xlfn.IFERROR(VLOOKUP($A28,'[2]Data4'!$A$11:$K$37,MATCH($E$10,'[2]Data3'!$A$10:$K$10,0),0),":")</f>
        <v>:</v>
      </c>
      <c r="H28" s="41">
        <f>'[1]Sheet1'!D32</f>
        <v>131209</v>
      </c>
      <c r="I28" s="42" t="str">
        <f>_xlfn.IFERROR(VLOOKUP($A28,'[2]Data3'!$A$11:$K$37,MATCH($H$10,'[2]Data3'!$A$10:$K$10,0),0),":")</f>
        <v>:</v>
      </c>
      <c r="J28" s="43" t="str">
        <f>_xlfn.IFERROR(VLOOKUP($A28,'[2]Data4'!$A$11:$K$37,MATCH($H$10,'[2]Data3'!$A$10:$K$10,0),0),":")</f>
        <v>:</v>
      </c>
      <c r="K28" s="41">
        <f>'[1]Sheet1'!E32</f>
        <v>138994</v>
      </c>
      <c r="L28" s="42" t="str">
        <f>_xlfn.IFERROR(VLOOKUP($A28,'[2]Data3'!$A$11:$K$37,MATCH($K$10,'[2]Data3'!$A$10:$K$10,0),0),":")</f>
        <v>:</v>
      </c>
      <c r="M28" s="43" t="str">
        <f>_xlfn.IFERROR(VLOOKUP($A28,'[2]Data4'!$A$11:$K$37,MATCH($K$10,'[2]Data3'!$A$10:$K$10,0),0),":")</f>
        <v>:</v>
      </c>
      <c r="N28" s="41">
        <f>'[1]Sheet1'!F32</f>
        <v>149253</v>
      </c>
      <c r="O28" s="42" t="str">
        <f>_xlfn.IFERROR(VLOOKUP($A28,'[2]Data3'!$A$11:$K$37,MATCH($N$10,'[2]Data3'!$A$10:$K$10,0),0),":")</f>
        <v>:</v>
      </c>
      <c r="P28" s="43" t="str">
        <f>_xlfn.IFERROR(VLOOKUP($A28,'[2]Data4'!$A$11:$K$37,MATCH($N$10,'[2]Data3'!$A$10:$K$10,0),0),":")</f>
        <v>:</v>
      </c>
      <c r="Q28" s="41">
        <f>'[1]Sheet1'!G32</f>
        <v>0</v>
      </c>
      <c r="R28" s="42" t="str">
        <f>_xlfn.IFERROR(VLOOKUP($A28,'[2]Data3'!$A$11:$K$37,MATCH($Q$10,'[2]Data3'!$A$10:$K$10,0),0),":")</f>
        <v>:</v>
      </c>
      <c r="S28" s="43" t="str">
        <f>_xlfn.IFERROR(VLOOKUP($A28,'[2]Data4'!$A$11:$K$37,MATCH($Q$10,'[2]Data3'!$A$10:$K$10,0),0),":")</f>
        <v>:</v>
      </c>
      <c r="T28" s="41">
        <f>'[1]Sheet1'!H32</f>
        <v>0</v>
      </c>
      <c r="U28" s="42" t="str">
        <f>_xlfn.IFERROR(VLOOKUP($A28,'[2]Data3'!$A$11:$K$37,MATCH($T$10,'[2]Data3'!$A$10:$K$10,0),0),":")</f>
        <v>:</v>
      </c>
      <c r="V28" s="43" t="str">
        <f>_xlfn.IFERROR(VLOOKUP($A28,'[2]Data4'!$A$11:$K$37,MATCH($T$10,'[2]Data3'!$A$10:$K$10,0),0),":")</f>
        <v>:</v>
      </c>
      <c r="W28" s="41">
        <f>'[1]Sheet1'!I32</f>
        <v>0</v>
      </c>
      <c r="X28" s="42" t="str">
        <f>_xlfn.IFERROR(VLOOKUP($A28,'[2]Data3'!$A$11:$K$37,MATCH($W$10,'[2]Data3'!$A$10:$K$10,0),0),":")</f>
        <v>:</v>
      </c>
      <c r="Y28" s="43" t="str">
        <f>_xlfn.IFERROR(VLOOKUP($A28,'[2]Data4'!$A$11:$K$37,MATCH($W$10,'[2]Data3'!$A$10:$K$10,0),0),":")</f>
        <v>:</v>
      </c>
      <c r="Z28" s="41">
        <f>'[1]Sheet1'!J32</f>
        <v>0</v>
      </c>
      <c r="AA28" s="42" t="str">
        <f>_xlfn.IFERROR(VLOOKUP($A28,'[2]Data3'!$A$11:$K$37,MATCH($Z$10,'[2]Data3'!$A$10:$K$10,0),0),":")</f>
        <v>:</v>
      </c>
      <c r="AB28" s="43" t="str">
        <f>_xlfn.IFERROR(VLOOKUP($A28,'[2]Data4'!$A$11:$K$37,MATCH($Z$10,'[2]Data3'!$A$10:$K$10,0),0),":")</f>
        <v>:</v>
      </c>
      <c r="AC28" s="41">
        <f>'[1]Sheet1'!K32</f>
        <v>0</v>
      </c>
      <c r="AD28" s="42" t="str">
        <f>_xlfn.IFERROR(VLOOKUP($A28,'[2]Data3'!$A$11:$K$37,MATCH($AC$10,'[2]Data3'!$A$10:$K$10,0),0),":")</f>
        <v>:</v>
      </c>
      <c r="AE28" s="43" t="str">
        <f>_xlfn.IFERROR(VLOOKUP($A28,'[2]Data4'!$A$11:$K$37,MATCH($AC$10,'[2]Data3'!$A$10:$K$10,0),0),":")</f>
        <v>:</v>
      </c>
    </row>
    <row r="29" spans="1:31" ht="15">
      <c r="A29" s="34" t="str">
        <f>'[1]Sheet1'!A33</f>
        <v>Poland</v>
      </c>
      <c r="B29" s="41">
        <f>'[1]Sheet1'!B33</f>
        <v>16343.3</v>
      </c>
      <c r="C29" s="42" t="str">
        <f>_xlfn.IFERROR(VLOOKUP($A29,'[2]Data3'!$A$11:$K$37,MATCH($B$10,'[2]Data3'!$A$10:$K$10,0),0),":")</f>
        <v>:</v>
      </c>
      <c r="D29" s="43" t="str">
        <f>_xlfn.IFERROR(VLOOKUP($A29,'[2]Data4'!$A$11:$K$37,MATCH($B$10,'[2]Data3'!$A$10:$K$10,0),0),":")</f>
        <v>:</v>
      </c>
      <c r="E29" s="41">
        <f>'[1]Sheet1'!C33</f>
        <v>17946.3</v>
      </c>
      <c r="F29" s="42" t="str">
        <f>_xlfn.IFERROR(VLOOKUP($A29,'[2]Data3'!$A$11:$K$37,MATCH($E$10,'[2]Data3'!$A$10:$K$10,0),0),":")</f>
        <v>:</v>
      </c>
      <c r="G29" s="43" t="str">
        <f>_xlfn.IFERROR(VLOOKUP($A29,'[2]Data4'!$A$11:$K$37,MATCH($E$10,'[2]Data3'!$A$10:$K$10,0),0),":")</f>
        <v>:</v>
      </c>
      <c r="H29" s="41">
        <f>'[1]Sheet1'!D33</f>
        <v>19136.4</v>
      </c>
      <c r="I29" s="42" t="str">
        <f>_xlfn.IFERROR(VLOOKUP($A29,'[2]Data3'!$A$11:$K$37,MATCH($H$10,'[2]Data3'!$A$10:$K$10,0),0),":")</f>
        <v>:</v>
      </c>
      <c r="J29" s="43" t="str">
        <f>_xlfn.IFERROR(VLOOKUP($A29,'[2]Data4'!$A$11:$K$37,MATCH($H$10,'[2]Data3'!$A$10:$K$10,0),0),":")</f>
        <v>:</v>
      </c>
      <c r="K29" s="41">
        <f>'[1]Sheet1'!E33</f>
        <v>18044.3</v>
      </c>
      <c r="L29" s="42" t="str">
        <f>_xlfn.IFERROR(VLOOKUP($A29,'[2]Data3'!$A$11:$K$37,MATCH($K$10,'[2]Data3'!$A$10:$K$10,0),0),":")</f>
        <v>:</v>
      </c>
      <c r="M29" s="43" t="str">
        <f>_xlfn.IFERROR(VLOOKUP($A29,'[2]Data4'!$A$11:$K$37,MATCH($K$10,'[2]Data3'!$A$10:$K$10,0),0),":")</f>
        <v>:</v>
      </c>
      <c r="N29" s="41">
        <f>'[1]Sheet1'!F33</f>
        <v>17332</v>
      </c>
      <c r="O29" s="42" t="str">
        <f>_xlfn.IFERROR(VLOOKUP($A29,'[2]Data3'!$A$11:$K$37,MATCH($N$10,'[2]Data3'!$A$10:$K$10,0),0),":")</f>
        <v>:</v>
      </c>
      <c r="P29" s="43" t="str">
        <f>_xlfn.IFERROR(VLOOKUP($A29,'[2]Data4'!$A$11:$K$37,MATCH($N$10,'[2]Data3'!$A$10:$K$10,0),0),":")</f>
        <v>:</v>
      </c>
      <c r="Q29" s="41">
        <f>'[1]Sheet1'!G33</f>
        <v>0</v>
      </c>
      <c r="R29" s="42" t="str">
        <f>_xlfn.IFERROR(VLOOKUP($A29,'[2]Data3'!$A$11:$K$37,MATCH($Q$10,'[2]Data3'!$A$10:$K$10,0),0),":")</f>
        <v>:</v>
      </c>
      <c r="S29" s="43" t="str">
        <f>_xlfn.IFERROR(VLOOKUP($A29,'[2]Data4'!$A$11:$K$37,MATCH($Q$10,'[2]Data3'!$A$10:$K$10,0),0),":")</f>
        <v>:</v>
      </c>
      <c r="T29" s="41">
        <f>'[1]Sheet1'!H33</f>
        <v>0</v>
      </c>
      <c r="U29" s="42" t="str">
        <f>_xlfn.IFERROR(VLOOKUP($A29,'[2]Data3'!$A$11:$K$37,MATCH($T$10,'[2]Data3'!$A$10:$K$10,0),0),":")</f>
        <v>:</v>
      </c>
      <c r="V29" s="43" t="str">
        <f>_xlfn.IFERROR(VLOOKUP($A29,'[2]Data4'!$A$11:$K$37,MATCH($T$10,'[2]Data3'!$A$10:$K$10,0),0),":")</f>
        <v>:</v>
      </c>
      <c r="W29" s="41">
        <f>'[1]Sheet1'!I33</f>
        <v>0</v>
      </c>
      <c r="X29" s="42" t="str">
        <f>_xlfn.IFERROR(VLOOKUP($A29,'[2]Data3'!$A$11:$K$37,MATCH($W$10,'[2]Data3'!$A$10:$K$10,0),0),":")</f>
        <v>:</v>
      </c>
      <c r="Y29" s="43" t="str">
        <f>_xlfn.IFERROR(VLOOKUP($A29,'[2]Data4'!$A$11:$K$37,MATCH($W$10,'[2]Data3'!$A$10:$K$10,0),0),":")</f>
        <v>:</v>
      </c>
      <c r="Z29" s="41">
        <f>'[1]Sheet1'!J33</f>
        <v>0</v>
      </c>
      <c r="AA29" s="42" t="str">
        <f>_xlfn.IFERROR(VLOOKUP($A29,'[2]Data3'!$A$11:$K$37,MATCH($Z$10,'[2]Data3'!$A$10:$K$10,0),0),":")</f>
        <v>:</v>
      </c>
      <c r="AB29" s="43" t="str">
        <f>_xlfn.IFERROR(VLOOKUP($A29,'[2]Data4'!$A$11:$K$37,MATCH($Z$10,'[2]Data3'!$A$10:$K$10,0),0),":")</f>
        <v>:</v>
      </c>
      <c r="AC29" s="41">
        <f>'[1]Sheet1'!K33</f>
        <v>0</v>
      </c>
      <c r="AD29" s="42" t="str">
        <f>_xlfn.IFERROR(VLOOKUP($A29,'[2]Data3'!$A$11:$K$37,MATCH($AC$10,'[2]Data3'!$A$10:$K$10,0),0),":")</f>
        <v>:</v>
      </c>
      <c r="AE29" s="43" t="str">
        <f>_xlfn.IFERROR(VLOOKUP($A29,'[2]Data4'!$A$11:$K$37,MATCH($AC$10,'[2]Data3'!$A$10:$K$10,0),0),":")</f>
        <v>:</v>
      </c>
    </row>
    <row r="30" spans="1:31" ht="15">
      <c r="A30" s="34" t="str">
        <f>'[1]Sheet1'!A34</f>
        <v>Portugal</v>
      </c>
      <c r="B30" s="41">
        <f>'[1]Sheet1'!B34</f>
        <v>30586.7</v>
      </c>
      <c r="C30" s="42" t="str">
        <f>_xlfn.IFERROR(VLOOKUP($A30,'[2]Data3'!$A$11:$K$37,MATCH($B$10,'[2]Data3'!$A$10:$K$10,0),0),":")</f>
        <v>:</v>
      </c>
      <c r="D30" s="43" t="str">
        <f>_xlfn.IFERROR(VLOOKUP($A30,'[2]Data4'!$A$11:$K$37,MATCH($B$10,'[2]Data3'!$A$10:$K$10,0),0),":")</f>
        <v>:</v>
      </c>
      <c r="E30" s="41">
        <f>'[1]Sheet1'!C34</f>
        <v>30494.6</v>
      </c>
      <c r="F30" s="42" t="str">
        <f>_xlfn.IFERROR(VLOOKUP($A30,'[2]Data3'!$A$11:$K$37,MATCH($E$10,'[2]Data3'!$A$10:$K$10,0),0),":")</f>
        <v>:</v>
      </c>
      <c r="G30" s="43" t="str">
        <f>_xlfn.IFERROR(VLOOKUP($A30,'[2]Data4'!$A$11:$K$37,MATCH($E$10,'[2]Data3'!$A$10:$K$10,0),0),":")</f>
        <v>:</v>
      </c>
      <c r="H30" s="41">
        <f>'[1]Sheet1'!D34</f>
        <v>38667.6</v>
      </c>
      <c r="I30" s="42" t="str">
        <f>_xlfn.IFERROR(VLOOKUP($A30,'[2]Data3'!$A$11:$K$37,MATCH($H$10,'[2]Data3'!$A$10:$K$10,0),0),":")</f>
        <v>:</v>
      </c>
      <c r="J30" s="43" t="str">
        <f>_xlfn.IFERROR(VLOOKUP($A30,'[2]Data4'!$A$11:$K$37,MATCH($H$10,'[2]Data3'!$A$10:$K$10,0),0),":")</f>
        <v>:</v>
      </c>
      <c r="K30" s="41">
        <f>'[1]Sheet1'!E34</f>
        <v>40170.6</v>
      </c>
      <c r="L30" s="42" t="str">
        <f>_xlfn.IFERROR(VLOOKUP($A30,'[2]Data3'!$A$11:$K$37,MATCH($K$10,'[2]Data3'!$A$10:$K$10,0),0),":")</f>
        <v>:</v>
      </c>
      <c r="M30" s="43" t="str">
        <f>_xlfn.IFERROR(VLOOKUP($A30,'[2]Data4'!$A$11:$K$37,MATCH($K$10,'[2]Data3'!$A$10:$K$10,0),0),":")</f>
        <v>:</v>
      </c>
      <c r="N30" s="41">
        <f>'[1]Sheet1'!F34</f>
        <v>37963.3</v>
      </c>
      <c r="O30" s="42" t="str">
        <f>_xlfn.IFERROR(VLOOKUP($A30,'[2]Data3'!$A$11:$K$37,MATCH($N$10,'[2]Data3'!$A$10:$K$10,0),0),":")</f>
        <v>:</v>
      </c>
      <c r="P30" s="43" t="str">
        <f>_xlfn.IFERROR(VLOOKUP($A30,'[2]Data4'!$A$11:$K$37,MATCH($N$10,'[2]Data3'!$A$10:$K$10,0),0),":")</f>
        <v>:</v>
      </c>
      <c r="Q30" s="41">
        <f>'[1]Sheet1'!G34</f>
        <v>0</v>
      </c>
      <c r="R30" s="42" t="str">
        <f>_xlfn.IFERROR(VLOOKUP($A30,'[2]Data3'!$A$11:$K$37,MATCH($Q$10,'[2]Data3'!$A$10:$K$10,0),0),":")</f>
        <v>:</v>
      </c>
      <c r="S30" s="43" t="str">
        <f>_xlfn.IFERROR(VLOOKUP($A30,'[2]Data4'!$A$11:$K$37,MATCH($Q$10,'[2]Data3'!$A$10:$K$10,0),0),":")</f>
        <v>:</v>
      </c>
      <c r="T30" s="41">
        <f>'[1]Sheet1'!H34</f>
        <v>0</v>
      </c>
      <c r="U30" s="42" t="str">
        <f>_xlfn.IFERROR(VLOOKUP($A30,'[2]Data3'!$A$11:$K$37,MATCH($T$10,'[2]Data3'!$A$10:$K$10,0),0),":")</f>
        <v>:</v>
      </c>
      <c r="V30" s="43" t="str">
        <f>_xlfn.IFERROR(VLOOKUP($A30,'[2]Data4'!$A$11:$K$37,MATCH($T$10,'[2]Data3'!$A$10:$K$10,0),0),":")</f>
        <v>:</v>
      </c>
      <c r="W30" s="41">
        <f>'[1]Sheet1'!I34</f>
        <v>0</v>
      </c>
      <c r="X30" s="42" t="str">
        <f>_xlfn.IFERROR(VLOOKUP($A30,'[2]Data3'!$A$11:$K$37,MATCH($W$10,'[2]Data3'!$A$10:$K$10,0),0),":")</f>
        <v>:</v>
      </c>
      <c r="Y30" s="43" t="str">
        <f>_xlfn.IFERROR(VLOOKUP($A30,'[2]Data4'!$A$11:$K$37,MATCH($W$10,'[2]Data3'!$A$10:$K$10,0),0),":")</f>
        <v>:</v>
      </c>
      <c r="Z30" s="41">
        <f>'[1]Sheet1'!J34</f>
        <v>0</v>
      </c>
      <c r="AA30" s="42" t="str">
        <f>_xlfn.IFERROR(VLOOKUP($A30,'[2]Data3'!$A$11:$K$37,MATCH($Z$10,'[2]Data3'!$A$10:$K$10,0),0),":")</f>
        <v>:</v>
      </c>
      <c r="AB30" s="43" t="str">
        <f>_xlfn.IFERROR(VLOOKUP($A30,'[2]Data4'!$A$11:$K$37,MATCH($Z$10,'[2]Data3'!$A$10:$K$10,0),0),":")</f>
        <v>:</v>
      </c>
      <c r="AC30" s="41">
        <f>'[1]Sheet1'!K34</f>
        <v>0</v>
      </c>
      <c r="AD30" s="42" t="str">
        <f>_xlfn.IFERROR(VLOOKUP($A30,'[2]Data3'!$A$11:$K$37,MATCH($AC$10,'[2]Data3'!$A$10:$K$10,0),0),":")</f>
        <v>:</v>
      </c>
      <c r="AE30" s="43" t="str">
        <f>_xlfn.IFERROR(VLOOKUP($A30,'[2]Data4'!$A$11:$K$37,MATCH($AC$10,'[2]Data3'!$A$10:$K$10,0),0),":")</f>
        <v>:</v>
      </c>
    </row>
    <row r="31" spans="1:31" ht="15">
      <c r="A31" s="34" t="str">
        <f>'[1]Sheet1'!A35</f>
        <v>Romania</v>
      </c>
      <c r="B31" s="41">
        <f>'[1]Sheet1'!B35</f>
        <v>401.5</v>
      </c>
      <c r="C31" s="42" t="str">
        <f>_xlfn.IFERROR(VLOOKUP($A31,'[2]Data3'!$A$11:$K$37,MATCH($B$10,'[2]Data3'!$A$10:$K$10,0),0),":")</f>
        <v>:</v>
      </c>
      <c r="D31" s="43" t="str">
        <f>_xlfn.IFERROR(VLOOKUP($A31,'[2]Data4'!$A$11:$K$37,MATCH($B$10,'[2]Data3'!$A$10:$K$10,0),0),":")</f>
        <v>:</v>
      </c>
      <c r="E31" s="41">
        <f>'[1]Sheet1'!C35</f>
        <v>360</v>
      </c>
      <c r="F31" s="42" t="str">
        <f>_xlfn.IFERROR(VLOOKUP($A31,'[2]Data3'!$A$11:$K$37,MATCH($E$10,'[2]Data3'!$A$10:$K$10,0),0),":")</f>
        <v>:</v>
      </c>
      <c r="G31" s="43" t="str">
        <f>_xlfn.IFERROR(VLOOKUP($A31,'[2]Data4'!$A$11:$K$37,MATCH($E$10,'[2]Data3'!$A$10:$K$10,0),0),":")</f>
        <v>:</v>
      </c>
      <c r="H31" s="41">
        <f>'[1]Sheet1'!D35</f>
        <v>958.9</v>
      </c>
      <c r="I31" s="42" t="str">
        <f>_xlfn.IFERROR(VLOOKUP($A31,'[2]Data3'!$A$11:$K$37,MATCH($H$10,'[2]Data3'!$A$10:$K$10,0),0),":")</f>
        <v>:</v>
      </c>
      <c r="J31" s="43" t="str">
        <f>_xlfn.IFERROR(VLOOKUP($A31,'[2]Data4'!$A$11:$K$37,MATCH($H$10,'[2]Data3'!$A$10:$K$10,0),0),":")</f>
        <v>:</v>
      </c>
      <c r="K31" s="41">
        <f>'[1]Sheet1'!E35</f>
        <v>989</v>
      </c>
      <c r="L31" s="42" t="str">
        <f>_xlfn.IFERROR(VLOOKUP($A31,'[2]Data3'!$A$11:$K$37,MATCH($K$10,'[2]Data3'!$A$10:$K$10,0),0),":")</f>
        <v>:</v>
      </c>
      <c r="M31" s="43" t="str">
        <f>_xlfn.IFERROR(VLOOKUP($A31,'[2]Data4'!$A$11:$K$37,MATCH($K$10,'[2]Data3'!$A$10:$K$10,0),0),":")</f>
        <v>:</v>
      </c>
      <c r="N31" s="41">
        <f>'[1]Sheet1'!F35</f>
        <v>461.1</v>
      </c>
      <c r="O31" s="42" t="str">
        <f>_xlfn.IFERROR(VLOOKUP($A31,'[2]Data3'!$A$11:$K$37,MATCH($N$10,'[2]Data3'!$A$10:$K$10,0),0),":")</f>
        <v>:</v>
      </c>
      <c r="P31" s="43" t="str">
        <f>_xlfn.IFERROR(VLOOKUP($A31,'[2]Data4'!$A$11:$K$37,MATCH($N$10,'[2]Data3'!$A$10:$K$10,0),0),":")</f>
        <v>:</v>
      </c>
      <c r="Q31" s="41">
        <f>'[1]Sheet1'!G35</f>
        <v>0</v>
      </c>
      <c r="R31" s="42" t="str">
        <f>_xlfn.IFERROR(VLOOKUP($A31,'[2]Data3'!$A$11:$K$37,MATCH($Q$10,'[2]Data3'!$A$10:$K$10,0),0),":")</f>
        <v>:</v>
      </c>
      <c r="S31" s="43" t="str">
        <f>_xlfn.IFERROR(VLOOKUP($A31,'[2]Data4'!$A$11:$K$37,MATCH($Q$10,'[2]Data3'!$A$10:$K$10,0),0),":")</f>
        <v>:</v>
      </c>
      <c r="T31" s="41">
        <f>'[1]Sheet1'!H35</f>
        <v>0</v>
      </c>
      <c r="U31" s="42" t="str">
        <f>_xlfn.IFERROR(VLOOKUP($A31,'[2]Data3'!$A$11:$K$37,MATCH($T$10,'[2]Data3'!$A$10:$K$10,0),0),":")</f>
        <v>:</v>
      </c>
      <c r="V31" s="43" t="str">
        <f>_xlfn.IFERROR(VLOOKUP($A31,'[2]Data4'!$A$11:$K$37,MATCH($T$10,'[2]Data3'!$A$10:$K$10,0),0),":")</f>
        <v>:</v>
      </c>
      <c r="W31" s="41">
        <f>'[1]Sheet1'!I35</f>
        <v>0</v>
      </c>
      <c r="X31" s="42" t="str">
        <f>_xlfn.IFERROR(VLOOKUP($A31,'[2]Data3'!$A$11:$K$37,MATCH($W$10,'[2]Data3'!$A$10:$K$10,0),0),":")</f>
        <v>:</v>
      </c>
      <c r="Y31" s="43" t="str">
        <f>_xlfn.IFERROR(VLOOKUP($A31,'[2]Data4'!$A$11:$K$37,MATCH($W$10,'[2]Data3'!$A$10:$K$10,0),0),":")</f>
        <v>:</v>
      </c>
      <c r="Z31" s="41">
        <f>'[1]Sheet1'!J35</f>
        <v>0</v>
      </c>
      <c r="AA31" s="42" t="str">
        <f>_xlfn.IFERROR(VLOOKUP($A31,'[2]Data3'!$A$11:$K$37,MATCH($Z$10,'[2]Data3'!$A$10:$K$10,0),0),":")</f>
        <v>:</v>
      </c>
      <c r="AB31" s="43" t="str">
        <f>_xlfn.IFERROR(VLOOKUP($A31,'[2]Data4'!$A$11:$K$37,MATCH($Z$10,'[2]Data3'!$A$10:$K$10,0),0),":")</f>
        <v>:</v>
      </c>
      <c r="AC31" s="41">
        <f>'[1]Sheet1'!K35</f>
        <v>0</v>
      </c>
      <c r="AD31" s="42" t="str">
        <f>_xlfn.IFERROR(VLOOKUP($A31,'[2]Data3'!$A$11:$K$37,MATCH($AC$10,'[2]Data3'!$A$10:$K$10,0),0),":")</f>
        <v>:</v>
      </c>
      <c r="AE31" s="43" t="str">
        <f>_xlfn.IFERROR(VLOOKUP($A31,'[2]Data4'!$A$11:$K$37,MATCH($AC$10,'[2]Data3'!$A$10:$K$10,0),0),":")</f>
        <v>:</v>
      </c>
    </row>
    <row r="32" spans="1:31" ht="15">
      <c r="A32" s="34" t="str">
        <f>'[1]Sheet1'!A36</f>
        <v>Slovenia</v>
      </c>
      <c r="B32" s="41">
        <f>'[1]Sheet1'!B36</f>
        <v>2122</v>
      </c>
      <c r="C32" s="42" t="str">
        <f>_xlfn.IFERROR(VLOOKUP($A32,'[2]Data3'!$A$11:$K$37,MATCH($B$10,'[2]Data3'!$A$10:$K$10,0),0),":")</f>
        <v>:</v>
      </c>
      <c r="D32" s="43" t="str">
        <f>_xlfn.IFERROR(VLOOKUP($A32,'[2]Data4'!$A$11:$K$37,MATCH($B$10,'[2]Data3'!$A$10:$K$10,0),0),":")</f>
        <v>:</v>
      </c>
      <c r="E32" s="41">
        <f>'[1]Sheet1'!C36</f>
        <v>2359.5</v>
      </c>
      <c r="F32" s="42" t="str">
        <f>_xlfn.IFERROR(VLOOKUP($A32,'[2]Data3'!$A$11:$K$37,MATCH($E$10,'[2]Data3'!$A$10:$K$10,0),0),":")</f>
        <v>:</v>
      </c>
      <c r="G32" s="43" t="str">
        <f>_xlfn.IFERROR(VLOOKUP($A32,'[2]Data4'!$A$11:$K$37,MATCH($E$10,'[2]Data3'!$A$10:$K$10,0),0),":")</f>
        <v>:</v>
      </c>
      <c r="H32" s="41">
        <f>'[1]Sheet1'!D36</f>
        <v>2329.5</v>
      </c>
      <c r="I32" s="42" t="str">
        <f>_xlfn.IFERROR(VLOOKUP($A32,'[2]Data3'!$A$11:$K$37,MATCH($H$10,'[2]Data3'!$A$10:$K$10,0),0),":")</f>
        <v>:</v>
      </c>
      <c r="J32" s="43" t="str">
        <f>_xlfn.IFERROR(VLOOKUP($A32,'[2]Data4'!$A$11:$K$37,MATCH($H$10,'[2]Data3'!$A$10:$K$10,0),0),":")</f>
        <v>:</v>
      </c>
      <c r="K32" s="41">
        <f>'[1]Sheet1'!E36</f>
        <v>2470.1</v>
      </c>
      <c r="L32" s="42" t="str">
        <f>_xlfn.IFERROR(VLOOKUP($A32,'[2]Data3'!$A$11:$K$37,MATCH($K$10,'[2]Data3'!$A$10:$K$10,0),0),":")</f>
        <v>:</v>
      </c>
      <c r="M32" s="43" t="str">
        <f>_xlfn.IFERROR(VLOOKUP($A32,'[2]Data4'!$A$11:$K$37,MATCH($K$10,'[2]Data3'!$A$10:$K$10,0),0),":")</f>
        <v>:</v>
      </c>
      <c r="N32" s="41">
        <f>'[1]Sheet1'!F36</f>
        <v>2789.1</v>
      </c>
      <c r="O32" s="42" t="str">
        <f>_xlfn.IFERROR(VLOOKUP($A32,'[2]Data3'!$A$11:$K$37,MATCH($N$10,'[2]Data3'!$A$10:$K$10,0),0),":")</f>
        <v>:</v>
      </c>
      <c r="P32" s="43" t="str">
        <f>_xlfn.IFERROR(VLOOKUP($A32,'[2]Data4'!$A$11:$K$37,MATCH($N$10,'[2]Data3'!$A$10:$K$10,0),0),":")</f>
        <v>:</v>
      </c>
      <c r="Q32" s="41">
        <f>'[1]Sheet1'!G36</f>
        <v>0</v>
      </c>
      <c r="R32" s="42" t="str">
        <f>_xlfn.IFERROR(VLOOKUP($A32,'[2]Data3'!$A$11:$K$37,MATCH($Q$10,'[2]Data3'!$A$10:$K$10,0),0),":")</f>
        <v>:</v>
      </c>
      <c r="S32" s="43" t="str">
        <f>_xlfn.IFERROR(VLOOKUP($A32,'[2]Data4'!$A$11:$K$37,MATCH($Q$10,'[2]Data3'!$A$10:$K$10,0),0),":")</f>
        <v>:</v>
      </c>
      <c r="T32" s="41">
        <f>'[1]Sheet1'!H36</f>
        <v>0</v>
      </c>
      <c r="U32" s="42" t="str">
        <f>_xlfn.IFERROR(VLOOKUP($A32,'[2]Data3'!$A$11:$K$37,MATCH($T$10,'[2]Data3'!$A$10:$K$10,0),0),":")</f>
        <v>:</v>
      </c>
      <c r="V32" s="43" t="str">
        <f>_xlfn.IFERROR(VLOOKUP($A32,'[2]Data4'!$A$11:$K$37,MATCH($T$10,'[2]Data3'!$A$10:$K$10,0),0),":")</f>
        <v>:</v>
      </c>
      <c r="W32" s="41">
        <f>'[1]Sheet1'!I36</f>
        <v>0</v>
      </c>
      <c r="X32" s="42" t="str">
        <f>_xlfn.IFERROR(VLOOKUP($A32,'[2]Data3'!$A$11:$K$37,MATCH($W$10,'[2]Data3'!$A$10:$K$10,0),0),":")</f>
        <v>:</v>
      </c>
      <c r="Y32" s="43" t="str">
        <f>_xlfn.IFERROR(VLOOKUP($A32,'[2]Data4'!$A$11:$K$37,MATCH($W$10,'[2]Data3'!$A$10:$K$10,0),0),":")</f>
        <v>:</v>
      </c>
      <c r="Z32" s="41">
        <f>'[1]Sheet1'!J36</f>
        <v>0</v>
      </c>
      <c r="AA32" s="42" t="str">
        <f>_xlfn.IFERROR(VLOOKUP($A32,'[2]Data3'!$A$11:$K$37,MATCH($Z$10,'[2]Data3'!$A$10:$K$10,0),0),":")</f>
        <v>:</v>
      </c>
      <c r="AB32" s="43" t="str">
        <f>_xlfn.IFERROR(VLOOKUP($A32,'[2]Data4'!$A$11:$K$37,MATCH($Z$10,'[2]Data3'!$A$10:$K$10,0),0),":")</f>
        <v>:</v>
      </c>
      <c r="AC32" s="41">
        <f>'[1]Sheet1'!K36</f>
        <v>0</v>
      </c>
      <c r="AD32" s="42" t="str">
        <f>_xlfn.IFERROR(VLOOKUP($A32,'[2]Data3'!$A$11:$K$37,MATCH($AC$10,'[2]Data3'!$A$10:$K$10,0),0),":")</f>
        <v>:</v>
      </c>
      <c r="AE32" s="43" t="str">
        <f>_xlfn.IFERROR(VLOOKUP($A32,'[2]Data4'!$A$11:$K$37,MATCH($AC$10,'[2]Data3'!$A$10:$K$10,0),0),":")</f>
        <v>:</v>
      </c>
    </row>
    <row r="33" spans="1:31" ht="15">
      <c r="A33" s="34" t="str">
        <f>'[1]Sheet1'!A37</f>
        <v>Slovakia</v>
      </c>
      <c r="B33" s="41">
        <f>'[1]Sheet1'!B37</f>
        <v>2985.4</v>
      </c>
      <c r="C33" s="42" t="str">
        <f>_xlfn.IFERROR(VLOOKUP($A33,'[2]Data3'!$A$11:$K$37,MATCH($B$10,'[2]Data3'!$A$10:$K$10,0),0),":")</f>
        <v>:</v>
      </c>
      <c r="D33" s="43" t="str">
        <f>_xlfn.IFERROR(VLOOKUP($A33,'[2]Data4'!$A$11:$K$37,MATCH($B$10,'[2]Data3'!$A$10:$K$10,0),0),":")</f>
        <v>:</v>
      </c>
      <c r="E33" s="41">
        <f>'[1]Sheet1'!C37</f>
        <v>1781.3</v>
      </c>
      <c r="F33" s="42" t="str">
        <f>_xlfn.IFERROR(VLOOKUP($A33,'[2]Data3'!$A$11:$K$37,MATCH($E$10,'[2]Data3'!$A$10:$K$10,0),0),":")</f>
        <v>:</v>
      </c>
      <c r="G33" s="43" t="str">
        <f>_xlfn.IFERROR(VLOOKUP($A33,'[2]Data4'!$A$11:$K$37,MATCH($E$10,'[2]Data3'!$A$10:$K$10,0),0),":")</f>
        <v>:</v>
      </c>
      <c r="H33" s="41">
        <f>'[1]Sheet1'!D37</f>
        <v>1820.6</v>
      </c>
      <c r="I33" s="42" t="str">
        <f>_xlfn.IFERROR(VLOOKUP($A33,'[2]Data3'!$A$11:$K$37,MATCH($H$10,'[2]Data3'!$A$10:$K$10,0),0),":")</f>
        <v>:</v>
      </c>
      <c r="J33" s="43" t="str">
        <f>_xlfn.IFERROR(VLOOKUP($A33,'[2]Data4'!$A$11:$K$37,MATCH($H$10,'[2]Data3'!$A$10:$K$10,0),0),":")</f>
        <v>:</v>
      </c>
      <c r="K33" s="41">
        <f>'[1]Sheet1'!E37</f>
        <v>2014.3</v>
      </c>
      <c r="L33" s="42" t="str">
        <f>_xlfn.IFERROR(VLOOKUP($A33,'[2]Data3'!$A$11:$K$37,MATCH($K$10,'[2]Data3'!$A$10:$K$10,0),0),":")</f>
        <v>:</v>
      </c>
      <c r="M33" s="43" t="str">
        <f>_xlfn.IFERROR(VLOOKUP($A33,'[2]Data4'!$A$11:$K$37,MATCH($K$10,'[2]Data3'!$A$10:$K$10,0),0),":")</f>
        <v>:</v>
      </c>
      <c r="N33" s="41">
        <f>'[1]Sheet1'!F37</f>
        <v>2369</v>
      </c>
      <c r="O33" s="42" t="str">
        <f>_xlfn.IFERROR(VLOOKUP($A33,'[2]Data3'!$A$11:$K$37,MATCH($N$10,'[2]Data3'!$A$10:$K$10,0),0),":")</f>
        <v>:</v>
      </c>
      <c r="P33" s="43" t="str">
        <f>_xlfn.IFERROR(VLOOKUP($A33,'[2]Data4'!$A$11:$K$37,MATCH($N$10,'[2]Data3'!$A$10:$K$10,0),0),":")</f>
        <v>:</v>
      </c>
      <c r="Q33" s="41">
        <f>'[1]Sheet1'!G37</f>
        <v>0</v>
      </c>
      <c r="R33" s="42" t="str">
        <f>_xlfn.IFERROR(VLOOKUP($A33,'[2]Data3'!$A$11:$K$37,MATCH($Q$10,'[2]Data3'!$A$10:$K$10,0),0),":")</f>
        <v>:</v>
      </c>
      <c r="S33" s="43" t="str">
        <f>_xlfn.IFERROR(VLOOKUP($A33,'[2]Data4'!$A$11:$K$37,MATCH($Q$10,'[2]Data3'!$A$10:$K$10,0),0),":")</f>
        <v>:</v>
      </c>
      <c r="T33" s="41">
        <f>'[1]Sheet1'!H37</f>
        <v>0</v>
      </c>
      <c r="U33" s="42" t="str">
        <f>_xlfn.IFERROR(VLOOKUP($A33,'[2]Data3'!$A$11:$K$37,MATCH($T$10,'[2]Data3'!$A$10:$K$10,0),0),":")</f>
        <v>:</v>
      </c>
      <c r="V33" s="43" t="str">
        <f>_xlfn.IFERROR(VLOOKUP($A33,'[2]Data4'!$A$11:$K$37,MATCH($T$10,'[2]Data3'!$A$10:$K$10,0),0),":")</f>
        <v>:</v>
      </c>
      <c r="W33" s="41">
        <f>'[1]Sheet1'!I37</f>
        <v>0</v>
      </c>
      <c r="X33" s="42" t="str">
        <f>_xlfn.IFERROR(VLOOKUP($A33,'[2]Data3'!$A$11:$K$37,MATCH($W$10,'[2]Data3'!$A$10:$K$10,0),0),":")</f>
        <v>:</v>
      </c>
      <c r="Y33" s="43" t="str">
        <f>_xlfn.IFERROR(VLOOKUP($A33,'[2]Data4'!$A$11:$K$37,MATCH($W$10,'[2]Data3'!$A$10:$K$10,0),0),":")</f>
        <v>:</v>
      </c>
      <c r="Z33" s="41">
        <f>'[1]Sheet1'!J37</f>
        <v>0</v>
      </c>
      <c r="AA33" s="42" t="str">
        <f>_xlfn.IFERROR(VLOOKUP($A33,'[2]Data3'!$A$11:$K$37,MATCH($Z$10,'[2]Data3'!$A$10:$K$10,0),0),":")</f>
        <v>:</v>
      </c>
      <c r="AB33" s="43" t="str">
        <f>_xlfn.IFERROR(VLOOKUP($A33,'[2]Data4'!$A$11:$K$37,MATCH($Z$10,'[2]Data3'!$A$10:$K$10,0),0),":")</f>
        <v>:</v>
      </c>
      <c r="AC33" s="41">
        <f>'[1]Sheet1'!K37</f>
        <v>0</v>
      </c>
      <c r="AD33" s="42" t="str">
        <f>_xlfn.IFERROR(VLOOKUP($A33,'[2]Data3'!$A$11:$K$37,MATCH($AC$10,'[2]Data3'!$A$10:$K$10,0),0),":")</f>
        <v>:</v>
      </c>
      <c r="AE33" s="43" t="str">
        <f>_xlfn.IFERROR(VLOOKUP($A33,'[2]Data4'!$A$11:$K$37,MATCH($AC$10,'[2]Data3'!$A$10:$K$10,0),0),":")</f>
        <v>:</v>
      </c>
    </row>
    <row r="34" spans="1:31" ht="15">
      <c r="A34" s="34" t="str">
        <f>'[1]Sheet1'!A38</f>
        <v>Finland</v>
      </c>
      <c r="B34" s="41">
        <f>'[1]Sheet1'!B38</f>
        <v>85129.3</v>
      </c>
      <c r="C34" s="42" t="str">
        <f>_xlfn.IFERROR(VLOOKUP($A34,'[2]Data3'!$A$11:$K$37,MATCH($B$10,'[2]Data3'!$A$10:$K$10,0),0),":")</f>
        <v>:</v>
      </c>
      <c r="D34" s="43" t="str">
        <f>_xlfn.IFERROR(VLOOKUP($A34,'[2]Data4'!$A$11:$K$37,MATCH($B$10,'[2]Data3'!$A$10:$K$10,0),0),":")</f>
        <v>:</v>
      </c>
      <c r="E34" s="41">
        <f>'[1]Sheet1'!C38</f>
        <v>78714.2</v>
      </c>
      <c r="F34" s="42" t="str">
        <f>_xlfn.IFERROR(VLOOKUP($A34,'[2]Data3'!$A$11:$K$37,MATCH($E$10,'[2]Data3'!$A$10:$K$10,0),0),":")</f>
        <v>:</v>
      </c>
      <c r="G34" s="43" t="str">
        <f>_xlfn.IFERROR(VLOOKUP($A34,'[2]Data4'!$A$11:$K$37,MATCH($E$10,'[2]Data3'!$A$10:$K$10,0),0),":")</f>
        <v>:</v>
      </c>
      <c r="H34" s="41">
        <f>'[1]Sheet1'!D38</f>
        <v>69798</v>
      </c>
      <c r="I34" s="42" t="str">
        <f>_xlfn.IFERROR(VLOOKUP($A34,'[2]Data3'!$A$11:$K$37,MATCH($H$10,'[2]Data3'!$A$10:$K$10,0),0),":")</f>
        <v>:</v>
      </c>
      <c r="J34" s="43" t="str">
        <f>_xlfn.IFERROR(VLOOKUP($A34,'[2]Data4'!$A$11:$K$37,MATCH($H$10,'[2]Data3'!$A$10:$K$10,0),0),":")</f>
        <v>:</v>
      </c>
      <c r="K34" s="41">
        <f>'[1]Sheet1'!E38</f>
        <v>86150</v>
      </c>
      <c r="L34" s="42" t="str">
        <f>_xlfn.IFERROR(VLOOKUP($A34,'[2]Data3'!$A$11:$K$37,MATCH($K$10,'[2]Data3'!$A$10:$K$10,0),0),":")</f>
        <v>:</v>
      </c>
      <c r="M34" s="43" t="str">
        <f>_xlfn.IFERROR(VLOOKUP($A34,'[2]Data4'!$A$11:$K$37,MATCH($K$10,'[2]Data3'!$A$10:$K$10,0),0),":")</f>
        <v>:</v>
      </c>
      <c r="N34" s="41">
        <f>'[1]Sheet1'!F38</f>
        <v>88396</v>
      </c>
      <c r="O34" s="42" t="str">
        <f>_xlfn.IFERROR(VLOOKUP($A34,'[2]Data3'!$A$11:$K$37,MATCH($N$10,'[2]Data3'!$A$10:$K$10,0),0),":")</f>
        <v>:</v>
      </c>
      <c r="P34" s="43" t="str">
        <f>_xlfn.IFERROR(VLOOKUP($A34,'[2]Data4'!$A$11:$K$37,MATCH($N$10,'[2]Data3'!$A$10:$K$10,0),0),":")</f>
        <v>:</v>
      </c>
      <c r="Q34" s="41">
        <f>'[1]Sheet1'!G38</f>
        <v>0</v>
      </c>
      <c r="R34" s="42" t="str">
        <f>_xlfn.IFERROR(VLOOKUP($A34,'[2]Data3'!$A$11:$K$37,MATCH($Q$10,'[2]Data3'!$A$10:$K$10,0),0),":")</f>
        <v>:</v>
      </c>
      <c r="S34" s="43" t="str">
        <f>_xlfn.IFERROR(VLOOKUP($A34,'[2]Data4'!$A$11:$K$37,MATCH($Q$10,'[2]Data3'!$A$10:$K$10,0),0),":")</f>
        <v>:</v>
      </c>
      <c r="T34" s="41">
        <f>'[1]Sheet1'!H38</f>
        <v>0</v>
      </c>
      <c r="U34" s="42" t="str">
        <f>_xlfn.IFERROR(VLOOKUP($A34,'[2]Data3'!$A$11:$K$37,MATCH($T$10,'[2]Data3'!$A$10:$K$10,0),0),":")</f>
        <v>:</v>
      </c>
      <c r="V34" s="43" t="str">
        <f>_xlfn.IFERROR(VLOOKUP($A34,'[2]Data4'!$A$11:$K$37,MATCH($T$10,'[2]Data3'!$A$10:$K$10,0),0),":")</f>
        <v>:</v>
      </c>
      <c r="W34" s="41">
        <f>'[1]Sheet1'!I38</f>
        <v>0</v>
      </c>
      <c r="X34" s="42" t="str">
        <f>_xlfn.IFERROR(VLOOKUP($A34,'[2]Data3'!$A$11:$K$37,MATCH($W$10,'[2]Data3'!$A$10:$K$10,0),0),":")</f>
        <v>:</v>
      </c>
      <c r="Y34" s="43" t="str">
        <f>_xlfn.IFERROR(VLOOKUP($A34,'[2]Data4'!$A$11:$K$37,MATCH($W$10,'[2]Data3'!$A$10:$K$10,0),0),":")</f>
        <v>:</v>
      </c>
      <c r="Z34" s="41">
        <f>'[1]Sheet1'!J38</f>
        <v>0</v>
      </c>
      <c r="AA34" s="42" t="str">
        <f>_xlfn.IFERROR(VLOOKUP($A34,'[2]Data3'!$A$11:$K$37,MATCH($Z$10,'[2]Data3'!$A$10:$K$10,0),0),":")</f>
        <v>:</v>
      </c>
      <c r="AB34" s="43" t="str">
        <f>_xlfn.IFERROR(VLOOKUP($A34,'[2]Data4'!$A$11:$K$37,MATCH($Z$10,'[2]Data3'!$A$10:$K$10,0),0),":")</f>
        <v>:</v>
      </c>
      <c r="AC34" s="41">
        <f>'[1]Sheet1'!K38</f>
        <v>0</v>
      </c>
      <c r="AD34" s="42" t="str">
        <f>_xlfn.IFERROR(VLOOKUP($A34,'[2]Data3'!$A$11:$K$37,MATCH($AC$10,'[2]Data3'!$A$10:$K$10,0),0),":")</f>
        <v>:</v>
      </c>
      <c r="AE34" s="43" t="str">
        <f>_xlfn.IFERROR(VLOOKUP($A34,'[2]Data4'!$A$11:$K$37,MATCH($AC$10,'[2]Data3'!$A$10:$K$10,0),0),":")</f>
        <v>:</v>
      </c>
    </row>
    <row r="35" spans="1:31" ht="15">
      <c r="A35" s="34" t="str">
        <f>'[1]Sheet1'!A39</f>
        <v>Sweden</v>
      </c>
      <c r="B35" s="41">
        <f>'[1]Sheet1'!B39</f>
        <v>211215.8</v>
      </c>
      <c r="C35" s="42" t="str">
        <f>_xlfn.IFERROR(VLOOKUP($A35,'[2]Data3'!$A$11:$K$37,MATCH($B$10,'[2]Data3'!$A$10:$K$10,0),0),":")</f>
        <v>:</v>
      </c>
      <c r="D35" s="43" t="str">
        <f>_xlfn.IFERROR(VLOOKUP($A35,'[2]Data4'!$A$11:$K$37,MATCH($B$10,'[2]Data3'!$A$10:$K$10,0),0),":")</f>
        <v>:</v>
      </c>
      <c r="E35" s="41">
        <f>'[1]Sheet1'!C39</f>
        <v>214985.4</v>
      </c>
      <c r="F35" s="42" t="str">
        <f>_xlfn.IFERROR(VLOOKUP($A35,'[2]Data3'!$A$11:$K$37,MATCH($E$10,'[2]Data3'!$A$10:$K$10,0),0),":")</f>
        <v>:</v>
      </c>
      <c r="G35" s="43" t="str">
        <f>_xlfn.IFERROR(VLOOKUP($A35,'[2]Data4'!$A$11:$K$37,MATCH($E$10,'[2]Data3'!$A$10:$K$10,0),0),":")</f>
        <v>:</v>
      </c>
      <c r="H35" s="41">
        <f>'[1]Sheet1'!D39</f>
        <v>199374</v>
      </c>
      <c r="I35" s="42" t="str">
        <f>_xlfn.IFERROR(VLOOKUP($A35,'[2]Data3'!$A$11:$K$37,MATCH($H$10,'[2]Data3'!$A$10:$K$10,0),0),":")</f>
        <v>:</v>
      </c>
      <c r="J35" s="43" t="str">
        <f>_xlfn.IFERROR(VLOOKUP($A35,'[2]Data4'!$A$11:$K$37,MATCH($H$10,'[2]Data3'!$A$10:$K$10,0),0),":")</f>
        <v>:</v>
      </c>
      <c r="K35" s="41">
        <f>'[1]Sheet1'!E39</f>
        <v>199570.1</v>
      </c>
      <c r="L35" s="42" t="str">
        <f>_xlfn.IFERROR(VLOOKUP($A35,'[2]Data3'!$A$11:$K$37,MATCH($K$10,'[2]Data3'!$A$10:$K$10,0),0),":")</f>
        <v>:</v>
      </c>
      <c r="M35" s="43" t="str">
        <f>_xlfn.IFERROR(VLOOKUP($A35,'[2]Data4'!$A$11:$K$37,MATCH($K$10,'[2]Data3'!$A$10:$K$10,0),0),":")</f>
        <v>:</v>
      </c>
      <c r="N35" s="41">
        <f>'[1]Sheet1'!F39</f>
        <v>190738.6</v>
      </c>
      <c r="O35" s="42" t="str">
        <f>_xlfn.IFERROR(VLOOKUP($A35,'[2]Data3'!$A$11:$K$37,MATCH($N$10,'[2]Data3'!$A$10:$K$10,0),0),":")</f>
        <v>:</v>
      </c>
      <c r="P35" s="43" t="str">
        <f>_xlfn.IFERROR(VLOOKUP($A35,'[2]Data4'!$A$11:$K$37,MATCH($N$10,'[2]Data3'!$A$10:$K$10,0),0),":")</f>
        <v>:</v>
      </c>
      <c r="Q35" s="41">
        <f>'[1]Sheet1'!G39</f>
        <v>0</v>
      </c>
      <c r="R35" s="42" t="str">
        <f>_xlfn.IFERROR(VLOOKUP($A35,'[2]Data3'!$A$11:$K$37,MATCH($Q$10,'[2]Data3'!$A$10:$K$10,0),0),":")</f>
        <v>:</v>
      </c>
      <c r="S35" s="43" t="str">
        <f>_xlfn.IFERROR(VLOOKUP($A35,'[2]Data4'!$A$11:$K$37,MATCH($Q$10,'[2]Data3'!$A$10:$K$10,0),0),":")</f>
        <v>:</v>
      </c>
      <c r="T35" s="41">
        <f>'[1]Sheet1'!H39</f>
        <v>0</v>
      </c>
      <c r="U35" s="42" t="str">
        <f>_xlfn.IFERROR(VLOOKUP($A35,'[2]Data3'!$A$11:$K$37,MATCH($T$10,'[2]Data3'!$A$10:$K$10,0),0),":")</f>
        <v>:</v>
      </c>
      <c r="V35" s="43" t="str">
        <f>_xlfn.IFERROR(VLOOKUP($A35,'[2]Data4'!$A$11:$K$37,MATCH($T$10,'[2]Data3'!$A$10:$K$10,0),0),":")</f>
        <v>:</v>
      </c>
      <c r="W35" s="41">
        <f>'[1]Sheet1'!I39</f>
        <v>0</v>
      </c>
      <c r="X35" s="42" t="str">
        <f>_xlfn.IFERROR(VLOOKUP($A35,'[2]Data3'!$A$11:$K$37,MATCH($W$10,'[2]Data3'!$A$10:$K$10,0),0),":")</f>
        <v>:</v>
      </c>
      <c r="Y35" s="43" t="str">
        <f>_xlfn.IFERROR(VLOOKUP($A35,'[2]Data4'!$A$11:$K$37,MATCH($W$10,'[2]Data3'!$A$10:$K$10,0),0),":")</f>
        <v>:</v>
      </c>
      <c r="Z35" s="41">
        <f>'[1]Sheet1'!J39</f>
        <v>0</v>
      </c>
      <c r="AA35" s="42" t="str">
        <f>_xlfn.IFERROR(VLOOKUP($A35,'[2]Data3'!$A$11:$K$37,MATCH($Z$10,'[2]Data3'!$A$10:$K$10,0),0),":")</f>
        <v>:</v>
      </c>
      <c r="AB35" s="43" t="str">
        <f>_xlfn.IFERROR(VLOOKUP($A35,'[2]Data4'!$A$11:$K$37,MATCH($Z$10,'[2]Data3'!$A$10:$K$10,0),0),":")</f>
        <v>:</v>
      </c>
      <c r="AC35" s="41">
        <f>'[1]Sheet1'!K39</f>
        <v>0</v>
      </c>
      <c r="AD35" s="42" t="str">
        <f>_xlfn.IFERROR(VLOOKUP($A35,'[2]Data3'!$A$11:$K$37,MATCH($AC$10,'[2]Data3'!$A$10:$K$10,0),0),":")</f>
        <v>:</v>
      </c>
      <c r="AE35" s="43" t="str">
        <f>_xlfn.IFERROR(VLOOKUP($A35,'[2]Data4'!$A$11:$K$37,MATCH($AC$10,'[2]Data3'!$A$10:$K$10,0),0),":")</f>
        <v>:</v>
      </c>
    </row>
    <row r="36" spans="1:31" ht="15">
      <c r="A36" s="34" t="str">
        <f>'[1]Sheet1'!A40</f>
        <v>United Kingdom</v>
      </c>
      <c r="B36" s="41">
        <f>'[1]Sheet1'!B40</f>
        <v>488435.9</v>
      </c>
      <c r="C36" s="42" t="str">
        <f>_xlfn.IFERROR(VLOOKUP($A36,'[2]Data3'!$A$11:$K$37,MATCH($B$10,'[2]Data3'!$A$10:$K$10,0),0),":")</f>
        <v>:</v>
      </c>
      <c r="D36" s="43" t="str">
        <f>_xlfn.IFERROR(VLOOKUP($A36,'[2]Data4'!$A$11:$K$37,MATCH($B$10,'[2]Data3'!$A$10:$K$10,0),0),":")</f>
        <v>:</v>
      </c>
      <c r="E36" s="41">
        <f>'[1]Sheet1'!C40</f>
        <v>518804.7</v>
      </c>
      <c r="F36" s="42" t="str">
        <f>_xlfn.IFERROR(VLOOKUP($A36,'[2]Data3'!$A$11:$K$37,MATCH($E$10,'[2]Data3'!$A$10:$K$10,0),0),":")</f>
        <v>:</v>
      </c>
      <c r="G36" s="43" t="str">
        <f>_xlfn.IFERROR(VLOOKUP($A36,'[2]Data4'!$A$11:$K$37,MATCH($E$10,'[2]Data3'!$A$10:$K$10,0),0),":")</f>
        <v>:</v>
      </c>
      <c r="H36" s="41">
        <f>'[1]Sheet1'!D40</f>
        <v>621517.2</v>
      </c>
      <c r="I36" s="42" t="str">
        <f>_xlfn.IFERROR(VLOOKUP($A36,'[2]Data3'!$A$11:$K$37,MATCH($H$10,'[2]Data3'!$A$10:$K$10,0),0),":")</f>
        <v>:</v>
      </c>
      <c r="J36" s="43" t="str">
        <f>_xlfn.IFERROR(VLOOKUP($A36,'[2]Data4'!$A$11:$K$37,MATCH($H$10,'[2]Data3'!$A$10:$K$10,0),0),":")</f>
        <v>:</v>
      </c>
      <c r="K36" s="41">
        <f>'[1]Sheet1'!E40</f>
        <v>614514.7</v>
      </c>
      <c r="L36" s="42" t="str">
        <f>_xlfn.IFERROR(VLOOKUP($A36,'[2]Data3'!$A$11:$K$37,MATCH($K$10,'[2]Data3'!$A$10:$K$10,0),0),":")</f>
        <v>:</v>
      </c>
      <c r="M36" s="43" t="str">
        <f>_xlfn.IFERROR(VLOOKUP($A36,'[2]Data4'!$A$11:$K$37,MATCH($K$10,'[2]Data3'!$A$10:$K$10,0),0),":")</f>
        <v>:</v>
      </c>
      <c r="N36" s="41">
        <f>'[1]Sheet1'!F40</f>
        <v>649580.6</v>
      </c>
      <c r="O36" s="42" t="str">
        <f>_xlfn.IFERROR(VLOOKUP($A36,'[2]Data3'!$A$11:$K$37,MATCH($N$10,'[2]Data3'!$A$10:$K$10,0),0),":")</f>
        <v>:</v>
      </c>
      <c r="P36" s="43" t="str">
        <f>_xlfn.IFERROR(VLOOKUP($A36,'[2]Data4'!$A$11:$K$37,MATCH($N$10,'[2]Data3'!$A$10:$K$10,0),0),":")</f>
        <v>:</v>
      </c>
      <c r="Q36" s="41">
        <f>'[1]Sheet1'!G40</f>
        <v>0</v>
      </c>
      <c r="R36" s="42" t="str">
        <f>_xlfn.IFERROR(VLOOKUP($A36,'[2]Data3'!$A$11:$K$37,MATCH($Q$10,'[2]Data3'!$A$10:$K$10,0),0),":")</f>
        <v>:</v>
      </c>
      <c r="S36" s="43" t="str">
        <f>_xlfn.IFERROR(VLOOKUP($A36,'[2]Data4'!$A$11:$K$37,MATCH($Q$10,'[2]Data3'!$A$10:$K$10,0),0),":")</f>
        <v>:</v>
      </c>
      <c r="T36" s="41">
        <f>'[1]Sheet1'!H40</f>
        <v>0</v>
      </c>
      <c r="U36" s="42" t="str">
        <f>_xlfn.IFERROR(VLOOKUP($A36,'[2]Data3'!$A$11:$K$37,MATCH($T$10,'[2]Data3'!$A$10:$K$10,0),0),":")</f>
        <v>:</v>
      </c>
      <c r="V36" s="43" t="str">
        <f>_xlfn.IFERROR(VLOOKUP($A36,'[2]Data4'!$A$11:$K$37,MATCH($T$10,'[2]Data3'!$A$10:$K$10,0),0),":")</f>
        <v>:</v>
      </c>
      <c r="W36" s="41">
        <f>'[1]Sheet1'!I40</f>
        <v>0</v>
      </c>
      <c r="X36" s="42" t="str">
        <f>_xlfn.IFERROR(VLOOKUP($A36,'[2]Data3'!$A$11:$K$37,MATCH($W$10,'[2]Data3'!$A$10:$K$10,0),0),":")</f>
        <v>:</v>
      </c>
      <c r="Y36" s="43" t="str">
        <f>_xlfn.IFERROR(VLOOKUP($A36,'[2]Data4'!$A$11:$K$37,MATCH($W$10,'[2]Data3'!$A$10:$K$10,0),0),":")</f>
        <v>:</v>
      </c>
      <c r="Z36" s="41">
        <f>'[1]Sheet1'!J40</f>
        <v>0</v>
      </c>
      <c r="AA36" s="42" t="str">
        <f>_xlfn.IFERROR(VLOOKUP($A36,'[2]Data3'!$A$11:$K$37,MATCH($Z$10,'[2]Data3'!$A$10:$K$10,0),0),":")</f>
        <v>:</v>
      </c>
      <c r="AB36" s="43" t="str">
        <f>_xlfn.IFERROR(VLOOKUP($A36,'[2]Data4'!$A$11:$K$37,MATCH($Z$10,'[2]Data3'!$A$10:$K$10,0),0),":")</f>
        <v>:</v>
      </c>
      <c r="AC36" s="41">
        <f>'[1]Sheet1'!K40</f>
        <v>0</v>
      </c>
      <c r="AD36" s="42" t="str">
        <f>_xlfn.IFERROR(VLOOKUP($A36,'[2]Data3'!$A$11:$K$37,MATCH($AC$10,'[2]Data3'!$A$10:$K$10,0),0),":")</f>
        <v>:</v>
      </c>
      <c r="AE36" s="43" t="str">
        <f>_xlfn.IFERROR(VLOOKUP($A36,'[2]Data4'!$A$11:$K$37,MATCH($AC$10,'[2]Data3'!$A$10:$K$10,0),0),":")</f>
        <v>:</v>
      </c>
    </row>
    <row r="37" spans="1:31" ht="15">
      <c r="A37" s="34" t="str">
        <f>'[1]Sheet1'!A41</f>
        <v>Iceland</v>
      </c>
      <c r="B37" s="41">
        <f>'[1]Sheet1'!B41</f>
        <v>6060.9</v>
      </c>
      <c r="C37" s="42" t="str">
        <f>_xlfn.IFERROR(VLOOKUP($A37,'[2]Data3'!$A$11:$K$37,MATCH($B$10,'[2]Data3'!$A$10:$K$10,0),0),":")</f>
        <v>:</v>
      </c>
      <c r="D37" s="43" t="str">
        <f>_xlfn.IFERROR(VLOOKUP($A37,'[2]Data4'!$A$11:$K$37,MATCH($B$10,'[2]Data3'!$A$10:$K$10,0),0),":")</f>
        <v>:</v>
      </c>
      <c r="E37" s="41">
        <f>'[1]Sheet1'!C41</f>
        <v>5690.1</v>
      </c>
      <c r="F37" s="42" t="str">
        <f>_xlfn.IFERROR(VLOOKUP($A37,'[2]Data3'!$A$11:$K$37,MATCH($E$10,'[2]Data3'!$A$10:$K$10,0),0),":")</f>
        <v>:</v>
      </c>
      <c r="G37" s="43" t="str">
        <f>_xlfn.IFERROR(VLOOKUP($A37,'[2]Data4'!$A$11:$K$37,MATCH($E$10,'[2]Data3'!$A$10:$K$10,0),0),":")</f>
        <v>:</v>
      </c>
      <c r="H37" s="41">
        <f>'[1]Sheet1'!D41</f>
        <v>5960.9</v>
      </c>
      <c r="I37" s="42" t="str">
        <f>_xlfn.IFERROR(VLOOKUP($A37,'[2]Data3'!$A$11:$K$37,MATCH($H$10,'[2]Data3'!$A$10:$K$10,0),0),":")</f>
        <v>:</v>
      </c>
      <c r="J37" s="43" t="str">
        <f>_xlfn.IFERROR(VLOOKUP($A37,'[2]Data4'!$A$11:$K$37,MATCH($H$10,'[2]Data3'!$A$10:$K$10,0),0),":")</f>
        <v>:</v>
      </c>
      <c r="K37" s="41">
        <f>'[1]Sheet1'!E41</f>
        <v>4800.9</v>
      </c>
      <c r="L37" s="42" t="str">
        <f>_xlfn.IFERROR(VLOOKUP($A37,'[2]Data3'!$A$11:$K$37,MATCH($K$10,'[2]Data3'!$A$10:$K$10,0),0),":")</f>
        <v>:</v>
      </c>
      <c r="M37" s="43" t="str">
        <f>_xlfn.IFERROR(VLOOKUP($A37,'[2]Data4'!$A$11:$K$37,MATCH($K$10,'[2]Data3'!$A$10:$K$10,0),0),":")</f>
        <v>:</v>
      </c>
      <c r="N37" s="41">
        <f>'[1]Sheet1'!F41</f>
        <v>4104.8</v>
      </c>
      <c r="O37" s="42" t="str">
        <f>_xlfn.IFERROR(VLOOKUP($A37,'[2]Data3'!$A$11:$K$37,MATCH($N$10,'[2]Data3'!$A$10:$K$10,0),0),":")</f>
        <v>:</v>
      </c>
      <c r="P37" s="43" t="str">
        <f>_xlfn.IFERROR(VLOOKUP($A37,'[2]Data4'!$A$11:$K$37,MATCH($N$10,'[2]Data3'!$A$10:$K$10,0),0),":")</f>
        <v>:</v>
      </c>
      <c r="Q37" s="41">
        <f>'[1]Sheet1'!G41</f>
        <v>0</v>
      </c>
      <c r="R37" s="42" t="str">
        <f>_xlfn.IFERROR(VLOOKUP($A37,'[2]Data3'!$A$11:$K$37,MATCH($Q$10,'[2]Data3'!$A$10:$K$10,0),0),":")</f>
        <v>:</v>
      </c>
      <c r="S37" s="43" t="str">
        <f>_xlfn.IFERROR(VLOOKUP($A37,'[2]Data4'!$A$11:$K$37,MATCH($Q$10,'[2]Data3'!$A$10:$K$10,0),0),":")</f>
        <v>:</v>
      </c>
      <c r="T37" s="41">
        <f>'[1]Sheet1'!H41</f>
        <v>0</v>
      </c>
      <c r="U37" s="42" t="str">
        <f>_xlfn.IFERROR(VLOOKUP($A37,'[2]Data3'!$A$11:$K$37,MATCH($T$10,'[2]Data3'!$A$10:$K$10,0),0),":")</f>
        <v>:</v>
      </c>
      <c r="V37" s="43" t="str">
        <f>_xlfn.IFERROR(VLOOKUP($A37,'[2]Data4'!$A$11:$K$37,MATCH($T$10,'[2]Data3'!$A$10:$K$10,0),0),":")</f>
        <v>:</v>
      </c>
      <c r="W37" s="41">
        <f>'[1]Sheet1'!I41</f>
        <v>0</v>
      </c>
      <c r="X37" s="42" t="str">
        <f>_xlfn.IFERROR(VLOOKUP($A37,'[2]Data3'!$A$11:$K$37,MATCH($W$10,'[2]Data3'!$A$10:$K$10,0),0),":")</f>
        <v>:</v>
      </c>
      <c r="Y37" s="43" t="str">
        <f>_xlfn.IFERROR(VLOOKUP($A37,'[2]Data4'!$A$11:$K$37,MATCH($W$10,'[2]Data3'!$A$10:$K$10,0),0),":")</f>
        <v>:</v>
      </c>
      <c r="Z37" s="41">
        <f>'[1]Sheet1'!J41</f>
        <v>0</v>
      </c>
      <c r="AA37" s="42" t="str">
        <f>_xlfn.IFERROR(VLOOKUP($A37,'[2]Data3'!$A$11:$K$37,MATCH($Z$10,'[2]Data3'!$A$10:$K$10,0),0),":")</f>
        <v>:</v>
      </c>
      <c r="AB37" s="43" t="str">
        <f>_xlfn.IFERROR(VLOOKUP($A37,'[2]Data4'!$A$11:$K$37,MATCH($Z$10,'[2]Data3'!$A$10:$K$10,0),0),":")</f>
        <v>:</v>
      </c>
      <c r="AC37" s="41">
        <f>'[1]Sheet1'!K41</f>
        <v>0</v>
      </c>
      <c r="AD37" s="42" t="str">
        <f>_xlfn.IFERROR(VLOOKUP($A37,'[2]Data3'!$A$11:$K$37,MATCH($AC$10,'[2]Data3'!$A$10:$K$10,0),0),":")</f>
        <v>:</v>
      </c>
      <c r="AE37" s="43" t="str">
        <f>_xlfn.IFERROR(VLOOKUP($A37,'[2]Data4'!$A$11:$K$37,MATCH($AC$10,'[2]Data3'!$A$10:$K$10,0),0),":")</f>
        <v>:</v>
      </c>
    </row>
    <row r="38" spans="1:31" ht="15">
      <c r="A38" s="34" t="str">
        <f>'[1]Sheet1'!A42</f>
        <v>Norway</v>
      </c>
      <c r="B38" s="41">
        <f>'[1]Sheet1'!B42</f>
        <v>84086.8</v>
      </c>
      <c r="C38" s="42" t="str">
        <f>_xlfn.IFERROR(VLOOKUP($A38,'[2]Data3'!$A$11:$K$37,MATCH($B$10,'[2]Data3'!$A$10:$K$10,0),0),":")</f>
        <v>:</v>
      </c>
      <c r="D38" s="43" t="str">
        <f>_xlfn.IFERROR(VLOOKUP($A38,'[2]Data4'!$A$11:$K$37,MATCH($B$10,'[2]Data3'!$A$10:$K$10,0),0),":")</f>
        <v>:</v>
      </c>
      <c r="E38" s="41">
        <f>'[1]Sheet1'!C42</f>
        <v>85506.3</v>
      </c>
      <c r="F38" s="42" t="str">
        <f>_xlfn.IFERROR(VLOOKUP($A38,'[2]Data3'!$A$11:$K$37,MATCH($E$10,'[2]Data3'!$A$10:$K$10,0),0),":")</f>
        <v>:</v>
      </c>
      <c r="G38" s="43" t="str">
        <f>_xlfn.IFERROR(VLOOKUP($A38,'[2]Data4'!$A$11:$K$37,MATCH($E$10,'[2]Data3'!$A$10:$K$10,0),0),":")</f>
        <v>:</v>
      </c>
      <c r="H38" s="41">
        <f>'[1]Sheet1'!D42</f>
        <v>101700.3</v>
      </c>
      <c r="I38" s="42" t="str">
        <f>_xlfn.IFERROR(VLOOKUP($A38,'[2]Data3'!$A$11:$K$37,MATCH($H$10,'[2]Data3'!$A$10:$K$10,0),0),":")</f>
        <v>:</v>
      </c>
      <c r="J38" s="43" t="str">
        <f>_xlfn.IFERROR(VLOOKUP($A38,'[2]Data4'!$A$11:$K$37,MATCH($H$10,'[2]Data3'!$A$10:$K$10,0),0),":")</f>
        <v>:</v>
      </c>
      <c r="K38" s="41">
        <f>'[1]Sheet1'!E42</f>
        <v>114374.6</v>
      </c>
      <c r="L38" s="42" t="str">
        <f>_xlfn.IFERROR(VLOOKUP($A38,'[2]Data3'!$A$11:$K$37,MATCH($K$10,'[2]Data3'!$A$10:$K$10,0),0),":")</f>
        <v>:</v>
      </c>
      <c r="M38" s="43" t="str">
        <f>_xlfn.IFERROR(VLOOKUP($A38,'[2]Data4'!$A$11:$K$37,MATCH($K$10,'[2]Data3'!$A$10:$K$10,0),0),":")</f>
        <v>:</v>
      </c>
      <c r="N38" s="41">
        <f>'[1]Sheet1'!F42</f>
        <v>104891.1</v>
      </c>
      <c r="O38" s="42" t="str">
        <f>_xlfn.IFERROR(VLOOKUP($A38,'[2]Data3'!$A$11:$K$37,MATCH($N$10,'[2]Data3'!$A$10:$K$10,0),0),":")</f>
        <v>:</v>
      </c>
      <c r="P38" s="43" t="str">
        <f>_xlfn.IFERROR(VLOOKUP($A38,'[2]Data4'!$A$11:$K$37,MATCH($N$10,'[2]Data3'!$A$10:$K$10,0),0),":")</f>
        <v>:</v>
      </c>
      <c r="Q38" s="41">
        <f>'[1]Sheet1'!G42</f>
        <v>0</v>
      </c>
      <c r="R38" s="42" t="str">
        <f>_xlfn.IFERROR(VLOOKUP($A38,'[2]Data3'!$A$11:$K$37,MATCH($Q$10,'[2]Data3'!$A$10:$K$10,0),0),":")</f>
        <v>:</v>
      </c>
      <c r="S38" s="43" t="str">
        <f>_xlfn.IFERROR(VLOOKUP($A38,'[2]Data4'!$A$11:$K$37,MATCH($Q$10,'[2]Data3'!$A$10:$K$10,0),0),":")</f>
        <v>:</v>
      </c>
      <c r="T38" s="41">
        <f>'[1]Sheet1'!H42</f>
        <v>0</v>
      </c>
      <c r="U38" s="42" t="str">
        <f>_xlfn.IFERROR(VLOOKUP($A38,'[2]Data3'!$A$11:$K$37,MATCH($T$10,'[2]Data3'!$A$10:$K$10,0),0),":")</f>
        <v>:</v>
      </c>
      <c r="V38" s="43" t="str">
        <f>_xlfn.IFERROR(VLOOKUP($A38,'[2]Data4'!$A$11:$K$37,MATCH($T$10,'[2]Data3'!$A$10:$K$10,0),0),":")</f>
        <v>:</v>
      </c>
      <c r="W38" s="41">
        <f>'[1]Sheet1'!I42</f>
        <v>0</v>
      </c>
      <c r="X38" s="42" t="str">
        <f>_xlfn.IFERROR(VLOOKUP($A38,'[2]Data3'!$A$11:$K$37,MATCH($W$10,'[2]Data3'!$A$10:$K$10,0),0),":")</f>
        <v>:</v>
      </c>
      <c r="Y38" s="43" t="str">
        <f>_xlfn.IFERROR(VLOOKUP($A38,'[2]Data4'!$A$11:$K$37,MATCH($W$10,'[2]Data3'!$A$10:$K$10,0),0),":")</f>
        <v>:</v>
      </c>
      <c r="Z38" s="41">
        <f>'[1]Sheet1'!J42</f>
        <v>0</v>
      </c>
      <c r="AA38" s="42" t="str">
        <f>_xlfn.IFERROR(VLOOKUP($A38,'[2]Data3'!$A$11:$K$37,MATCH($Z$10,'[2]Data3'!$A$10:$K$10,0),0),":")</f>
        <v>:</v>
      </c>
      <c r="AB38" s="43" t="str">
        <f>_xlfn.IFERROR(VLOOKUP($A38,'[2]Data4'!$A$11:$K$37,MATCH($Z$10,'[2]Data3'!$A$10:$K$10,0),0),":")</f>
        <v>:</v>
      </c>
      <c r="AC38" s="41">
        <f>'[1]Sheet1'!K42</f>
        <v>0</v>
      </c>
      <c r="AD38" s="42" t="str">
        <f>_xlfn.IFERROR(VLOOKUP($A38,'[2]Data3'!$A$11:$K$37,MATCH($AC$10,'[2]Data3'!$A$10:$K$10,0),0),":")</f>
        <v>:</v>
      </c>
      <c r="AE38" s="43" t="str">
        <f>_xlfn.IFERROR(VLOOKUP($A38,'[2]Data4'!$A$11:$K$37,MATCH($AC$10,'[2]Data3'!$A$10:$K$10,0),0),":")</f>
        <v>:</v>
      </c>
    </row>
    <row r="39" spans="1:31" ht="15">
      <c r="A39" s="34" t="str">
        <f>'[1]Sheet1'!A43</f>
        <v>Switzerland</v>
      </c>
      <c r="B39" s="41" t="str">
        <f>'[1]Sheet1'!B43</f>
        <v>:</v>
      </c>
      <c r="C39" s="42" t="str">
        <f>_xlfn.IFERROR(VLOOKUP($A39,'[2]Data3'!$A$11:$K$37,MATCH($B$10,'[2]Data3'!$A$10:$K$10,0),0),":")</f>
        <v>:</v>
      </c>
      <c r="D39" s="43" t="str">
        <f>_xlfn.IFERROR(VLOOKUP($A39,'[2]Data4'!$A$11:$K$37,MATCH($B$10,'[2]Data3'!$A$10:$K$10,0),0),":")</f>
        <v>:</v>
      </c>
      <c r="E39" s="41">
        <f>'[1]Sheet1'!C43</f>
        <v>395786</v>
      </c>
      <c r="F39" s="42" t="str">
        <f>_xlfn.IFERROR(VLOOKUP($A39,'[2]Data3'!$A$11:$K$37,MATCH($E$10,'[2]Data3'!$A$10:$K$10,0),0),":")</f>
        <v>:</v>
      </c>
      <c r="G39" s="43" t="str">
        <f>_xlfn.IFERROR(VLOOKUP($A39,'[2]Data4'!$A$11:$K$37,MATCH($E$10,'[2]Data3'!$A$10:$K$10,0),0),":")</f>
        <v>:</v>
      </c>
      <c r="H39" s="41">
        <f>'[1]Sheet1'!D43</f>
        <v>501627.8</v>
      </c>
      <c r="I39" s="42" t="str">
        <f>_xlfn.IFERROR(VLOOKUP($A39,'[2]Data3'!$A$11:$K$37,MATCH($H$10,'[2]Data3'!$A$10:$K$10,0),0),":")</f>
        <v>:</v>
      </c>
      <c r="J39" s="43" t="str">
        <f>_xlfn.IFERROR(VLOOKUP($A39,'[2]Data4'!$A$11:$K$37,MATCH($H$10,'[2]Data3'!$A$10:$K$10,0),0),":")</f>
        <v>:</v>
      </c>
      <c r="K39" s="41">
        <f>'[1]Sheet1'!E43</f>
        <v>609695.6</v>
      </c>
      <c r="L39" s="42" t="str">
        <f>_xlfn.IFERROR(VLOOKUP($A39,'[2]Data3'!$A$11:$K$37,MATCH($K$10,'[2]Data3'!$A$10:$K$10,0),0),":")</f>
        <v>:</v>
      </c>
      <c r="M39" s="43" t="str">
        <f>_xlfn.IFERROR(VLOOKUP($A39,'[2]Data4'!$A$11:$K$37,MATCH($K$10,'[2]Data3'!$A$10:$K$10,0),0),":")</f>
        <v>:</v>
      </c>
      <c r="N39" s="41">
        <f>'[1]Sheet1'!F43</f>
        <v>535165.2</v>
      </c>
      <c r="O39" s="42" t="str">
        <f>_xlfn.IFERROR(VLOOKUP($A39,'[2]Data3'!$A$11:$K$37,MATCH($N$10,'[2]Data3'!$A$10:$K$10,0),0),":")</f>
        <v>:</v>
      </c>
      <c r="P39" s="43" t="str">
        <f>_xlfn.IFERROR(VLOOKUP($A39,'[2]Data4'!$A$11:$K$37,MATCH($N$10,'[2]Data3'!$A$10:$K$10,0),0),":")</f>
        <v>:</v>
      </c>
      <c r="Q39" s="41">
        <f>'[1]Sheet1'!G43</f>
        <v>0</v>
      </c>
      <c r="R39" s="42" t="str">
        <f>_xlfn.IFERROR(VLOOKUP($A39,'[2]Data3'!$A$11:$K$37,MATCH($Q$10,'[2]Data3'!$A$10:$K$10,0),0),":")</f>
        <v>:</v>
      </c>
      <c r="S39" s="43" t="str">
        <f>_xlfn.IFERROR(VLOOKUP($A39,'[2]Data4'!$A$11:$K$37,MATCH($Q$10,'[2]Data3'!$A$10:$K$10,0),0),":")</f>
        <v>:</v>
      </c>
      <c r="T39" s="41">
        <f>'[1]Sheet1'!H43</f>
        <v>0</v>
      </c>
      <c r="U39" s="42" t="str">
        <f>_xlfn.IFERROR(VLOOKUP($A39,'[2]Data3'!$A$11:$K$37,MATCH($T$10,'[2]Data3'!$A$10:$K$10,0),0),":")</f>
        <v>:</v>
      </c>
      <c r="V39" s="43" t="str">
        <f>_xlfn.IFERROR(VLOOKUP($A39,'[2]Data4'!$A$11:$K$37,MATCH($T$10,'[2]Data3'!$A$10:$K$10,0),0),":")</f>
        <v>:</v>
      </c>
      <c r="W39" s="41">
        <f>'[1]Sheet1'!I43</f>
        <v>0</v>
      </c>
      <c r="X39" s="42" t="str">
        <f>_xlfn.IFERROR(VLOOKUP($A39,'[2]Data3'!$A$11:$K$37,MATCH($W$10,'[2]Data3'!$A$10:$K$10,0),0),":")</f>
        <v>:</v>
      </c>
      <c r="Y39" s="43" t="str">
        <f>_xlfn.IFERROR(VLOOKUP($A39,'[2]Data4'!$A$11:$K$37,MATCH($W$10,'[2]Data3'!$A$10:$K$10,0),0),":")</f>
        <v>:</v>
      </c>
      <c r="Z39" s="41">
        <f>'[1]Sheet1'!J43</f>
        <v>0</v>
      </c>
      <c r="AA39" s="42" t="str">
        <f>_xlfn.IFERROR(VLOOKUP($A39,'[2]Data3'!$A$11:$K$37,MATCH($Z$10,'[2]Data3'!$A$10:$K$10,0),0),":")</f>
        <v>:</v>
      </c>
      <c r="AB39" s="43" t="str">
        <f>_xlfn.IFERROR(VLOOKUP($A39,'[2]Data4'!$A$11:$K$37,MATCH($Z$10,'[2]Data3'!$A$10:$K$10,0),0),":")</f>
        <v>:</v>
      </c>
      <c r="AC39" s="41">
        <f>'[1]Sheet1'!K43</f>
        <v>0</v>
      </c>
      <c r="AD39" s="42" t="str">
        <f>_xlfn.IFERROR(VLOOKUP($A39,'[2]Data3'!$A$11:$K$37,MATCH($AC$10,'[2]Data3'!$A$10:$K$10,0),0),":")</f>
        <v>:</v>
      </c>
      <c r="AE39" s="43" t="str">
        <f>_xlfn.IFERROR(VLOOKUP($A39,'[2]Data4'!$A$11:$K$37,MATCH($AC$10,'[2]Data3'!$A$10:$K$10,0),0),":")</f>
        <v>:</v>
      </c>
    </row>
    <row r="40" spans="1:31" ht="15">
      <c r="A40" s="34" t="str">
        <f>'[1]Sheet1'!A44</f>
        <v>Montenegro</v>
      </c>
      <c r="B40" s="41" t="str">
        <f>'[1]Sheet1'!B44</f>
        <v>:</v>
      </c>
      <c r="C40" s="42" t="str">
        <f>_xlfn.IFERROR(VLOOKUP($A40,'[2]Data3'!$A$11:$K$37,MATCH($B$10,'[2]Data3'!$A$10:$K$10,0),0),":")</f>
        <v>:</v>
      </c>
      <c r="D40" s="43" t="str">
        <f>_xlfn.IFERROR(VLOOKUP($A40,'[2]Data4'!$A$11:$K$37,MATCH($B$10,'[2]Data3'!$A$10:$K$10,0),0),":")</f>
        <v>:</v>
      </c>
      <c r="E40" s="41" t="str">
        <f>'[1]Sheet1'!C44</f>
        <v>:</v>
      </c>
      <c r="F40" s="42" t="str">
        <f>_xlfn.IFERROR(VLOOKUP($A40,'[2]Data3'!$A$11:$K$37,MATCH($E$10,'[2]Data3'!$A$10:$K$10,0),0),":")</f>
        <v>:</v>
      </c>
      <c r="G40" s="43" t="str">
        <f>_xlfn.IFERROR(VLOOKUP($A40,'[2]Data4'!$A$11:$K$37,MATCH($E$10,'[2]Data3'!$A$10:$K$10,0),0),":")</f>
        <v>:</v>
      </c>
      <c r="H40" s="41" t="str">
        <f>'[1]Sheet1'!D44</f>
        <v>:</v>
      </c>
      <c r="I40" s="42" t="str">
        <f>_xlfn.IFERROR(VLOOKUP($A40,'[2]Data3'!$A$11:$K$37,MATCH($H$10,'[2]Data3'!$A$10:$K$10,0),0),":")</f>
        <v>:</v>
      </c>
      <c r="J40" s="43" t="str">
        <f>_xlfn.IFERROR(VLOOKUP($A40,'[2]Data4'!$A$11:$K$37,MATCH($H$10,'[2]Data3'!$A$10:$K$10,0),0),":")</f>
        <v>:</v>
      </c>
      <c r="K40" s="41" t="str">
        <f>'[1]Sheet1'!E44</f>
        <v>:</v>
      </c>
      <c r="L40" s="42" t="str">
        <f>_xlfn.IFERROR(VLOOKUP($A40,'[2]Data3'!$A$11:$K$37,MATCH($K$10,'[2]Data3'!$A$10:$K$10,0),0),":")</f>
        <v>:</v>
      </c>
      <c r="M40" s="43" t="str">
        <f>_xlfn.IFERROR(VLOOKUP($A40,'[2]Data4'!$A$11:$K$37,MATCH($K$10,'[2]Data3'!$A$10:$K$10,0),0),":")</f>
        <v>:</v>
      </c>
      <c r="N40" s="41" t="str">
        <f>'[1]Sheet1'!F44</f>
        <v>:</v>
      </c>
      <c r="O40" s="42" t="str">
        <f>_xlfn.IFERROR(VLOOKUP($A40,'[2]Data3'!$A$11:$K$37,MATCH($N$10,'[2]Data3'!$A$10:$K$10,0),0),":")</f>
        <v>:</v>
      </c>
      <c r="P40" s="43" t="str">
        <f>_xlfn.IFERROR(VLOOKUP($A40,'[2]Data4'!$A$11:$K$37,MATCH($N$10,'[2]Data3'!$A$10:$K$10,0),0),":")</f>
        <v>:</v>
      </c>
      <c r="Q40" s="41">
        <f>'[1]Sheet1'!G44</f>
        <v>0</v>
      </c>
      <c r="R40" s="42" t="str">
        <f>_xlfn.IFERROR(VLOOKUP($A40,'[2]Data3'!$A$11:$K$37,MATCH($Q$10,'[2]Data3'!$A$10:$K$10,0),0),":")</f>
        <v>:</v>
      </c>
      <c r="S40" s="43" t="str">
        <f>_xlfn.IFERROR(VLOOKUP($A40,'[2]Data4'!$A$11:$K$37,MATCH($Q$10,'[2]Data3'!$A$10:$K$10,0),0),":")</f>
        <v>:</v>
      </c>
      <c r="T40" s="41">
        <f>'[1]Sheet1'!H44</f>
        <v>0</v>
      </c>
      <c r="U40" s="42" t="str">
        <f>_xlfn.IFERROR(VLOOKUP($A40,'[2]Data3'!$A$11:$K$37,MATCH($T$10,'[2]Data3'!$A$10:$K$10,0),0),":")</f>
        <v>:</v>
      </c>
      <c r="V40" s="43" t="str">
        <f>_xlfn.IFERROR(VLOOKUP($A40,'[2]Data4'!$A$11:$K$37,MATCH($T$10,'[2]Data3'!$A$10:$K$10,0),0),":")</f>
        <v>:</v>
      </c>
      <c r="W40" s="41">
        <f>'[1]Sheet1'!I44</f>
        <v>0</v>
      </c>
      <c r="X40" s="42" t="str">
        <f>_xlfn.IFERROR(VLOOKUP($A40,'[2]Data3'!$A$11:$K$37,MATCH($W$10,'[2]Data3'!$A$10:$K$10,0),0),":")</f>
        <v>:</v>
      </c>
      <c r="Y40" s="43" t="str">
        <f>_xlfn.IFERROR(VLOOKUP($A40,'[2]Data4'!$A$11:$K$37,MATCH($W$10,'[2]Data3'!$A$10:$K$10,0),0),":")</f>
        <v>:</v>
      </c>
      <c r="Z40" s="41">
        <f>'[1]Sheet1'!J44</f>
        <v>0</v>
      </c>
      <c r="AA40" s="42" t="str">
        <f>_xlfn.IFERROR(VLOOKUP($A40,'[2]Data3'!$A$11:$K$37,MATCH($Z$10,'[2]Data3'!$A$10:$K$10,0),0),":")</f>
        <v>:</v>
      </c>
      <c r="AB40" s="43" t="str">
        <f>_xlfn.IFERROR(VLOOKUP($A40,'[2]Data4'!$A$11:$K$37,MATCH($Z$10,'[2]Data3'!$A$10:$K$10,0),0),":")</f>
        <v>:</v>
      </c>
      <c r="AC40" s="41">
        <f>'[1]Sheet1'!K44</f>
        <v>0</v>
      </c>
      <c r="AD40" s="42" t="str">
        <f>_xlfn.IFERROR(VLOOKUP($A40,'[2]Data3'!$A$11:$K$37,MATCH($AC$10,'[2]Data3'!$A$10:$K$10,0),0),":")</f>
        <v>:</v>
      </c>
      <c r="AE40" s="43" t="str">
        <f>_xlfn.IFERROR(VLOOKUP($A40,'[2]Data4'!$A$11:$K$37,MATCH($AC$10,'[2]Data3'!$A$10:$K$10,0),0),":")</f>
        <v>:</v>
      </c>
    </row>
    <row r="41" spans="1:31" ht="15">
      <c r="A41" s="19" t="s">
        <v>66</v>
      </c>
      <c r="B41" s="45">
        <f>SUMIFS(B13:B40,C13:C40,"&gt;0",D13:D40,"&gt;0")</f>
        <v>0</v>
      </c>
      <c r="C41" s="46">
        <f aca="true" t="shared" si="0" ref="C41:AE41">SUM(C13:C40)</f>
        <v>0</v>
      </c>
      <c r="D41" s="47">
        <f t="shared" si="0"/>
        <v>0</v>
      </c>
      <c r="E41" s="45">
        <f>SUMIFS(E13:E40,F13:F40,"&gt;0",G13:G40,"&gt;0")</f>
        <v>0</v>
      </c>
      <c r="F41" s="46">
        <f t="shared" si="0"/>
        <v>0</v>
      </c>
      <c r="G41" s="47">
        <f t="shared" si="0"/>
        <v>0</v>
      </c>
      <c r="H41" s="45">
        <f>SUMIFS(H13:H40,I13:I40,"&gt;0",J13:J40,"&gt;0")</f>
        <v>0</v>
      </c>
      <c r="I41" s="46">
        <f t="shared" si="0"/>
        <v>0</v>
      </c>
      <c r="J41" s="47">
        <f t="shared" si="0"/>
        <v>0</v>
      </c>
      <c r="K41" s="45">
        <f>SUMIFS(K13:K40,L13:L40,"&gt;0",M13:M40,"&gt;0")</f>
        <v>0</v>
      </c>
      <c r="L41" s="46">
        <f t="shared" si="0"/>
        <v>0</v>
      </c>
      <c r="M41" s="47">
        <f t="shared" si="0"/>
        <v>0</v>
      </c>
      <c r="N41" s="45">
        <f>SUMIFS(N13:N40,O13:O40,"&gt;0",P13:P40,"&gt;0")</f>
        <v>0</v>
      </c>
      <c r="O41" s="46">
        <f t="shared" si="0"/>
        <v>0</v>
      </c>
      <c r="P41" s="47">
        <f t="shared" si="0"/>
        <v>0</v>
      </c>
      <c r="Q41" s="45">
        <f>SUMIFS(Q13:Q40,R13:R40,"&gt;0",S13:S40,"&gt;0")</f>
        <v>0</v>
      </c>
      <c r="R41" s="46">
        <f t="shared" si="0"/>
        <v>0</v>
      </c>
      <c r="S41" s="47">
        <f t="shared" si="0"/>
        <v>0</v>
      </c>
      <c r="T41" s="45">
        <f>SUMIFS(T13:T40,U13:U40,"&gt;0",V13:V40,"&gt;0")</f>
        <v>0</v>
      </c>
      <c r="U41" s="46">
        <f t="shared" si="0"/>
        <v>0</v>
      </c>
      <c r="V41" s="47">
        <f t="shared" si="0"/>
        <v>0</v>
      </c>
      <c r="W41" s="45">
        <f>SUMIFS(W13:W40,X13:X40,"&gt;0",Y13:Y40,"&gt;0")</f>
        <v>0</v>
      </c>
      <c r="X41" s="46">
        <f t="shared" si="0"/>
        <v>0</v>
      </c>
      <c r="Y41" s="47">
        <f t="shared" si="0"/>
        <v>0</v>
      </c>
      <c r="Z41" s="45">
        <f>SUMIFS(Z13:Z40,AA13:AA40,"&gt;0",AB13:AB40,"&gt;0")</f>
        <v>0</v>
      </c>
      <c r="AA41" s="46">
        <f t="shared" si="0"/>
        <v>0</v>
      </c>
      <c r="AB41" s="47">
        <f t="shared" si="0"/>
        <v>0</v>
      </c>
      <c r="AC41" s="45">
        <f>SUMIFS(AC13:AC40,AD13:AD40,"&gt;0",AE13:AE40,"&gt;0")</f>
        <v>0</v>
      </c>
      <c r="AD41" s="46">
        <f t="shared" si="0"/>
        <v>0</v>
      </c>
      <c r="AE41" s="47">
        <f t="shared" si="0"/>
        <v>0</v>
      </c>
    </row>
    <row r="42" spans="1:31" ht="13.5" thickBot="1">
      <c r="A42" s="19" t="s">
        <v>67</v>
      </c>
      <c r="B42" s="48"/>
      <c r="C42" s="49" t="e">
        <f>C41/B41</f>
        <v>#DIV/0!</v>
      </c>
      <c r="D42" s="50" t="e">
        <f>D41/B41</f>
        <v>#DIV/0!</v>
      </c>
      <c r="E42" s="48"/>
      <c r="F42" s="49" t="e">
        <f>F41/E41</f>
        <v>#DIV/0!</v>
      </c>
      <c r="G42" s="50" t="e">
        <f>G41/E41</f>
        <v>#DIV/0!</v>
      </c>
      <c r="H42" s="48"/>
      <c r="I42" s="49" t="e">
        <f>I41/H41</f>
        <v>#DIV/0!</v>
      </c>
      <c r="J42" s="50" t="e">
        <f>J41/H41</f>
        <v>#DIV/0!</v>
      </c>
      <c r="K42" s="48"/>
      <c r="L42" s="49" t="e">
        <f>L41/K41</f>
        <v>#DIV/0!</v>
      </c>
      <c r="M42" s="50" t="e">
        <f>M41/K41</f>
        <v>#DIV/0!</v>
      </c>
      <c r="N42" s="48"/>
      <c r="O42" s="49" t="e">
        <f>O41/N41</f>
        <v>#DIV/0!</v>
      </c>
      <c r="P42" s="50" t="e">
        <f>P41/N41</f>
        <v>#DIV/0!</v>
      </c>
      <c r="Q42" s="48"/>
      <c r="R42" s="49" t="e">
        <f>R41/Q41</f>
        <v>#DIV/0!</v>
      </c>
      <c r="S42" s="50" t="e">
        <f>S41/Q41</f>
        <v>#DIV/0!</v>
      </c>
      <c r="T42" s="48"/>
      <c r="U42" s="49" t="e">
        <f>U41/T41</f>
        <v>#DIV/0!</v>
      </c>
      <c r="V42" s="50" t="e">
        <f>V41/T41</f>
        <v>#DIV/0!</v>
      </c>
      <c r="W42" s="48"/>
      <c r="X42" s="49" t="e">
        <f>X41/W41</f>
        <v>#DIV/0!</v>
      </c>
      <c r="Y42" s="50" t="e">
        <f>Y41/W41</f>
        <v>#DIV/0!</v>
      </c>
      <c r="Z42" s="48"/>
      <c r="AA42" s="49" t="e">
        <f>AA41/Z41</f>
        <v>#DIV/0!</v>
      </c>
      <c r="AB42" s="50" t="e">
        <f>AB41/Z41</f>
        <v>#DIV/0!</v>
      </c>
      <c r="AC42" s="48"/>
      <c r="AD42" s="49" t="e">
        <f>AD41/AC41</f>
        <v>#DIV/0!</v>
      </c>
      <c r="AE42" s="50" t="e">
        <f>AE41/AC41</f>
        <v>#DIV/0!</v>
      </c>
    </row>
    <row r="50" spans="1:8" ht="12.75">
      <c r="A50" s="19">
        <v>2016</v>
      </c>
      <c r="B50" s="51"/>
      <c r="C50" s="17" t="s">
        <v>70</v>
      </c>
      <c r="D50" s="17" t="s">
        <v>69</v>
      </c>
      <c r="G50" s="19" t="s">
        <v>70</v>
      </c>
      <c r="H50" s="19" t="s">
        <v>69</v>
      </c>
    </row>
    <row r="51" spans="1:8" ht="12.75">
      <c r="A51" s="52" t="s">
        <v>59</v>
      </c>
      <c r="B51" s="53" t="s">
        <v>71</v>
      </c>
      <c r="C51" s="54" t="e">
        <f>AD13/AC13</f>
        <v>#VALUE!</v>
      </c>
      <c r="D51" s="54" t="e">
        <f>AE13/AC13</f>
        <v>#VALUE!</v>
      </c>
      <c r="F51" s="19" t="s">
        <v>7</v>
      </c>
      <c r="G51" s="55">
        <v>2.0681288148804695</v>
      </c>
      <c r="H51" s="55">
        <v>1.7323040882736886</v>
      </c>
    </row>
    <row r="52" spans="1:8" ht="12.75">
      <c r="A52" s="19" t="s">
        <v>26</v>
      </c>
      <c r="B52" s="51" t="s">
        <v>25</v>
      </c>
      <c r="C52" s="56" t="e">
        <f aca="true" t="shared" si="1" ref="C52:C60">AD14/AC14</f>
        <v>#VALUE!</v>
      </c>
      <c r="D52" s="56" t="e">
        <f aca="true" t="shared" si="2" ref="D52:D60">AE14/AC14</f>
        <v>#VALUE!</v>
      </c>
      <c r="F52" s="19" t="s">
        <v>72</v>
      </c>
      <c r="G52" s="55">
        <v>1.4251877000900048</v>
      </c>
      <c r="H52" s="55">
        <v>1.3306939491643217</v>
      </c>
    </row>
    <row r="53" spans="1:8" ht="12.75">
      <c r="A53" s="19" t="s">
        <v>16</v>
      </c>
      <c r="B53" s="51" t="s">
        <v>15</v>
      </c>
      <c r="C53" s="56" t="e">
        <f t="shared" si="1"/>
        <v>#VALUE!</v>
      </c>
      <c r="D53" s="56" t="e">
        <f t="shared" si="2"/>
        <v>#VALUE!</v>
      </c>
      <c r="F53" s="19" t="s">
        <v>9</v>
      </c>
      <c r="G53" s="55">
        <v>1.2317485947276685</v>
      </c>
      <c r="H53" s="55">
        <v>1.0327279219024834</v>
      </c>
    </row>
    <row r="54" spans="1:8" ht="12.75">
      <c r="A54" s="19" t="s">
        <v>34</v>
      </c>
      <c r="B54" s="51" t="s">
        <v>33</v>
      </c>
      <c r="C54" s="56" t="e">
        <f t="shared" si="1"/>
        <v>#VALUE!</v>
      </c>
      <c r="D54" s="56" t="e">
        <f t="shared" si="2"/>
        <v>#VALUE!</v>
      </c>
      <c r="F54" s="19" t="s">
        <v>11</v>
      </c>
      <c r="G54" s="55">
        <v>1.000847699949644</v>
      </c>
      <c r="H54" s="55">
        <v>0.9300483062448918</v>
      </c>
    </row>
    <row r="55" spans="1:8" ht="12.75">
      <c r="A55" s="19" t="s">
        <v>44</v>
      </c>
      <c r="B55" s="51" t="s">
        <v>43</v>
      </c>
      <c r="C55" s="56" t="e">
        <f t="shared" si="1"/>
        <v>#VALUE!</v>
      </c>
      <c r="D55" s="56" t="e">
        <f t="shared" si="2"/>
        <v>#VALUE!</v>
      </c>
      <c r="F55" s="19" t="s">
        <v>71</v>
      </c>
      <c r="G55" s="55">
        <v>0.9143995973394317</v>
      </c>
      <c r="H55" s="55">
        <v>0.8972365512348996</v>
      </c>
    </row>
    <row r="56" spans="1:8" ht="12.75">
      <c r="A56" s="19" t="s">
        <v>20</v>
      </c>
      <c r="B56" s="51" t="s">
        <v>19</v>
      </c>
      <c r="C56" s="56" t="e">
        <f t="shared" si="1"/>
        <v>#VALUE!</v>
      </c>
      <c r="D56" s="56" t="e">
        <f t="shared" si="2"/>
        <v>#VALUE!</v>
      </c>
      <c r="F56" s="19" t="s">
        <v>13</v>
      </c>
      <c r="G56" s="55">
        <v>0.9715382538253825</v>
      </c>
      <c r="H56" s="55">
        <v>0.8719324932493249</v>
      </c>
    </row>
    <row r="57" spans="1:8" ht="12.75">
      <c r="A57" s="19" t="s">
        <v>10</v>
      </c>
      <c r="B57" s="51" t="s">
        <v>9</v>
      </c>
      <c r="C57" s="56" t="e">
        <f t="shared" si="1"/>
        <v>#VALUE!</v>
      </c>
      <c r="D57" s="56" t="e">
        <f t="shared" si="2"/>
        <v>#VALUE!</v>
      </c>
      <c r="F57" s="19" t="s">
        <v>19</v>
      </c>
      <c r="G57" s="55">
        <v>0.8712993558292448</v>
      </c>
      <c r="H57" s="55">
        <v>0.8571420624589745</v>
      </c>
    </row>
    <row r="58" spans="1:8" ht="12.75">
      <c r="A58" s="19" t="s">
        <v>52</v>
      </c>
      <c r="B58" s="51" t="s">
        <v>51</v>
      </c>
      <c r="C58" s="56" t="e">
        <f t="shared" si="1"/>
        <v>#VALUE!</v>
      </c>
      <c r="D58" s="56" t="e">
        <f t="shared" si="2"/>
        <v>#VALUE!</v>
      </c>
      <c r="F58" s="19" t="s">
        <v>17</v>
      </c>
      <c r="G58" s="55">
        <v>0.8069598006007541</v>
      </c>
      <c r="H58" s="55">
        <v>0.8302259509519687</v>
      </c>
    </row>
    <row r="59" spans="1:8" ht="12.75">
      <c r="A59" s="19" t="s">
        <v>50</v>
      </c>
      <c r="B59" s="51" t="s">
        <v>49</v>
      </c>
      <c r="C59" s="56" t="e">
        <f t="shared" si="1"/>
        <v>#VALUE!</v>
      </c>
      <c r="D59" s="56" t="e">
        <f t="shared" si="2"/>
        <v>#VALUE!</v>
      </c>
      <c r="F59" s="19" t="s">
        <v>21</v>
      </c>
      <c r="G59" s="55">
        <v>0.8680274116989237</v>
      </c>
      <c r="H59" s="55">
        <v>0.7539880665253568</v>
      </c>
    </row>
    <row r="60" spans="1:8" ht="12.75">
      <c r="A60" s="19" t="s">
        <v>48</v>
      </c>
      <c r="B60" s="51" t="s">
        <v>47</v>
      </c>
      <c r="C60" s="56" t="e">
        <f t="shared" si="1"/>
        <v>#VALUE!</v>
      </c>
      <c r="D60" s="56" t="e">
        <f t="shared" si="2"/>
        <v>#VALUE!</v>
      </c>
      <c r="F60" s="19" t="s">
        <v>15</v>
      </c>
      <c r="G60" s="55">
        <v>0.8132426629308904</v>
      </c>
      <c r="H60" s="55">
        <v>0.7514884733448246</v>
      </c>
    </row>
    <row r="61" spans="1:8" ht="14.25" customHeight="1">
      <c r="A61" s="19" t="s">
        <v>56</v>
      </c>
      <c r="B61" s="51" t="s">
        <v>55</v>
      </c>
      <c r="C61" s="56" t="e">
        <f aca="true" t="shared" si="3" ref="C61:C77">AD24/AC24</f>
        <v>#VALUE!</v>
      </c>
      <c r="D61" s="56" t="e">
        <f aca="true" t="shared" si="4" ref="D61:D77">AE24/AC24</f>
        <v>#VALUE!</v>
      </c>
      <c r="F61" s="19" t="s">
        <v>23</v>
      </c>
      <c r="G61" s="55">
        <v>0.7987839092153357</v>
      </c>
      <c r="H61" s="55">
        <v>0.7153566203269129</v>
      </c>
    </row>
    <row r="62" spans="1:8" ht="12.75">
      <c r="A62" s="19" t="s">
        <v>28</v>
      </c>
      <c r="B62" s="51" t="s">
        <v>27</v>
      </c>
      <c r="C62" s="56" t="e">
        <f t="shared" si="3"/>
        <v>#VALUE!</v>
      </c>
      <c r="D62" s="56" t="e">
        <f t="shared" si="4"/>
        <v>#VALUE!</v>
      </c>
      <c r="F62" s="19" t="s">
        <v>25</v>
      </c>
      <c r="G62" s="55">
        <v>0.6638726174631183</v>
      </c>
      <c r="H62" s="55">
        <v>0.662562615528418</v>
      </c>
    </row>
    <row r="63" spans="1:8" ht="12.75">
      <c r="A63" s="19" t="s">
        <v>30</v>
      </c>
      <c r="B63" s="51" t="s">
        <v>29</v>
      </c>
      <c r="C63" s="56" t="e">
        <f t="shared" si="3"/>
        <v>#VALUE!</v>
      </c>
      <c r="D63" s="56" t="e">
        <f t="shared" si="4"/>
        <v>#VALUE!</v>
      </c>
      <c r="F63" s="19" t="s">
        <v>27</v>
      </c>
      <c r="G63" s="55">
        <v>0.6398532579576395</v>
      </c>
      <c r="H63" s="55">
        <v>0.644768350956229</v>
      </c>
    </row>
    <row r="64" spans="1:8" ht="12.75">
      <c r="A64" s="19" t="s">
        <v>18</v>
      </c>
      <c r="B64" s="51" t="s">
        <v>17</v>
      </c>
      <c r="C64" s="56" t="e">
        <f t="shared" si="3"/>
        <v>#VALUE!</v>
      </c>
      <c r="D64" s="56" t="e">
        <f t="shared" si="4"/>
        <v>#VALUE!</v>
      </c>
      <c r="F64" s="19" t="s">
        <v>29</v>
      </c>
      <c r="G64" s="55">
        <v>0.6250011591353778</v>
      </c>
      <c r="H64" s="55">
        <v>0.6339404111685012</v>
      </c>
    </row>
    <row r="65" spans="1:8" ht="12.75">
      <c r="A65" s="19" t="s">
        <v>8</v>
      </c>
      <c r="B65" s="51" t="s">
        <v>7</v>
      </c>
      <c r="C65" s="56" t="e">
        <f t="shared" si="3"/>
        <v>#VALUE!</v>
      </c>
      <c r="D65" s="56" t="e">
        <f t="shared" si="4"/>
        <v>#VALUE!</v>
      </c>
      <c r="F65" s="19" t="s">
        <v>31</v>
      </c>
      <c r="G65" s="55">
        <v>0.5595148532521266</v>
      </c>
      <c r="H65" s="55">
        <v>0.5252016872805056</v>
      </c>
    </row>
    <row r="66" spans="1:8" ht="12.75">
      <c r="A66" s="57" t="s">
        <v>14</v>
      </c>
      <c r="B66" s="58" t="s">
        <v>13</v>
      </c>
      <c r="C66" s="56" t="e">
        <f t="shared" si="3"/>
        <v>#VALUE!</v>
      </c>
      <c r="D66" s="56" t="e">
        <f t="shared" si="4"/>
        <v>#VALUE!</v>
      </c>
      <c r="F66" s="19" t="s">
        <v>37</v>
      </c>
      <c r="G66" s="55">
        <v>0.45282997426384575</v>
      </c>
      <c r="H66" s="55">
        <v>0.4942785520906448</v>
      </c>
    </row>
    <row r="67" spans="1:8" ht="12.75">
      <c r="A67" s="52" t="s">
        <v>58</v>
      </c>
      <c r="B67" s="53" t="s">
        <v>72</v>
      </c>
      <c r="C67" s="54" t="e">
        <f t="shared" si="3"/>
        <v>#VALUE!</v>
      </c>
      <c r="D67" s="54" t="e">
        <f t="shared" si="4"/>
        <v>#VALUE!</v>
      </c>
      <c r="F67" s="19" t="s">
        <v>33</v>
      </c>
      <c r="G67" s="55">
        <v>0.559191557516595</v>
      </c>
      <c r="H67" s="55">
        <v>0.4917294427560734</v>
      </c>
    </row>
    <row r="68" spans="1:8" ht="12.75">
      <c r="A68" s="19" t="s">
        <v>22</v>
      </c>
      <c r="B68" s="51" t="s">
        <v>21</v>
      </c>
      <c r="C68" s="56" t="e">
        <f t="shared" si="3"/>
        <v>#VALUE!</v>
      </c>
      <c r="D68" s="56" t="e">
        <f t="shared" si="4"/>
        <v>#VALUE!</v>
      </c>
      <c r="F68" s="19" t="s">
        <v>35</v>
      </c>
      <c r="G68" s="55">
        <v>0.503861949261909</v>
      </c>
      <c r="H68" s="55">
        <v>0.48376125440102147</v>
      </c>
    </row>
    <row r="69" spans="1:8" ht="12.75">
      <c r="A69" s="19" t="s">
        <v>32</v>
      </c>
      <c r="B69" s="51" t="s">
        <v>31</v>
      </c>
      <c r="C69" s="56" t="e">
        <f t="shared" si="3"/>
        <v>#VALUE!</v>
      </c>
      <c r="D69" s="56" t="e">
        <f t="shared" si="4"/>
        <v>#VALUE!</v>
      </c>
      <c r="F69" s="19" t="s">
        <v>39</v>
      </c>
      <c r="G69" s="55">
        <v>0.4912955172769381</v>
      </c>
      <c r="H69" s="55">
        <v>0.4417096394580248</v>
      </c>
    </row>
    <row r="70" spans="1:8" ht="12.75">
      <c r="A70" s="19" t="s">
        <v>36</v>
      </c>
      <c r="B70" s="51" t="s">
        <v>35</v>
      </c>
      <c r="C70" s="56" t="e">
        <f t="shared" si="3"/>
        <v>#VALUE!</v>
      </c>
      <c r="D70" s="56" t="e">
        <f t="shared" si="4"/>
        <v>#VALUE!</v>
      </c>
      <c r="F70" s="19" t="s">
        <v>41</v>
      </c>
      <c r="G70" s="55">
        <v>0.419591350690977</v>
      </c>
      <c r="H70" s="55">
        <v>0.43303854851938406</v>
      </c>
    </row>
    <row r="71" spans="1:8" ht="12.75">
      <c r="A71" s="19" t="s">
        <v>42</v>
      </c>
      <c r="B71" s="51" t="s">
        <v>41</v>
      </c>
      <c r="C71" s="56" t="e">
        <f t="shared" si="3"/>
        <v>#VALUE!</v>
      </c>
      <c r="D71" s="56" t="e">
        <f t="shared" si="4"/>
        <v>#VALUE!</v>
      </c>
      <c r="F71" s="19" t="s">
        <v>45</v>
      </c>
      <c r="G71" s="55">
        <v>0.3947468074811184</v>
      </c>
      <c r="H71" s="55">
        <v>0.42379504765110554</v>
      </c>
    </row>
    <row r="72" spans="1:8" ht="12.75">
      <c r="A72" s="19" t="s">
        <v>38</v>
      </c>
      <c r="B72" s="51" t="s">
        <v>37</v>
      </c>
      <c r="C72" s="56" t="e">
        <f t="shared" si="3"/>
        <v>#VALUE!</v>
      </c>
      <c r="D72" s="56" t="e">
        <f t="shared" si="4"/>
        <v>#VALUE!</v>
      </c>
      <c r="F72" s="19" t="s">
        <v>43</v>
      </c>
      <c r="G72" s="55">
        <v>0.4885879585300925</v>
      </c>
      <c r="H72" s="55">
        <v>0.41910704261932785</v>
      </c>
    </row>
    <row r="73" spans="1:8" ht="12.75">
      <c r="A73" s="19" t="s">
        <v>24</v>
      </c>
      <c r="B73" s="51" t="s">
        <v>23</v>
      </c>
      <c r="C73" s="56" t="e">
        <f t="shared" si="3"/>
        <v>#VALUE!</v>
      </c>
      <c r="D73" s="56" t="e">
        <f t="shared" si="4"/>
        <v>#VALUE!</v>
      </c>
      <c r="F73" s="19" t="s">
        <v>53</v>
      </c>
      <c r="G73" s="55">
        <v>0.29250325853931275</v>
      </c>
      <c r="H73" s="55">
        <v>0.3343410309099511</v>
      </c>
    </row>
    <row r="74" spans="1:8" ht="12.75">
      <c r="A74" s="19" t="s">
        <v>12</v>
      </c>
      <c r="B74" s="51" t="s">
        <v>11</v>
      </c>
      <c r="C74" s="56" t="e">
        <f t="shared" si="3"/>
        <v>#VALUE!</v>
      </c>
      <c r="D74" s="56" t="e">
        <f t="shared" si="4"/>
        <v>#VALUE!</v>
      </c>
      <c r="F74" s="19" t="s">
        <v>47</v>
      </c>
      <c r="G74" s="55">
        <v>0.300522178077757</v>
      </c>
      <c r="H74" s="55">
        <v>0.3318646436762543</v>
      </c>
    </row>
    <row r="75" spans="1:8" ht="12.75">
      <c r="A75" s="19" t="s">
        <v>46</v>
      </c>
      <c r="B75" s="51" t="s">
        <v>45</v>
      </c>
      <c r="C75" s="56" t="e">
        <f t="shared" si="3"/>
        <v>#VALUE!</v>
      </c>
      <c r="D75" s="56" t="e">
        <f t="shared" si="4"/>
        <v>#VALUE!</v>
      </c>
      <c r="F75" s="19" t="s">
        <v>51</v>
      </c>
      <c r="G75" s="55">
        <v>0.3036194954951439</v>
      </c>
      <c r="H75" s="55">
        <v>0.32489492644037776</v>
      </c>
    </row>
    <row r="76" spans="1:8" ht="12.75">
      <c r="A76" s="19" t="s">
        <v>40</v>
      </c>
      <c r="B76" s="51" t="s">
        <v>39</v>
      </c>
      <c r="C76" s="56" t="e">
        <f t="shared" si="3"/>
        <v>#VALUE!</v>
      </c>
      <c r="D76" s="56" t="e">
        <f t="shared" si="4"/>
        <v>#VALUE!</v>
      </c>
      <c r="F76" s="19" t="s">
        <v>55</v>
      </c>
      <c r="G76" s="55">
        <v>0.30581324043920605</v>
      </c>
      <c r="H76" s="55">
        <v>0.2838974414657526</v>
      </c>
    </row>
    <row r="77" spans="1:8" ht="12.75">
      <c r="A77" s="19" t="s">
        <v>54</v>
      </c>
      <c r="B77" s="51" t="s">
        <v>53</v>
      </c>
      <c r="C77" s="56" t="e">
        <f t="shared" si="3"/>
        <v>#VALUE!</v>
      </c>
      <c r="D77" s="56" t="e">
        <f t="shared" si="4"/>
        <v>#VALUE!</v>
      </c>
      <c r="F77" s="19" t="s">
        <v>49</v>
      </c>
      <c r="G77" s="55">
        <v>0.3214375503043128</v>
      </c>
      <c r="H77" s="55">
        <v>0.2810258914602494</v>
      </c>
    </row>
    <row r="83" spans="1:8" ht="12.75">
      <c r="A83" s="19">
        <v>2015</v>
      </c>
      <c r="B83" s="51"/>
      <c r="C83" s="17" t="s">
        <v>70</v>
      </c>
      <c r="D83" s="17" t="s">
        <v>69</v>
      </c>
      <c r="G83" s="19" t="s">
        <v>70</v>
      </c>
      <c r="H83" s="19" t="s">
        <v>69</v>
      </c>
    </row>
    <row r="84" spans="1:8" ht="12.75">
      <c r="A84" s="52" t="s">
        <v>59</v>
      </c>
      <c r="B84" s="53" t="s">
        <v>71</v>
      </c>
      <c r="C84" s="54" t="e">
        <f aca="true" t="shared" si="5" ref="C84:C93">AA13/Z13</f>
        <v>#VALUE!</v>
      </c>
      <c r="D84" s="54" t="e">
        <f aca="true" t="shared" si="6" ref="D84:D93">AB13/Z13</f>
        <v>#VALUE!</v>
      </c>
      <c r="F84" s="19" t="s">
        <v>7</v>
      </c>
      <c r="G84" s="55">
        <v>2.0758490794259696</v>
      </c>
      <c r="H84" s="55">
        <v>1.7486694659720243</v>
      </c>
    </row>
    <row r="85" spans="1:8" ht="12.75">
      <c r="A85" s="19" t="s">
        <v>26</v>
      </c>
      <c r="B85" s="51" t="s">
        <v>25</v>
      </c>
      <c r="C85" s="56" t="e">
        <f t="shared" si="5"/>
        <v>#VALUE!</v>
      </c>
      <c r="D85" s="56" t="e">
        <f t="shared" si="6"/>
        <v>#VALUE!</v>
      </c>
      <c r="F85" s="19" t="s">
        <v>72</v>
      </c>
      <c r="G85" s="55">
        <v>1.4522985189459512</v>
      </c>
      <c r="H85" s="55">
        <v>1.3924913444893248</v>
      </c>
    </row>
    <row r="86" spans="1:8" ht="12.75">
      <c r="A86" s="19" t="s">
        <v>16</v>
      </c>
      <c r="B86" s="51" t="s">
        <v>15</v>
      </c>
      <c r="C86" s="56" t="e">
        <f t="shared" si="5"/>
        <v>#VALUE!</v>
      </c>
      <c r="D86" s="56" t="e">
        <f t="shared" si="6"/>
        <v>#VALUE!</v>
      </c>
      <c r="F86" s="19" t="s">
        <v>9</v>
      </c>
      <c r="G86" s="55">
        <v>1.2379718992024769</v>
      </c>
      <c r="H86" s="55">
        <v>0.9330805504521811</v>
      </c>
    </row>
    <row r="87" spans="1:8" ht="12.75">
      <c r="A87" s="19" t="s">
        <v>34</v>
      </c>
      <c r="B87" s="51" t="s">
        <v>33</v>
      </c>
      <c r="C87" s="56" t="e">
        <f t="shared" si="5"/>
        <v>#VALUE!</v>
      </c>
      <c r="D87" s="56" t="e">
        <f t="shared" si="6"/>
        <v>#VALUE!</v>
      </c>
      <c r="F87" s="19" t="s">
        <v>11</v>
      </c>
      <c r="G87" s="55">
        <v>0.9734058268470027</v>
      </c>
      <c r="H87" s="55">
        <v>0.9264440964151531</v>
      </c>
    </row>
    <row r="88" spans="1:8" ht="12.75">
      <c r="A88" s="19" t="s">
        <v>44</v>
      </c>
      <c r="B88" s="51" t="s">
        <v>43</v>
      </c>
      <c r="C88" s="56" t="e">
        <f t="shared" si="5"/>
        <v>#VALUE!</v>
      </c>
      <c r="D88" s="56" t="e">
        <f t="shared" si="6"/>
        <v>#VALUE!</v>
      </c>
      <c r="F88" s="19" t="s">
        <v>13</v>
      </c>
      <c r="G88" s="55">
        <v>0.9600126593458357</v>
      </c>
      <c r="H88" s="55">
        <v>0.8658017340359762</v>
      </c>
    </row>
    <row r="89" spans="1:8" ht="12.75">
      <c r="A89" s="19" t="s">
        <v>20</v>
      </c>
      <c r="B89" s="51" t="s">
        <v>19</v>
      </c>
      <c r="C89" s="56" t="e">
        <f t="shared" si="5"/>
        <v>#VALUE!</v>
      </c>
      <c r="D89" s="56" t="e">
        <f t="shared" si="6"/>
        <v>#VALUE!</v>
      </c>
      <c r="F89" s="19" t="s">
        <v>71</v>
      </c>
      <c r="G89" s="55">
        <v>0.87303546805477</v>
      </c>
      <c r="H89" s="55">
        <v>0.8563704087936378</v>
      </c>
    </row>
    <row r="90" spans="1:8" ht="12.75">
      <c r="A90" s="19" t="s">
        <v>10</v>
      </c>
      <c r="B90" s="51" t="s">
        <v>9</v>
      </c>
      <c r="C90" s="56" t="e">
        <f t="shared" si="5"/>
        <v>#VALUE!</v>
      </c>
      <c r="D90" s="56" t="e">
        <f t="shared" si="6"/>
        <v>#VALUE!</v>
      </c>
      <c r="F90" s="19" t="s">
        <v>19</v>
      </c>
      <c r="G90" s="55">
        <v>0.8543308427770081</v>
      </c>
      <c r="H90" s="55">
        <v>0.8311550428088024</v>
      </c>
    </row>
    <row r="91" spans="1:8" ht="12.75">
      <c r="A91" s="19" t="s">
        <v>52</v>
      </c>
      <c r="B91" s="51" t="s">
        <v>51</v>
      </c>
      <c r="C91" s="56" t="e">
        <f t="shared" si="5"/>
        <v>#VALUE!</v>
      </c>
      <c r="D91" s="56" t="e">
        <f t="shared" si="6"/>
        <v>#VALUE!</v>
      </c>
      <c r="F91" s="19" t="s">
        <v>17</v>
      </c>
      <c r="G91" s="55">
        <v>0.7979453072529405</v>
      </c>
      <c r="H91" s="55">
        <v>0.8203704033902133</v>
      </c>
    </row>
    <row r="92" spans="1:8" ht="12.75">
      <c r="A92" s="19" t="s">
        <v>50</v>
      </c>
      <c r="B92" s="51" t="s">
        <v>49</v>
      </c>
      <c r="C92" s="56" t="e">
        <f t="shared" si="5"/>
        <v>#VALUE!</v>
      </c>
      <c r="D92" s="56" t="e">
        <f t="shared" si="6"/>
        <v>#VALUE!</v>
      </c>
      <c r="F92" s="19" t="s">
        <v>15</v>
      </c>
      <c r="G92" s="55">
        <v>0.7981420302397113</v>
      </c>
      <c r="H92" s="55">
        <v>0.7459620010368371</v>
      </c>
    </row>
    <row r="93" spans="1:8" ht="12.75">
      <c r="A93" s="19" t="s">
        <v>48</v>
      </c>
      <c r="B93" s="51" t="s">
        <v>47</v>
      </c>
      <c r="C93" s="56" t="e">
        <f t="shared" si="5"/>
        <v>#VALUE!</v>
      </c>
      <c r="D93" s="56" t="e">
        <f t="shared" si="6"/>
        <v>#VALUE!</v>
      </c>
      <c r="F93" s="19" t="s">
        <v>21</v>
      </c>
      <c r="G93" s="55">
        <v>0.8505081430480431</v>
      </c>
      <c r="H93" s="55">
        <v>0.7403054226612319</v>
      </c>
    </row>
    <row r="94" spans="1:8" ht="12.75">
      <c r="A94" s="19" t="s">
        <v>56</v>
      </c>
      <c r="B94" s="51" t="s">
        <v>55</v>
      </c>
      <c r="C94" s="56" t="e">
        <f aca="true" t="shared" si="7" ref="C94:C110">AA24/Z24</f>
        <v>#VALUE!</v>
      </c>
      <c r="D94" s="56" t="e">
        <f aca="true" t="shared" si="8" ref="D94:D110">AB24/Z24</f>
        <v>#VALUE!</v>
      </c>
      <c r="F94" s="19" t="s">
        <v>23</v>
      </c>
      <c r="G94" s="55">
        <v>0.7751510496394823</v>
      </c>
      <c r="H94" s="55">
        <v>0.6934436072330735</v>
      </c>
    </row>
    <row r="95" spans="1:8" ht="12.75">
      <c r="A95" s="19" t="s">
        <v>28</v>
      </c>
      <c r="B95" s="51" t="s">
        <v>27</v>
      </c>
      <c r="C95" s="56" t="e">
        <f t="shared" si="7"/>
        <v>#VALUE!</v>
      </c>
      <c r="D95" s="56" t="e">
        <f t="shared" si="8"/>
        <v>#VALUE!</v>
      </c>
      <c r="F95" s="19" t="s">
        <v>25</v>
      </c>
      <c r="G95" s="55">
        <v>0.6382928720259728</v>
      </c>
      <c r="H95" s="55">
        <v>0.6592649125357368</v>
      </c>
    </row>
    <row r="96" spans="1:8" ht="12.75">
      <c r="A96" s="19" t="s">
        <v>30</v>
      </c>
      <c r="B96" s="51" t="s">
        <v>29</v>
      </c>
      <c r="C96" s="56" t="e">
        <f t="shared" si="7"/>
        <v>#VALUE!</v>
      </c>
      <c r="D96" s="56" t="e">
        <f t="shared" si="8"/>
        <v>#VALUE!</v>
      </c>
      <c r="F96" s="19" t="s">
        <v>27</v>
      </c>
      <c r="G96" s="55">
        <v>0.6346163595703092</v>
      </c>
      <c r="H96" s="55">
        <v>0.6233502137751165</v>
      </c>
    </row>
    <row r="97" spans="1:8" ht="12.75">
      <c r="A97" s="19" t="s">
        <v>18</v>
      </c>
      <c r="B97" s="51" t="s">
        <v>17</v>
      </c>
      <c r="C97" s="56" t="e">
        <f t="shared" si="7"/>
        <v>#VALUE!</v>
      </c>
      <c r="D97" s="56" t="e">
        <f t="shared" si="8"/>
        <v>#VALUE!</v>
      </c>
      <c r="F97" s="19" t="s">
        <v>29</v>
      </c>
      <c r="G97" s="55">
        <v>0.6135843586111493</v>
      </c>
      <c r="H97" s="55">
        <v>0.6196104812844359</v>
      </c>
    </row>
    <row r="98" spans="1:8" ht="12.75">
      <c r="A98" s="19" t="s">
        <v>8</v>
      </c>
      <c r="B98" s="51" t="s">
        <v>7</v>
      </c>
      <c r="C98" s="56" t="e">
        <f t="shared" si="7"/>
        <v>#VALUE!</v>
      </c>
      <c r="D98" s="56" t="e">
        <f t="shared" si="8"/>
        <v>#VALUE!</v>
      </c>
      <c r="F98" s="19" t="s">
        <v>31</v>
      </c>
      <c r="G98" s="55">
        <v>0.5569647139584732</v>
      </c>
      <c r="H98" s="55">
        <v>0.5165954019289621</v>
      </c>
    </row>
    <row r="99" spans="1:8" ht="12.75">
      <c r="A99" s="57" t="s">
        <v>14</v>
      </c>
      <c r="B99" s="58" t="s">
        <v>13</v>
      </c>
      <c r="C99" s="56" t="e">
        <f t="shared" si="7"/>
        <v>#VALUE!</v>
      </c>
      <c r="D99" s="56" t="e">
        <f t="shared" si="8"/>
        <v>#VALUE!</v>
      </c>
      <c r="F99" s="19" t="s">
        <v>33</v>
      </c>
      <c r="G99" s="55">
        <v>0.5546545090100987</v>
      </c>
      <c r="H99" s="55">
        <v>0.4832548110358614</v>
      </c>
    </row>
    <row r="100" spans="1:8" ht="12.75">
      <c r="A100" s="52" t="s">
        <v>58</v>
      </c>
      <c r="B100" s="53" t="s">
        <v>72</v>
      </c>
      <c r="C100" s="54" t="e">
        <f t="shared" si="7"/>
        <v>#VALUE!</v>
      </c>
      <c r="D100" s="54" t="e">
        <f t="shared" si="8"/>
        <v>#VALUE!</v>
      </c>
      <c r="F100" s="19" t="s">
        <v>37</v>
      </c>
      <c r="G100" s="55">
        <v>0.43722331134273185</v>
      </c>
      <c r="H100" s="55">
        <v>0.4706916272579053</v>
      </c>
    </row>
    <row r="101" spans="1:8" ht="12.75">
      <c r="A101" s="19" t="s">
        <v>22</v>
      </c>
      <c r="B101" s="51" t="s">
        <v>21</v>
      </c>
      <c r="C101" s="56" t="e">
        <f t="shared" si="7"/>
        <v>#VALUE!</v>
      </c>
      <c r="D101" s="56" t="e">
        <f t="shared" si="8"/>
        <v>#VALUE!</v>
      </c>
      <c r="F101" s="19" t="s">
        <v>35</v>
      </c>
      <c r="G101" s="55">
        <v>0.47456845103045575</v>
      </c>
      <c r="H101" s="55">
        <v>0.45603284843400405</v>
      </c>
    </row>
    <row r="102" spans="1:8" ht="12.75">
      <c r="A102" s="19" t="s">
        <v>32</v>
      </c>
      <c r="B102" s="51" t="s">
        <v>31</v>
      </c>
      <c r="C102" s="56" t="e">
        <f t="shared" si="7"/>
        <v>#VALUE!</v>
      </c>
      <c r="D102" s="56" t="e">
        <f t="shared" si="8"/>
        <v>#VALUE!</v>
      </c>
      <c r="F102" s="19" t="s">
        <v>39</v>
      </c>
      <c r="G102" s="55">
        <v>0.49142299121018096</v>
      </c>
      <c r="H102" s="55">
        <v>0.44144670992427076</v>
      </c>
    </row>
    <row r="103" spans="1:8" ht="12.75">
      <c r="A103" s="19" t="s">
        <v>36</v>
      </c>
      <c r="B103" s="51" t="s">
        <v>35</v>
      </c>
      <c r="C103" s="56" t="e">
        <f t="shared" si="7"/>
        <v>#VALUE!</v>
      </c>
      <c r="D103" s="56" t="e">
        <f t="shared" si="8"/>
        <v>#VALUE!</v>
      </c>
      <c r="F103" s="19" t="s">
        <v>41</v>
      </c>
      <c r="G103" s="55">
        <v>0.4093412145681272</v>
      </c>
      <c r="H103" s="55">
        <v>0.42229902386671436</v>
      </c>
    </row>
    <row r="104" spans="1:8" ht="12.75">
      <c r="A104" s="19" t="s">
        <v>42</v>
      </c>
      <c r="B104" s="51" t="s">
        <v>41</v>
      </c>
      <c r="C104" s="56" t="e">
        <f t="shared" si="7"/>
        <v>#VALUE!</v>
      </c>
      <c r="D104" s="56" t="e">
        <f t="shared" si="8"/>
        <v>#VALUE!</v>
      </c>
      <c r="F104" s="19" t="s">
        <v>45</v>
      </c>
      <c r="G104" s="55">
        <v>0.3973152779341364</v>
      </c>
      <c r="H104" s="55">
        <v>0.4136498389059543</v>
      </c>
    </row>
    <row r="105" spans="1:8" ht="12.75">
      <c r="A105" s="19" t="s">
        <v>38</v>
      </c>
      <c r="B105" s="51" t="s">
        <v>37</v>
      </c>
      <c r="C105" s="56" t="e">
        <f t="shared" si="7"/>
        <v>#VALUE!</v>
      </c>
      <c r="D105" s="56" t="e">
        <f t="shared" si="8"/>
        <v>#VALUE!</v>
      </c>
      <c r="F105" s="19" t="s">
        <v>43</v>
      </c>
      <c r="G105" s="55">
        <v>0.4853188769048208</v>
      </c>
      <c r="H105" s="55">
        <v>0.4111430304638869</v>
      </c>
    </row>
    <row r="106" spans="1:8" ht="12.75">
      <c r="A106" s="19" t="s">
        <v>24</v>
      </c>
      <c r="B106" s="51" t="s">
        <v>23</v>
      </c>
      <c r="C106" s="56" t="e">
        <f t="shared" si="7"/>
        <v>#VALUE!</v>
      </c>
      <c r="D106" s="56" t="e">
        <f t="shared" si="8"/>
        <v>#VALUE!</v>
      </c>
      <c r="F106" s="19" t="s">
        <v>53</v>
      </c>
      <c r="G106" s="55">
        <v>0.2945761339270131</v>
      </c>
      <c r="H106" s="55">
        <v>0.3264374910028347</v>
      </c>
    </row>
    <row r="107" spans="1:8" ht="12.75">
      <c r="A107" s="19" t="s">
        <v>12</v>
      </c>
      <c r="B107" s="51" t="s">
        <v>11</v>
      </c>
      <c r="C107" s="56" t="e">
        <f t="shared" si="7"/>
        <v>#VALUE!</v>
      </c>
      <c r="D107" s="56" t="e">
        <f t="shared" si="8"/>
        <v>#VALUE!</v>
      </c>
      <c r="F107" s="19" t="s">
        <v>51</v>
      </c>
      <c r="G107" s="55">
        <v>0.30985086310315985</v>
      </c>
      <c r="H107" s="55">
        <v>0.32637187676351626</v>
      </c>
    </row>
    <row r="108" spans="1:8" ht="12.75">
      <c r="A108" s="19" t="s">
        <v>46</v>
      </c>
      <c r="B108" s="51" t="s">
        <v>45</v>
      </c>
      <c r="C108" s="56" t="e">
        <f t="shared" si="7"/>
        <v>#VALUE!</v>
      </c>
      <c r="D108" s="56" t="e">
        <f t="shared" si="8"/>
        <v>#VALUE!</v>
      </c>
      <c r="F108" s="19" t="s">
        <v>47</v>
      </c>
      <c r="G108" s="55">
        <v>0.2985738849475912</v>
      </c>
      <c r="H108" s="55">
        <v>0.32223390995276485</v>
      </c>
    </row>
    <row r="109" spans="1:8" ht="12.75">
      <c r="A109" s="19" t="s">
        <v>40</v>
      </c>
      <c r="B109" s="51" t="s">
        <v>39</v>
      </c>
      <c r="C109" s="56" t="e">
        <f t="shared" si="7"/>
        <v>#VALUE!</v>
      </c>
      <c r="D109" s="56" t="e">
        <f t="shared" si="8"/>
        <v>#VALUE!</v>
      </c>
      <c r="F109" s="19" t="s">
        <v>49</v>
      </c>
      <c r="G109" s="55">
        <v>0.3168981330145417</v>
      </c>
      <c r="H109" s="55">
        <v>0.2826376890100961</v>
      </c>
    </row>
    <row r="110" spans="1:8" ht="12.75">
      <c r="A110" s="19" t="s">
        <v>54</v>
      </c>
      <c r="B110" s="51" t="s">
        <v>53</v>
      </c>
      <c r="C110" s="56" t="e">
        <f t="shared" si="7"/>
        <v>#VALUE!</v>
      </c>
      <c r="D110" s="56" t="e">
        <f t="shared" si="8"/>
        <v>#VALUE!</v>
      </c>
      <c r="F110" s="19" t="s">
        <v>55</v>
      </c>
      <c r="G110" s="55">
        <v>0.3014819447542516</v>
      </c>
      <c r="H110" s="55">
        <v>0.27796452480919803</v>
      </c>
    </row>
  </sheetData>
  <mergeCells count="10">
    <mergeCell ref="Z10:AB10"/>
    <mergeCell ref="AC10:AE10"/>
    <mergeCell ref="W10:Y10"/>
    <mergeCell ref="B10:D10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horizontalDpi="600" verticalDpi="600" orientation="portrait" paperSize="9" r:id="rId2"/>
  <ignoredErrors>
    <ignoredError sqref="E41 H41 K41 N41 Q41 T41 W41 Z41 AC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E146"/>
  <sheetViews>
    <sheetView zoomScale="80" zoomScaleNormal="80" workbookViewId="0" topLeftCell="A103">
      <selection activeCell="A90" sqref="A90:B90"/>
    </sheetView>
  </sheetViews>
  <sheetFormatPr defaultColWidth="9.140625" defaultRowHeight="15"/>
  <cols>
    <col min="1" max="256" width="14.8515625" style="60" customWidth="1"/>
    <col min="257" max="16384" width="9.140625" style="60" customWidth="1"/>
  </cols>
  <sheetData>
    <row r="1" ht="15">
      <c r="A1" s="59" t="s">
        <v>103</v>
      </c>
    </row>
    <row r="3" spans="1:2" ht="15">
      <c r="A3" s="59" t="s">
        <v>0</v>
      </c>
      <c r="B3" s="61">
        <v>43026.85905092592</v>
      </c>
    </row>
    <row r="4" spans="1:2" ht="15">
      <c r="A4" s="59" t="s">
        <v>1</v>
      </c>
      <c r="B4" s="61">
        <v>43031.49078421296</v>
      </c>
    </row>
    <row r="5" spans="1:2" ht="15">
      <c r="A5" s="59" t="s">
        <v>2</v>
      </c>
      <c r="B5" s="59" t="s">
        <v>3</v>
      </c>
    </row>
    <row r="7" spans="1:2" ht="15">
      <c r="A7" s="59" t="s">
        <v>4</v>
      </c>
      <c r="B7" s="59" t="s">
        <v>68</v>
      </c>
    </row>
    <row r="8" ht="13.5" thickBot="1"/>
    <row r="9" spans="1:31" ht="15">
      <c r="A9" s="62" t="s">
        <v>80</v>
      </c>
      <c r="B9" s="63" t="s">
        <v>81</v>
      </c>
      <c r="C9" s="64" t="s">
        <v>81</v>
      </c>
      <c r="D9" s="65" t="s">
        <v>81</v>
      </c>
      <c r="E9" s="66" t="s">
        <v>82</v>
      </c>
      <c r="F9" s="67" t="s">
        <v>82</v>
      </c>
      <c r="G9" s="67" t="s">
        <v>82</v>
      </c>
      <c r="H9" s="67" t="s">
        <v>83</v>
      </c>
      <c r="I9" s="67" t="s">
        <v>83</v>
      </c>
      <c r="J9" s="67" t="s">
        <v>83</v>
      </c>
      <c r="K9" s="67" t="s">
        <v>84</v>
      </c>
      <c r="L9" s="67" t="s">
        <v>84</v>
      </c>
      <c r="M9" s="67" t="s">
        <v>84</v>
      </c>
      <c r="N9" s="67" t="s">
        <v>85</v>
      </c>
      <c r="O9" s="67" t="s">
        <v>85</v>
      </c>
      <c r="P9" s="67" t="s">
        <v>85</v>
      </c>
      <c r="Q9" s="67" t="s">
        <v>86</v>
      </c>
      <c r="R9" s="67" t="s">
        <v>86</v>
      </c>
      <c r="S9" s="67" t="s">
        <v>86</v>
      </c>
      <c r="T9" s="67" t="s">
        <v>87</v>
      </c>
      <c r="U9" s="67" t="s">
        <v>87</v>
      </c>
      <c r="V9" s="67" t="s">
        <v>87</v>
      </c>
      <c r="W9" s="67" t="s">
        <v>88</v>
      </c>
      <c r="X9" s="67" t="s">
        <v>88</v>
      </c>
      <c r="Y9" s="67" t="s">
        <v>88</v>
      </c>
      <c r="Z9" s="67" t="s">
        <v>89</v>
      </c>
      <c r="AA9" s="67" t="s">
        <v>89</v>
      </c>
      <c r="AB9" s="67" t="s">
        <v>89</v>
      </c>
      <c r="AC9" s="67" t="s">
        <v>90</v>
      </c>
      <c r="AD9" s="67" t="s">
        <v>90</v>
      </c>
      <c r="AE9" s="67" t="s">
        <v>90</v>
      </c>
    </row>
    <row r="10" spans="1:31" ht="15">
      <c r="A10" s="62" t="s">
        <v>104</v>
      </c>
      <c r="B10" s="68" t="s">
        <v>105</v>
      </c>
      <c r="C10" s="67" t="s">
        <v>65</v>
      </c>
      <c r="D10" s="69" t="s">
        <v>64</v>
      </c>
      <c r="E10" s="66" t="s">
        <v>105</v>
      </c>
      <c r="F10" s="67" t="s">
        <v>65</v>
      </c>
      <c r="G10" s="67" t="s">
        <v>64</v>
      </c>
      <c r="H10" s="67" t="s">
        <v>105</v>
      </c>
      <c r="I10" s="67" t="s">
        <v>65</v>
      </c>
      <c r="J10" s="67" t="s">
        <v>64</v>
      </c>
      <c r="K10" s="67" t="s">
        <v>105</v>
      </c>
      <c r="L10" s="67" t="s">
        <v>65</v>
      </c>
      <c r="M10" s="67" t="s">
        <v>64</v>
      </c>
      <c r="N10" s="67" t="s">
        <v>105</v>
      </c>
      <c r="O10" s="67" t="s">
        <v>65</v>
      </c>
      <c r="P10" s="67" t="s">
        <v>64</v>
      </c>
      <c r="Q10" s="67" t="s">
        <v>105</v>
      </c>
      <c r="R10" s="67" t="s">
        <v>65</v>
      </c>
      <c r="S10" s="67" t="s">
        <v>64</v>
      </c>
      <c r="T10" s="67" t="s">
        <v>105</v>
      </c>
      <c r="U10" s="67" t="s">
        <v>65</v>
      </c>
      <c r="V10" s="67" t="s">
        <v>64</v>
      </c>
      <c r="W10" s="67" t="s">
        <v>105</v>
      </c>
      <c r="X10" s="67" t="s">
        <v>65</v>
      </c>
      <c r="Y10" s="67" t="s">
        <v>64</v>
      </c>
      <c r="Z10" s="67" t="s">
        <v>105</v>
      </c>
      <c r="AA10" s="67" t="s">
        <v>65</v>
      </c>
      <c r="AB10" s="67" t="s">
        <v>64</v>
      </c>
      <c r="AC10" s="67" t="s">
        <v>105</v>
      </c>
      <c r="AD10" s="67" t="s">
        <v>65</v>
      </c>
      <c r="AE10" s="67" t="s">
        <v>64</v>
      </c>
    </row>
    <row r="11" spans="1:31" ht="15">
      <c r="A11" s="62" t="s">
        <v>79</v>
      </c>
      <c r="B11" s="70">
        <v>12994330</v>
      </c>
      <c r="C11" s="71">
        <v>4926276.6</v>
      </c>
      <c r="D11" s="72">
        <v>4849532.4</v>
      </c>
      <c r="E11" s="73">
        <v>13068112.6</v>
      </c>
      <c r="F11" s="71">
        <v>5082248.2</v>
      </c>
      <c r="G11" s="71">
        <v>5060611.7</v>
      </c>
      <c r="H11" s="71">
        <v>12312076.9</v>
      </c>
      <c r="I11" s="71">
        <v>4282045.8</v>
      </c>
      <c r="J11" s="71">
        <v>4161341.7</v>
      </c>
      <c r="K11" s="71">
        <v>12828846.8</v>
      </c>
      <c r="L11" s="71">
        <v>4947647.5</v>
      </c>
      <c r="M11" s="71">
        <v>4835656.7</v>
      </c>
      <c r="N11" s="71">
        <v>13201589.3</v>
      </c>
      <c r="O11" s="71">
        <v>5467009.2</v>
      </c>
      <c r="P11" s="71">
        <v>5325265.7</v>
      </c>
      <c r="Q11" s="71">
        <v>13463345.3</v>
      </c>
      <c r="R11" s="71">
        <v>5730790.7</v>
      </c>
      <c r="S11" s="71">
        <v>5467976.7</v>
      </c>
      <c r="T11" s="71">
        <v>13577033.9</v>
      </c>
      <c r="U11" s="71">
        <v>5809574.4</v>
      </c>
      <c r="V11" s="71">
        <v>5459924.4</v>
      </c>
      <c r="W11" s="71">
        <v>14043716.6</v>
      </c>
      <c r="X11" s="71">
        <v>6051757</v>
      </c>
      <c r="Y11" s="71">
        <v>5666939.3</v>
      </c>
      <c r="Z11" s="71">
        <v>14796828.5</v>
      </c>
      <c r="AA11" s="71">
        <v>6479748.3</v>
      </c>
      <c r="AB11" s="71">
        <v>5964237.7</v>
      </c>
      <c r="AC11" s="71">
        <v>14904217.9</v>
      </c>
      <c r="AD11" s="71">
        <v>6546544.4</v>
      </c>
      <c r="AE11" s="71">
        <v>6035271.4</v>
      </c>
    </row>
    <row r="12" spans="1:31" ht="15">
      <c r="A12" s="62" t="s">
        <v>59</v>
      </c>
      <c r="B12" s="70">
        <v>344713</v>
      </c>
      <c r="C12" s="71">
        <v>267121</v>
      </c>
      <c r="D12" s="72">
        <v>253959</v>
      </c>
      <c r="E12" s="73">
        <v>354066</v>
      </c>
      <c r="F12" s="71">
        <v>282176</v>
      </c>
      <c r="G12" s="71">
        <v>280463</v>
      </c>
      <c r="H12" s="71">
        <v>348781</v>
      </c>
      <c r="I12" s="71">
        <v>241739</v>
      </c>
      <c r="J12" s="71">
        <v>233847</v>
      </c>
      <c r="K12" s="71">
        <v>365101</v>
      </c>
      <c r="L12" s="71">
        <v>279114</v>
      </c>
      <c r="M12" s="71">
        <v>272554</v>
      </c>
      <c r="N12" s="71">
        <v>379106</v>
      </c>
      <c r="O12" s="71">
        <v>309486</v>
      </c>
      <c r="P12" s="71">
        <v>307524</v>
      </c>
      <c r="Q12" s="71">
        <v>387500</v>
      </c>
      <c r="R12" s="71">
        <v>318935</v>
      </c>
      <c r="S12" s="71">
        <v>316546</v>
      </c>
      <c r="T12" s="71">
        <v>391731</v>
      </c>
      <c r="U12" s="71">
        <v>320461</v>
      </c>
      <c r="V12" s="71">
        <v>315988</v>
      </c>
      <c r="W12" s="71">
        <v>400797</v>
      </c>
      <c r="X12" s="71">
        <v>333478</v>
      </c>
      <c r="Y12" s="71">
        <v>329805</v>
      </c>
      <c r="Z12" s="71">
        <v>410247</v>
      </c>
      <c r="AA12" s="71">
        <v>340295</v>
      </c>
      <c r="AB12" s="71">
        <v>333443</v>
      </c>
      <c r="AC12" s="71">
        <v>421611</v>
      </c>
      <c r="AD12" s="71">
        <v>356092</v>
      </c>
      <c r="AE12" s="71">
        <v>345985</v>
      </c>
    </row>
    <row r="13" spans="1:31" ht="15">
      <c r="A13" s="62" t="s">
        <v>26</v>
      </c>
      <c r="B13" s="70">
        <v>32449.1</v>
      </c>
      <c r="C13" s="71">
        <v>16996.9</v>
      </c>
      <c r="D13" s="72">
        <v>23107.6</v>
      </c>
      <c r="E13" s="73">
        <v>37200.1</v>
      </c>
      <c r="F13" s="71">
        <v>19546.2</v>
      </c>
      <c r="G13" s="71">
        <v>26896.2</v>
      </c>
      <c r="H13" s="71">
        <v>37317.7</v>
      </c>
      <c r="I13" s="71">
        <v>15797.3</v>
      </c>
      <c r="J13" s="71">
        <v>18886.1</v>
      </c>
      <c r="K13" s="71">
        <v>38230.5</v>
      </c>
      <c r="L13" s="71">
        <v>19183.7</v>
      </c>
      <c r="M13" s="71">
        <v>20273</v>
      </c>
      <c r="N13" s="71">
        <v>41292</v>
      </c>
      <c r="O13" s="71">
        <v>24390.8</v>
      </c>
      <c r="P13" s="71">
        <v>24235.5</v>
      </c>
      <c r="Q13" s="71">
        <v>41947.2</v>
      </c>
      <c r="R13" s="71">
        <v>25504.7</v>
      </c>
      <c r="S13" s="71">
        <v>26835.5</v>
      </c>
      <c r="T13" s="71">
        <v>42011.5</v>
      </c>
      <c r="U13" s="71">
        <v>27161.5</v>
      </c>
      <c r="V13" s="71">
        <v>27333.7</v>
      </c>
      <c r="W13" s="71">
        <v>42762.2</v>
      </c>
      <c r="X13" s="71">
        <v>27800.7</v>
      </c>
      <c r="Y13" s="71">
        <v>28204</v>
      </c>
      <c r="Z13" s="71">
        <v>45286.5</v>
      </c>
      <c r="AA13" s="71">
        <v>29031.9</v>
      </c>
      <c r="AB13" s="71">
        <v>28965</v>
      </c>
      <c r="AC13" s="71">
        <v>48128.6</v>
      </c>
      <c r="AD13" s="71">
        <v>30792</v>
      </c>
      <c r="AE13" s="71">
        <v>28716</v>
      </c>
    </row>
    <row r="14" spans="1:31" ht="15">
      <c r="A14" s="62" t="s">
        <v>16</v>
      </c>
      <c r="B14" s="70">
        <v>138302.9</v>
      </c>
      <c r="C14" s="71">
        <v>91845.5</v>
      </c>
      <c r="D14" s="72">
        <v>88463.9</v>
      </c>
      <c r="E14" s="73">
        <v>161313.1</v>
      </c>
      <c r="F14" s="71">
        <v>101992.4</v>
      </c>
      <c r="G14" s="71">
        <v>98501.8</v>
      </c>
      <c r="H14" s="71">
        <v>148682</v>
      </c>
      <c r="I14" s="71">
        <v>87253</v>
      </c>
      <c r="J14" s="71">
        <v>81490.3</v>
      </c>
      <c r="K14" s="71">
        <v>156718.2</v>
      </c>
      <c r="L14" s="71">
        <v>103480.3</v>
      </c>
      <c r="M14" s="71">
        <v>98634.6</v>
      </c>
      <c r="N14" s="71">
        <v>164040.5</v>
      </c>
      <c r="O14" s="71">
        <v>116972.6</v>
      </c>
      <c r="P14" s="71">
        <v>110690.9</v>
      </c>
      <c r="Q14" s="71">
        <v>161434.3</v>
      </c>
      <c r="R14" s="71">
        <v>122964.7</v>
      </c>
      <c r="S14" s="71">
        <v>115211.5</v>
      </c>
      <c r="T14" s="71">
        <v>157741.6</v>
      </c>
      <c r="U14" s="71">
        <v>121257.5</v>
      </c>
      <c r="V14" s="71">
        <v>112165.7</v>
      </c>
      <c r="W14" s="71">
        <v>156660</v>
      </c>
      <c r="X14" s="71">
        <v>129316.1</v>
      </c>
      <c r="Y14" s="71">
        <v>119345.5</v>
      </c>
      <c r="Z14" s="71">
        <v>168473.3</v>
      </c>
      <c r="AA14" s="71">
        <v>136546.4</v>
      </c>
      <c r="AB14" s="71">
        <v>126440.2</v>
      </c>
      <c r="AC14" s="71">
        <v>176564.3</v>
      </c>
      <c r="AD14" s="71">
        <v>140441.2</v>
      </c>
      <c r="AE14" s="71">
        <v>127228.1</v>
      </c>
    </row>
    <row r="15" spans="1:31" ht="15">
      <c r="A15" s="62" t="s">
        <v>34</v>
      </c>
      <c r="B15" s="70">
        <v>233383.2</v>
      </c>
      <c r="C15" s="71">
        <v>120151.7</v>
      </c>
      <c r="D15" s="72">
        <v>113389.9</v>
      </c>
      <c r="E15" s="73">
        <v>241613.5</v>
      </c>
      <c r="F15" s="71">
        <v>130896.1</v>
      </c>
      <c r="G15" s="71">
        <v>122383</v>
      </c>
      <c r="H15" s="71">
        <v>231278.1</v>
      </c>
      <c r="I15" s="71">
        <v>108992.2</v>
      </c>
      <c r="J15" s="71">
        <v>98591.5</v>
      </c>
      <c r="K15" s="71">
        <v>243165.4</v>
      </c>
      <c r="L15" s="71">
        <v>122854.3</v>
      </c>
      <c r="M15" s="71">
        <v>105964.3</v>
      </c>
      <c r="N15" s="71">
        <v>247879.9</v>
      </c>
      <c r="O15" s="71">
        <v>133409.3</v>
      </c>
      <c r="P15" s="71">
        <v>117558.6</v>
      </c>
      <c r="Q15" s="71">
        <v>254578</v>
      </c>
      <c r="R15" s="71">
        <v>139077.2</v>
      </c>
      <c r="S15" s="71">
        <v>123751.6</v>
      </c>
      <c r="T15" s="71">
        <v>258742.7</v>
      </c>
      <c r="U15" s="71">
        <v>141865.5</v>
      </c>
      <c r="V15" s="71">
        <v>124769.2</v>
      </c>
      <c r="W15" s="71">
        <v>265232.5</v>
      </c>
      <c r="X15" s="71">
        <v>144599.1</v>
      </c>
      <c r="Y15" s="71">
        <v>126142.2</v>
      </c>
      <c r="Z15" s="71">
        <v>271786.1</v>
      </c>
      <c r="AA15" s="71">
        <v>150099.3</v>
      </c>
      <c r="AB15" s="71">
        <v>129983.4</v>
      </c>
      <c r="AC15" s="71">
        <v>277339.4</v>
      </c>
      <c r="AD15" s="71">
        <v>147977.8</v>
      </c>
      <c r="AE15" s="71">
        <v>129333.1</v>
      </c>
    </row>
    <row r="16" spans="1:31" ht="15">
      <c r="A16" s="62" t="s">
        <v>44</v>
      </c>
      <c r="B16" s="70">
        <v>2513230</v>
      </c>
      <c r="C16" s="71">
        <v>1080938</v>
      </c>
      <c r="D16" s="72">
        <v>913826</v>
      </c>
      <c r="E16" s="73">
        <v>2561740</v>
      </c>
      <c r="F16" s="71">
        <v>1113329</v>
      </c>
      <c r="G16" s="71">
        <v>960269</v>
      </c>
      <c r="H16" s="71">
        <v>2460280</v>
      </c>
      <c r="I16" s="71">
        <v>930040</v>
      </c>
      <c r="J16" s="71">
        <v>808518</v>
      </c>
      <c r="K16" s="71">
        <v>2580060</v>
      </c>
      <c r="L16" s="71">
        <v>1090085</v>
      </c>
      <c r="M16" s="71">
        <v>955982</v>
      </c>
      <c r="N16" s="71">
        <v>2703120</v>
      </c>
      <c r="O16" s="71">
        <v>1211489</v>
      </c>
      <c r="P16" s="71">
        <v>1079344</v>
      </c>
      <c r="Q16" s="71">
        <v>2758260</v>
      </c>
      <c r="R16" s="71">
        <v>1268318</v>
      </c>
      <c r="S16" s="71">
        <v>1100331</v>
      </c>
      <c r="T16" s="71">
        <v>2826240</v>
      </c>
      <c r="U16" s="71">
        <v>1283053</v>
      </c>
      <c r="V16" s="71">
        <v>1114628</v>
      </c>
      <c r="W16" s="71">
        <v>2932470</v>
      </c>
      <c r="X16" s="71">
        <v>1340265</v>
      </c>
      <c r="Y16" s="71">
        <v>1137252</v>
      </c>
      <c r="Z16" s="71">
        <v>3043650</v>
      </c>
      <c r="AA16" s="71">
        <v>1426706</v>
      </c>
      <c r="AB16" s="71">
        <v>1183400</v>
      </c>
      <c r="AC16" s="71">
        <v>3144050</v>
      </c>
      <c r="AD16" s="71">
        <v>1450012</v>
      </c>
      <c r="AE16" s="71">
        <v>1199393</v>
      </c>
    </row>
    <row r="17" spans="1:31" ht="15">
      <c r="A17" s="62" t="s">
        <v>20</v>
      </c>
      <c r="B17" s="70">
        <v>16246.4</v>
      </c>
      <c r="C17" s="71">
        <v>10267</v>
      </c>
      <c r="D17" s="72">
        <v>11708.8</v>
      </c>
      <c r="E17" s="73">
        <v>16517.3</v>
      </c>
      <c r="F17" s="71">
        <v>11033.2</v>
      </c>
      <c r="G17" s="71">
        <v>11681.9</v>
      </c>
      <c r="H17" s="71">
        <v>14145.9</v>
      </c>
      <c r="I17" s="71">
        <v>8601.4</v>
      </c>
      <c r="J17" s="71">
        <v>7899.7</v>
      </c>
      <c r="K17" s="71">
        <v>14716.5</v>
      </c>
      <c r="L17" s="71">
        <v>11048.9</v>
      </c>
      <c r="M17" s="71">
        <v>10113.5</v>
      </c>
      <c r="N17" s="71">
        <v>16667.6</v>
      </c>
      <c r="O17" s="71">
        <v>14424.1</v>
      </c>
      <c r="P17" s="71">
        <v>13469.2</v>
      </c>
      <c r="Q17" s="71">
        <v>17934.9</v>
      </c>
      <c r="R17" s="71">
        <v>15422.1</v>
      </c>
      <c r="S17" s="71">
        <v>15144</v>
      </c>
      <c r="T17" s="71">
        <v>18932.3</v>
      </c>
      <c r="U17" s="71">
        <v>15960.5</v>
      </c>
      <c r="V17" s="71">
        <v>15428.2</v>
      </c>
      <c r="W17" s="71">
        <v>19766.3</v>
      </c>
      <c r="X17" s="71">
        <v>16321.3</v>
      </c>
      <c r="Y17" s="71">
        <v>15762.2</v>
      </c>
      <c r="Z17" s="71">
        <v>20347.7</v>
      </c>
      <c r="AA17" s="71">
        <v>15994.6</v>
      </c>
      <c r="AB17" s="71">
        <v>15180.2</v>
      </c>
      <c r="AC17" s="71">
        <v>21098.3</v>
      </c>
      <c r="AD17" s="71">
        <v>16663.7</v>
      </c>
      <c r="AE17" s="71">
        <v>15849.3</v>
      </c>
    </row>
    <row r="18" spans="1:31" ht="15">
      <c r="A18" s="62" t="s">
        <v>10</v>
      </c>
      <c r="B18" s="70">
        <v>197201.7</v>
      </c>
      <c r="C18" s="71">
        <v>159304.6</v>
      </c>
      <c r="D18" s="72">
        <v>142993.7</v>
      </c>
      <c r="E18" s="73">
        <v>187756.2</v>
      </c>
      <c r="F18" s="71">
        <v>157940.4</v>
      </c>
      <c r="G18" s="71">
        <v>141784.9</v>
      </c>
      <c r="H18" s="71">
        <v>170096.9</v>
      </c>
      <c r="I18" s="71">
        <v>158596.3</v>
      </c>
      <c r="J18" s="71">
        <v>135674.3</v>
      </c>
      <c r="K18" s="71">
        <v>167583.2</v>
      </c>
      <c r="L18" s="71">
        <v>172796.6</v>
      </c>
      <c r="M18" s="71">
        <v>144924.8</v>
      </c>
      <c r="N18" s="71">
        <v>171939.2</v>
      </c>
      <c r="O18" s="71">
        <v>177303.1</v>
      </c>
      <c r="P18" s="71">
        <v>145142.7</v>
      </c>
      <c r="Q18" s="71">
        <v>175561.1</v>
      </c>
      <c r="R18" s="71">
        <v>187657.6</v>
      </c>
      <c r="S18" s="71">
        <v>157511.6</v>
      </c>
      <c r="T18" s="71">
        <v>180298.3</v>
      </c>
      <c r="U18" s="71">
        <v>191184.7</v>
      </c>
      <c r="V18" s="71">
        <v>157315.1</v>
      </c>
      <c r="W18" s="71">
        <v>194537.2</v>
      </c>
      <c r="X18" s="71">
        <v>219786.2</v>
      </c>
      <c r="Y18" s="71">
        <v>185183.5</v>
      </c>
      <c r="Z18" s="71">
        <v>262037.4</v>
      </c>
      <c r="AA18" s="71">
        <v>326610.2</v>
      </c>
      <c r="AB18" s="71">
        <v>239879.9</v>
      </c>
      <c r="AC18" s="71">
        <v>275567.1</v>
      </c>
      <c r="AD18" s="71">
        <v>335041</v>
      </c>
      <c r="AE18" s="71">
        <v>274397.8</v>
      </c>
    </row>
    <row r="19" spans="1:31" ht="15">
      <c r="A19" s="62" t="s">
        <v>52</v>
      </c>
      <c r="B19" s="70">
        <v>232694.6</v>
      </c>
      <c r="C19" s="71">
        <v>52403.5</v>
      </c>
      <c r="D19" s="72">
        <v>81452.7</v>
      </c>
      <c r="E19" s="73">
        <v>241990.4</v>
      </c>
      <c r="F19" s="71">
        <v>56532.8</v>
      </c>
      <c r="G19" s="71">
        <v>87039.5</v>
      </c>
      <c r="H19" s="71">
        <v>237534.2</v>
      </c>
      <c r="I19" s="71">
        <v>45089.2</v>
      </c>
      <c r="J19" s="71">
        <v>68318.8</v>
      </c>
      <c r="K19" s="71">
        <v>226031.4</v>
      </c>
      <c r="L19" s="71">
        <v>49957.9</v>
      </c>
      <c r="M19" s="71">
        <v>69452.4</v>
      </c>
      <c r="N19" s="71">
        <v>207028.9</v>
      </c>
      <c r="O19" s="71">
        <v>52865.7</v>
      </c>
      <c r="P19" s="71">
        <v>66889.4</v>
      </c>
      <c r="Q19" s="71">
        <v>191203.9</v>
      </c>
      <c r="R19" s="71">
        <v>54844.9</v>
      </c>
      <c r="S19" s="71">
        <v>63353.1</v>
      </c>
      <c r="T19" s="71">
        <v>180654.3</v>
      </c>
      <c r="U19" s="71">
        <v>54834.8</v>
      </c>
      <c r="V19" s="71">
        <v>59915.3</v>
      </c>
      <c r="W19" s="71">
        <v>178656.5</v>
      </c>
      <c r="X19" s="71">
        <v>57836.5</v>
      </c>
      <c r="Y19" s="71">
        <v>62130.3</v>
      </c>
      <c r="Z19" s="71">
        <v>176312</v>
      </c>
      <c r="AA19" s="71">
        <v>55930.8</v>
      </c>
      <c r="AB19" s="71">
        <v>55839.7</v>
      </c>
      <c r="AC19" s="71">
        <v>174199.3</v>
      </c>
      <c r="AD19" s="71">
        <v>53058.9</v>
      </c>
      <c r="AE19" s="71">
        <v>54317.3</v>
      </c>
    </row>
    <row r="20" spans="1:31" ht="15">
      <c r="A20" s="62" t="s">
        <v>50</v>
      </c>
      <c r="B20" s="70">
        <v>1080807</v>
      </c>
      <c r="C20" s="71">
        <v>277851</v>
      </c>
      <c r="D20" s="72">
        <v>342602</v>
      </c>
      <c r="E20" s="73">
        <v>1116225</v>
      </c>
      <c r="F20" s="71">
        <v>282589</v>
      </c>
      <c r="G20" s="71">
        <v>339795</v>
      </c>
      <c r="H20" s="71">
        <v>1079052</v>
      </c>
      <c r="I20" s="71">
        <v>244658</v>
      </c>
      <c r="J20" s="71">
        <v>257071</v>
      </c>
      <c r="K20" s="71">
        <v>1080935</v>
      </c>
      <c r="L20" s="71">
        <v>275847</v>
      </c>
      <c r="M20" s="71">
        <v>289953</v>
      </c>
      <c r="N20" s="71">
        <v>1070449</v>
      </c>
      <c r="O20" s="71">
        <v>309575</v>
      </c>
      <c r="P20" s="71">
        <v>312207</v>
      </c>
      <c r="Q20" s="71">
        <v>1039815</v>
      </c>
      <c r="R20" s="71">
        <v>319223</v>
      </c>
      <c r="S20" s="71">
        <v>303950</v>
      </c>
      <c r="T20" s="71">
        <v>1025693</v>
      </c>
      <c r="U20" s="71">
        <v>330453</v>
      </c>
      <c r="V20" s="71">
        <v>297062</v>
      </c>
      <c r="W20" s="71">
        <v>1037820</v>
      </c>
      <c r="X20" s="71">
        <v>339502</v>
      </c>
      <c r="Y20" s="71">
        <v>314288</v>
      </c>
      <c r="Z20" s="71">
        <v>1079998</v>
      </c>
      <c r="AA20" s="71">
        <v>355752</v>
      </c>
      <c r="AB20" s="71">
        <v>331239</v>
      </c>
      <c r="AC20" s="71">
        <v>1118522</v>
      </c>
      <c r="AD20" s="71">
        <v>368515</v>
      </c>
      <c r="AE20" s="71">
        <v>334767</v>
      </c>
    </row>
    <row r="21" spans="1:31" ht="15">
      <c r="A21" s="62" t="s">
        <v>48</v>
      </c>
      <c r="B21" s="70">
        <v>1945670</v>
      </c>
      <c r="C21" s="71">
        <v>527829</v>
      </c>
      <c r="D21" s="72">
        <v>552946</v>
      </c>
      <c r="E21" s="73">
        <v>1995850</v>
      </c>
      <c r="F21" s="71">
        <v>546588</v>
      </c>
      <c r="G21" s="71">
        <v>581543</v>
      </c>
      <c r="H21" s="71">
        <v>1939017</v>
      </c>
      <c r="I21" s="71">
        <v>466753</v>
      </c>
      <c r="J21" s="71">
        <v>494376</v>
      </c>
      <c r="K21" s="71">
        <v>1998481</v>
      </c>
      <c r="L21" s="71">
        <v>520469</v>
      </c>
      <c r="M21" s="71">
        <v>558080</v>
      </c>
      <c r="N21" s="71">
        <v>2059284</v>
      </c>
      <c r="O21" s="71">
        <v>572553</v>
      </c>
      <c r="P21" s="71">
        <v>625312</v>
      </c>
      <c r="Q21" s="71">
        <v>2086929</v>
      </c>
      <c r="R21" s="71">
        <v>595230</v>
      </c>
      <c r="S21" s="71">
        <v>640240</v>
      </c>
      <c r="T21" s="71">
        <v>2115256</v>
      </c>
      <c r="U21" s="71">
        <v>605134</v>
      </c>
      <c r="V21" s="71">
        <v>644957</v>
      </c>
      <c r="W21" s="71">
        <v>2147609</v>
      </c>
      <c r="X21" s="71">
        <v>620855</v>
      </c>
      <c r="Y21" s="71">
        <v>663241</v>
      </c>
      <c r="Z21" s="71">
        <v>2194243</v>
      </c>
      <c r="AA21" s="71">
        <v>651088</v>
      </c>
      <c r="AB21" s="71">
        <v>684154</v>
      </c>
      <c r="AC21" s="71">
        <v>2228857</v>
      </c>
      <c r="AD21" s="71">
        <v>652178</v>
      </c>
      <c r="AE21" s="71">
        <v>695593</v>
      </c>
    </row>
    <row r="22" spans="1:31" ht="15">
      <c r="A22" s="62" t="s">
        <v>57</v>
      </c>
      <c r="B22" s="70">
        <v>43925.8</v>
      </c>
      <c r="C22" s="71">
        <v>17131.3</v>
      </c>
      <c r="D22" s="72">
        <v>20323.5</v>
      </c>
      <c r="E22" s="73">
        <v>48129.8</v>
      </c>
      <c r="F22" s="71">
        <v>18519</v>
      </c>
      <c r="G22" s="71">
        <v>22388.7</v>
      </c>
      <c r="H22" s="71">
        <v>45090.7</v>
      </c>
      <c r="I22" s="71">
        <v>15566.8</v>
      </c>
      <c r="J22" s="71">
        <v>17242</v>
      </c>
      <c r="K22" s="71">
        <v>45004.3</v>
      </c>
      <c r="L22" s="71">
        <v>16983.5</v>
      </c>
      <c r="M22" s="71">
        <v>17173.7</v>
      </c>
      <c r="N22" s="71">
        <v>44708.6</v>
      </c>
      <c r="O22" s="71">
        <v>18064.7</v>
      </c>
      <c r="P22" s="71">
        <v>18271.4</v>
      </c>
      <c r="Q22" s="71">
        <v>43933.7</v>
      </c>
      <c r="R22" s="71">
        <v>18265.2</v>
      </c>
      <c r="S22" s="71">
        <v>18057.3</v>
      </c>
      <c r="T22" s="71">
        <v>43487.1</v>
      </c>
      <c r="U22" s="71">
        <v>18712.4</v>
      </c>
      <c r="V22" s="71">
        <v>18511</v>
      </c>
      <c r="W22" s="71">
        <v>42977.8</v>
      </c>
      <c r="X22" s="71">
        <v>19661.2</v>
      </c>
      <c r="Y22" s="71">
        <v>18828.8</v>
      </c>
      <c r="Z22" s="71">
        <v>44068</v>
      </c>
      <c r="AA22" s="71">
        <v>21471.5</v>
      </c>
      <c r="AB22" s="71">
        <v>20415.7</v>
      </c>
      <c r="AC22" s="71">
        <v>45818.7</v>
      </c>
      <c r="AD22" s="71">
        <v>22753.9</v>
      </c>
      <c r="AE22" s="71">
        <v>21360.7</v>
      </c>
    </row>
    <row r="23" spans="1:31" ht="15">
      <c r="A23" s="62" t="s">
        <v>56</v>
      </c>
      <c r="B23" s="70">
        <v>1609550.8</v>
      </c>
      <c r="C23" s="71">
        <v>441454.7</v>
      </c>
      <c r="D23" s="72">
        <v>447237</v>
      </c>
      <c r="E23" s="73">
        <v>1632150.8</v>
      </c>
      <c r="F23" s="71">
        <v>440102</v>
      </c>
      <c r="G23" s="71">
        <v>452978.4</v>
      </c>
      <c r="H23" s="71">
        <v>1572878.3</v>
      </c>
      <c r="I23" s="71">
        <v>353529.5</v>
      </c>
      <c r="J23" s="71">
        <v>363846.4</v>
      </c>
      <c r="K23" s="71">
        <v>1604514.5</v>
      </c>
      <c r="L23" s="71">
        <v>404148.5</v>
      </c>
      <c r="M23" s="71">
        <v>435744.2</v>
      </c>
      <c r="N23" s="71">
        <v>1637462.9</v>
      </c>
      <c r="O23" s="71">
        <v>442218.9</v>
      </c>
      <c r="P23" s="71">
        <v>467931.9</v>
      </c>
      <c r="Q23" s="71">
        <v>1613265</v>
      </c>
      <c r="R23" s="71">
        <v>461173.8</v>
      </c>
      <c r="S23" s="71">
        <v>445237.2</v>
      </c>
      <c r="T23" s="71">
        <v>1604599.1</v>
      </c>
      <c r="U23" s="71">
        <v>463128.8</v>
      </c>
      <c r="V23" s="71">
        <v>426887.6</v>
      </c>
      <c r="W23" s="71">
        <v>1621827.2</v>
      </c>
      <c r="X23" s="71">
        <v>475301</v>
      </c>
      <c r="Y23" s="71">
        <v>429026.1</v>
      </c>
      <c r="Z23" s="71">
        <v>1652152.5</v>
      </c>
      <c r="AA23" s="71">
        <v>494625.7</v>
      </c>
      <c r="AB23" s="71">
        <v>446224.9</v>
      </c>
      <c r="AC23" s="71">
        <v>1680522.8</v>
      </c>
      <c r="AD23" s="71">
        <v>501084.7</v>
      </c>
      <c r="AE23" s="71">
        <v>444159</v>
      </c>
    </row>
    <row r="24" spans="1:31" ht="15">
      <c r="A24" s="62" t="s">
        <v>28</v>
      </c>
      <c r="B24" s="70">
        <v>17591</v>
      </c>
      <c r="C24" s="71">
        <v>9368.8</v>
      </c>
      <c r="D24" s="72">
        <v>10205.6</v>
      </c>
      <c r="E24" s="73">
        <v>19006.2</v>
      </c>
      <c r="F24" s="71">
        <v>9520.3</v>
      </c>
      <c r="G24" s="71">
        <v>11946.4</v>
      </c>
      <c r="H24" s="71">
        <v>18673.5</v>
      </c>
      <c r="I24" s="71">
        <v>9099.1</v>
      </c>
      <c r="J24" s="71">
        <v>10097.6</v>
      </c>
      <c r="K24" s="71">
        <v>19299.5</v>
      </c>
      <c r="L24" s="71">
        <v>9690.8</v>
      </c>
      <c r="M24" s="71">
        <v>11093</v>
      </c>
      <c r="N24" s="71">
        <v>19731</v>
      </c>
      <c r="O24" s="71">
        <v>10443.2</v>
      </c>
      <c r="P24" s="71">
        <v>11022</v>
      </c>
      <c r="Q24" s="71">
        <v>19489.7</v>
      </c>
      <c r="R24" s="71">
        <v>10416.1</v>
      </c>
      <c r="S24" s="71">
        <v>10704.8</v>
      </c>
      <c r="T24" s="71">
        <v>18140.5</v>
      </c>
      <c r="U24" s="71">
        <v>10639.1</v>
      </c>
      <c r="V24" s="71">
        <v>10308.3</v>
      </c>
      <c r="W24" s="71">
        <v>17605.9</v>
      </c>
      <c r="X24" s="71">
        <v>10925.6</v>
      </c>
      <c r="Y24" s="71">
        <v>10564.9</v>
      </c>
      <c r="Z24" s="71">
        <v>17742</v>
      </c>
      <c r="AA24" s="71">
        <v>11510</v>
      </c>
      <c r="AB24" s="71">
        <v>11367.2</v>
      </c>
      <c r="AC24" s="71">
        <v>18122.5</v>
      </c>
      <c r="AD24" s="71">
        <v>11834.8</v>
      </c>
      <c r="AE24" s="71">
        <v>11976.3</v>
      </c>
    </row>
    <row r="25" spans="1:31" ht="15">
      <c r="A25" s="62" t="s">
        <v>30</v>
      </c>
      <c r="B25" s="70">
        <v>22679.3</v>
      </c>
      <c r="C25" s="71">
        <v>8720.4</v>
      </c>
      <c r="D25" s="72">
        <v>13034.2</v>
      </c>
      <c r="E25" s="73">
        <v>24354.8</v>
      </c>
      <c r="F25" s="71">
        <v>9630.5</v>
      </c>
      <c r="G25" s="71">
        <v>12776.3</v>
      </c>
      <c r="H25" s="71">
        <v>18749.3</v>
      </c>
      <c r="I25" s="71">
        <v>7987.8</v>
      </c>
      <c r="J25" s="71">
        <v>8291.6</v>
      </c>
      <c r="K25" s="71">
        <v>17788.6</v>
      </c>
      <c r="L25" s="71">
        <v>9544.9</v>
      </c>
      <c r="M25" s="71">
        <v>9807.2</v>
      </c>
      <c r="N25" s="71">
        <v>20202.3</v>
      </c>
      <c r="O25" s="71">
        <v>11680.3</v>
      </c>
      <c r="P25" s="71">
        <v>12685.9</v>
      </c>
      <c r="Q25" s="71">
        <v>22058.4</v>
      </c>
      <c r="R25" s="71">
        <v>13523.9</v>
      </c>
      <c r="S25" s="71">
        <v>14504.8</v>
      </c>
      <c r="T25" s="71">
        <v>22828.9</v>
      </c>
      <c r="U25" s="71">
        <v>13766.8</v>
      </c>
      <c r="V25" s="71">
        <v>14577.2</v>
      </c>
      <c r="W25" s="71">
        <v>23618.2</v>
      </c>
      <c r="X25" s="71">
        <v>14345.9</v>
      </c>
      <c r="Y25" s="71">
        <v>14687.3</v>
      </c>
      <c r="Z25" s="71">
        <v>24270.8</v>
      </c>
      <c r="AA25" s="71">
        <v>14690.4</v>
      </c>
      <c r="AB25" s="71">
        <v>14814.5</v>
      </c>
      <c r="AC25" s="71">
        <v>24866.4</v>
      </c>
      <c r="AD25" s="71">
        <v>14965.8</v>
      </c>
      <c r="AE25" s="71">
        <v>14742.4</v>
      </c>
    </row>
    <row r="26" spans="1:31" ht="15">
      <c r="A26" s="62" t="s">
        <v>18</v>
      </c>
      <c r="B26" s="70">
        <v>29040.7</v>
      </c>
      <c r="C26" s="71">
        <v>14624.4</v>
      </c>
      <c r="D26" s="72">
        <v>18435.9</v>
      </c>
      <c r="E26" s="73">
        <v>32696.3</v>
      </c>
      <c r="F26" s="71">
        <v>18682.3</v>
      </c>
      <c r="G26" s="71">
        <v>22465.7</v>
      </c>
      <c r="H26" s="71">
        <v>26934.8</v>
      </c>
      <c r="I26" s="71">
        <v>13989.7</v>
      </c>
      <c r="J26" s="71">
        <v>14442.3</v>
      </c>
      <c r="K26" s="71">
        <v>28027.7</v>
      </c>
      <c r="L26" s="71">
        <v>18313.9</v>
      </c>
      <c r="M26" s="71">
        <v>18840.1</v>
      </c>
      <c r="N26" s="71">
        <v>31275.3</v>
      </c>
      <c r="O26" s="71">
        <v>23455.1</v>
      </c>
      <c r="P26" s="71">
        <v>24252.7</v>
      </c>
      <c r="Q26" s="71">
        <v>33348.2</v>
      </c>
      <c r="R26" s="71">
        <v>27220.1</v>
      </c>
      <c r="S26" s="71">
        <v>26933.2</v>
      </c>
      <c r="T26" s="71">
        <v>35002.1</v>
      </c>
      <c r="U26" s="71">
        <v>29387.9</v>
      </c>
      <c r="V26" s="71">
        <v>28950.6</v>
      </c>
      <c r="W26" s="71">
        <v>36590</v>
      </c>
      <c r="X26" s="71">
        <v>29658</v>
      </c>
      <c r="Y26" s="71">
        <v>28898.5</v>
      </c>
      <c r="Z26" s="71">
        <v>37330.5</v>
      </c>
      <c r="AA26" s="71">
        <v>28383.2</v>
      </c>
      <c r="AB26" s="71">
        <v>28562.7</v>
      </c>
      <c r="AC26" s="71">
        <v>38637.4</v>
      </c>
      <c r="AD26" s="71">
        <v>28789.1</v>
      </c>
      <c r="AE26" s="71">
        <v>28289.2</v>
      </c>
    </row>
    <row r="27" spans="1:31" ht="15">
      <c r="A27" s="62" t="s">
        <v>8</v>
      </c>
      <c r="B27" s="70">
        <v>37178.9</v>
      </c>
      <c r="C27" s="71">
        <v>67995.7</v>
      </c>
      <c r="D27" s="72">
        <v>55625.9</v>
      </c>
      <c r="E27" s="73">
        <v>38128.6</v>
      </c>
      <c r="F27" s="71">
        <v>71343.1</v>
      </c>
      <c r="G27" s="71">
        <v>59652.1</v>
      </c>
      <c r="H27" s="71">
        <v>36976.5</v>
      </c>
      <c r="I27" s="71">
        <v>60667.2</v>
      </c>
      <c r="J27" s="71">
        <v>48773.2</v>
      </c>
      <c r="K27" s="71">
        <v>40177.8</v>
      </c>
      <c r="L27" s="71">
        <v>70119.6</v>
      </c>
      <c r="M27" s="71">
        <v>56907.2</v>
      </c>
      <c r="N27" s="71">
        <v>43164.6</v>
      </c>
      <c r="O27" s="71">
        <v>76828.6</v>
      </c>
      <c r="P27" s="71">
        <v>62787.3</v>
      </c>
      <c r="Q27" s="71">
        <v>44112.1</v>
      </c>
      <c r="R27" s="71">
        <v>82244.5</v>
      </c>
      <c r="S27" s="71">
        <v>68558</v>
      </c>
      <c r="T27" s="71">
        <v>46499.6</v>
      </c>
      <c r="U27" s="71">
        <v>88641.5</v>
      </c>
      <c r="V27" s="71">
        <v>73754.5</v>
      </c>
      <c r="W27" s="71">
        <v>49993</v>
      </c>
      <c r="X27" s="71">
        <v>104100.5</v>
      </c>
      <c r="Y27" s="71">
        <v>87018.3</v>
      </c>
      <c r="Z27" s="71">
        <v>52101.9</v>
      </c>
      <c r="AA27" s="71">
        <v>116032.6</v>
      </c>
      <c r="AB27" s="71">
        <v>97674.6</v>
      </c>
      <c r="AC27" s="71">
        <v>53004.8</v>
      </c>
      <c r="AD27" s="71">
        <v>117282.5</v>
      </c>
      <c r="AE27" s="71">
        <v>98675.5</v>
      </c>
    </row>
    <row r="28" spans="1:31" ht="15">
      <c r="A28" s="62" t="s">
        <v>14</v>
      </c>
      <c r="B28" s="70">
        <v>102169.1</v>
      </c>
      <c r="C28" s="71">
        <v>79634.7</v>
      </c>
      <c r="D28" s="72">
        <v>78931.9</v>
      </c>
      <c r="E28" s="73">
        <v>108121.5</v>
      </c>
      <c r="F28" s="71">
        <v>85728.9</v>
      </c>
      <c r="G28" s="71">
        <v>85327.8</v>
      </c>
      <c r="H28" s="71">
        <v>94262.5</v>
      </c>
      <c r="I28" s="71">
        <v>70141.1</v>
      </c>
      <c r="J28" s="71">
        <v>66333.4</v>
      </c>
      <c r="K28" s="71">
        <v>98826</v>
      </c>
      <c r="L28" s="71">
        <v>80868.8</v>
      </c>
      <c r="M28" s="71">
        <v>75624.9</v>
      </c>
      <c r="N28" s="71">
        <v>101317</v>
      </c>
      <c r="O28" s="71">
        <v>87887.5</v>
      </c>
      <c r="P28" s="71">
        <v>81705.1</v>
      </c>
      <c r="Q28" s="71">
        <v>99502.4</v>
      </c>
      <c r="R28" s="71">
        <v>85975.5</v>
      </c>
      <c r="S28" s="71">
        <v>79323.7</v>
      </c>
      <c r="T28" s="71">
        <v>101886.6</v>
      </c>
      <c r="U28" s="71">
        <v>87275.4</v>
      </c>
      <c r="V28" s="71">
        <v>80168.7</v>
      </c>
      <c r="W28" s="71">
        <v>105573.9</v>
      </c>
      <c r="X28" s="71">
        <v>92540.1</v>
      </c>
      <c r="Y28" s="71">
        <v>85799.3</v>
      </c>
      <c r="Z28" s="71">
        <v>110722.9</v>
      </c>
      <c r="AA28" s="71">
        <v>99886</v>
      </c>
      <c r="AB28" s="71">
        <v>90076.7</v>
      </c>
      <c r="AC28" s="71">
        <v>113730.8</v>
      </c>
      <c r="AD28" s="71">
        <v>101831</v>
      </c>
      <c r="AE28" s="71">
        <v>90365.7</v>
      </c>
    </row>
    <row r="29" spans="1:31" ht="15">
      <c r="A29" s="62" t="s">
        <v>58</v>
      </c>
      <c r="B29" s="70">
        <v>5757.5</v>
      </c>
      <c r="C29" s="71">
        <v>7458.1</v>
      </c>
      <c r="D29" s="72">
        <v>7425.6</v>
      </c>
      <c r="E29" s="73">
        <v>6128.7</v>
      </c>
      <c r="F29" s="71">
        <v>9099.7</v>
      </c>
      <c r="G29" s="71">
        <v>9114.9</v>
      </c>
      <c r="H29" s="71">
        <v>6138.6</v>
      </c>
      <c r="I29" s="71">
        <v>9068.9</v>
      </c>
      <c r="J29" s="71">
        <v>9161.2</v>
      </c>
      <c r="K29" s="71">
        <v>6599.5</v>
      </c>
      <c r="L29" s="71">
        <v>10114.1</v>
      </c>
      <c r="M29" s="71">
        <v>10174.2</v>
      </c>
      <c r="N29" s="71">
        <v>6837.8</v>
      </c>
      <c r="O29" s="71">
        <v>10965.1</v>
      </c>
      <c r="P29" s="71">
        <v>10811.4</v>
      </c>
      <c r="Q29" s="71">
        <v>7163.3</v>
      </c>
      <c r="R29" s="71">
        <v>11845</v>
      </c>
      <c r="S29" s="71">
        <v>11512.2</v>
      </c>
      <c r="T29" s="71">
        <v>7641.9</v>
      </c>
      <c r="U29" s="71">
        <v>12001.8</v>
      </c>
      <c r="V29" s="71">
        <v>11522.1</v>
      </c>
      <c r="W29" s="71">
        <v>8454.8</v>
      </c>
      <c r="X29" s="71">
        <v>12582.5</v>
      </c>
      <c r="Y29" s="71">
        <v>11573.4</v>
      </c>
      <c r="Z29" s="71">
        <v>9274.5</v>
      </c>
      <c r="AA29" s="71">
        <v>13297.2</v>
      </c>
      <c r="AB29" s="71">
        <v>12624</v>
      </c>
      <c r="AC29" s="71">
        <v>9943.1</v>
      </c>
      <c r="AD29" s="71">
        <v>13878.6</v>
      </c>
      <c r="AE29" s="71">
        <v>12787.8</v>
      </c>
    </row>
    <row r="30" spans="1:31" ht="15">
      <c r="A30" s="62" t="s">
        <v>22</v>
      </c>
      <c r="B30" s="70">
        <v>613280</v>
      </c>
      <c r="C30" s="71">
        <v>430974</v>
      </c>
      <c r="D30" s="72">
        <v>376850</v>
      </c>
      <c r="E30" s="73">
        <v>639163</v>
      </c>
      <c r="F30" s="71">
        <v>457913</v>
      </c>
      <c r="G30" s="71">
        <v>402775</v>
      </c>
      <c r="H30" s="71">
        <v>617540</v>
      </c>
      <c r="I30" s="71">
        <v>390004</v>
      </c>
      <c r="J30" s="71">
        <v>344748</v>
      </c>
      <c r="K30" s="71">
        <v>631512</v>
      </c>
      <c r="L30" s="71">
        <v>454398</v>
      </c>
      <c r="M30" s="71">
        <v>401585</v>
      </c>
      <c r="N30" s="71">
        <v>642929</v>
      </c>
      <c r="O30" s="71">
        <v>497347</v>
      </c>
      <c r="P30" s="71">
        <v>442443</v>
      </c>
      <c r="Q30" s="71">
        <v>645164</v>
      </c>
      <c r="R30" s="71">
        <v>528623</v>
      </c>
      <c r="S30" s="71">
        <v>466677</v>
      </c>
      <c r="T30" s="71">
        <v>652748</v>
      </c>
      <c r="U30" s="71">
        <v>535320</v>
      </c>
      <c r="V30" s="71">
        <v>465502</v>
      </c>
      <c r="W30" s="71">
        <v>663008</v>
      </c>
      <c r="X30" s="71">
        <v>547415</v>
      </c>
      <c r="Y30" s="71">
        <v>475530</v>
      </c>
      <c r="Z30" s="71">
        <v>683457</v>
      </c>
      <c r="AA30" s="71">
        <v>570178</v>
      </c>
      <c r="AB30" s="71">
        <v>498043</v>
      </c>
      <c r="AC30" s="71">
        <v>702641</v>
      </c>
      <c r="AD30" s="71">
        <v>579317</v>
      </c>
      <c r="AE30" s="71">
        <v>501969</v>
      </c>
    </row>
    <row r="31" spans="1:31" ht="15">
      <c r="A31" s="62" t="s">
        <v>32</v>
      </c>
      <c r="B31" s="70">
        <v>283978</v>
      </c>
      <c r="C31" s="71">
        <v>149261.3</v>
      </c>
      <c r="D31" s="72">
        <v>136799</v>
      </c>
      <c r="E31" s="73">
        <v>293761.9</v>
      </c>
      <c r="F31" s="71">
        <v>156424.9</v>
      </c>
      <c r="G31" s="71">
        <v>143428.7</v>
      </c>
      <c r="H31" s="71">
        <v>288044</v>
      </c>
      <c r="I31" s="71">
        <v>130217.3</v>
      </c>
      <c r="J31" s="71">
        <v>120560.3</v>
      </c>
      <c r="K31" s="71">
        <v>295896.6</v>
      </c>
      <c r="L31" s="71">
        <v>151683</v>
      </c>
      <c r="M31" s="71">
        <v>141313.2</v>
      </c>
      <c r="N31" s="71">
        <v>310128.7</v>
      </c>
      <c r="O31" s="71">
        <v>167310.3</v>
      </c>
      <c r="P31" s="71">
        <v>158643.6</v>
      </c>
      <c r="Q31" s="71">
        <v>318653</v>
      </c>
      <c r="R31" s="71">
        <v>171988.8</v>
      </c>
      <c r="S31" s="71">
        <v>163081.9</v>
      </c>
      <c r="T31" s="71">
        <v>323910.2</v>
      </c>
      <c r="U31" s="71">
        <v>173101.8</v>
      </c>
      <c r="V31" s="71">
        <v>163979.9</v>
      </c>
      <c r="W31" s="71">
        <v>333062.6</v>
      </c>
      <c r="X31" s="71">
        <v>177853.6</v>
      </c>
      <c r="Y31" s="71">
        <v>166962.7</v>
      </c>
      <c r="Z31" s="71">
        <v>344493.2</v>
      </c>
      <c r="AA31" s="71">
        <v>182345.4</v>
      </c>
      <c r="AB31" s="71">
        <v>169506.2</v>
      </c>
      <c r="AC31" s="71">
        <v>353296.9</v>
      </c>
      <c r="AD31" s="71">
        <v>184639.5</v>
      </c>
      <c r="AE31" s="71">
        <v>172780.5</v>
      </c>
    </row>
    <row r="32" spans="1:31" ht="15">
      <c r="A32" s="62" t="s">
        <v>36</v>
      </c>
      <c r="B32" s="70">
        <v>313874</v>
      </c>
      <c r="C32" s="71">
        <v>121044.2</v>
      </c>
      <c r="D32" s="72">
        <v>132132.8</v>
      </c>
      <c r="E32" s="73">
        <v>366182.3</v>
      </c>
      <c r="F32" s="71">
        <v>138625.6</v>
      </c>
      <c r="G32" s="71">
        <v>157082.9</v>
      </c>
      <c r="H32" s="71">
        <v>317082.9</v>
      </c>
      <c r="I32" s="71">
        <v>117905.5</v>
      </c>
      <c r="J32" s="71">
        <v>120623</v>
      </c>
      <c r="K32" s="71">
        <v>361803.6</v>
      </c>
      <c r="L32" s="71">
        <v>144921</v>
      </c>
      <c r="M32" s="71">
        <v>152150.1</v>
      </c>
      <c r="N32" s="71">
        <v>380239</v>
      </c>
      <c r="O32" s="71">
        <v>161842.9</v>
      </c>
      <c r="P32" s="71">
        <v>169281.9</v>
      </c>
      <c r="Q32" s="71">
        <v>389368.9</v>
      </c>
      <c r="R32" s="71">
        <v>173053</v>
      </c>
      <c r="S32" s="71">
        <v>174767.4</v>
      </c>
      <c r="T32" s="71">
        <v>394721.1</v>
      </c>
      <c r="U32" s="71">
        <v>182840</v>
      </c>
      <c r="V32" s="71">
        <v>175151.4</v>
      </c>
      <c r="W32" s="71">
        <v>410989.7</v>
      </c>
      <c r="X32" s="71">
        <v>195585.9</v>
      </c>
      <c r="Y32" s="71">
        <v>189661.4</v>
      </c>
      <c r="Z32" s="71">
        <v>430037.8</v>
      </c>
      <c r="AA32" s="71">
        <v>212966.9</v>
      </c>
      <c r="AB32" s="71">
        <v>199659.2</v>
      </c>
      <c r="AC32" s="71">
        <v>424269.1</v>
      </c>
      <c r="AD32" s="71">
        <v>221816.3</v>
      </c>
      <c r="AE32" s="71">
        <v>205327.1</v>
      </c>
    </row>
    <row r="33" spans="1:31" ht="15">
      <c r="A33" s="62" t="s">
        <v>42</v>
      </c>
      <c r="B33" s="70">
        <v>175467.7</v>
      </c>
      <c r="C33" s="71">
        <v>54405.1</v>
      </c>
      <c r="D33" s="72">
        <v>67813.6</v>
      </c>
      <c r="E33" s="73">
        <v>178872.6</v>
      </c>
      <c r="F33" s="71">
        <v>55674.6</v>
      </c>
      <c r="G33" s="71">
        <v>73048.1</v>
      </c>
      <c r="H33" s="71">
        <v>175448.2</v>
      </c>
      <c r="I33" s="71">
        <v>47512.6</v>
      </c>
      <c r="J33" s="71">
        <v>59655.1</v>
      </c>
      <c r="K33" s="71">
        <v>179929.8</v>
      </c>
      <c r="L33" s="71">
        <v>53750.9</v>
      </c>
      <c r="M33" s="71">
        <v>67350.6</v>
      </c>
      <c r="N33" s="71">
        <v>176166.6</v>
      </c>
      <c r="O33" s="71">
        <v>60409.9</v>
      </c>
      <c r="P33" s="71">
        <v>67951.9</v>
      </c>
      <c r="Q33" s="71">
        <v>168398</v>
      </c>
      <c r="R33" s="71">
        <v>63503.8</v>
      </c>
      <c r="S33" s="71">
        <v>64359</v>
      </c>
      <c r="T33" s="71">
        <v>170269.3</v>
      </c>
      <c r="U33" s="71">
        <v>67283.9</v>
      </c>
      <c r="V33" s="71">
        <v>65572.7</v>
      </c>
      <c r="W33" s="71">
        <v>173079.1</v>
      </c>
      <c r="X33" s="71">
        <v>69360.3</v>
      </c>
      <c r="Y33" s="71">
        <v>69033.2</v>
      </c>
      <c r="Z33" s="71">
        <v>179809.1</v>
      </c>
      <c r="AA33" s="71">
        <v>72647.6</v>
      </c>
      <c r="AB33" s="71">
        <v>71600.6</v>
      </c>
      <c r="AC33" s="71">
        <v>185179.5</v>
      </c>
      <c r="AD33" s="71">
        <v>73958.4</v>
      </c>
      <c r="AE33" s="71">
        <v>72231.2</v>
      </c>
    </row>
    <row r="34" spans="1:31" ht="15">
      <c r="A34" s="62" t="s">
        <v>38</v>
      </c>
      <c r="B34" s="70">
        <v>125403.4</v>
      </c>
      <c r="C34" s="71">
        <v>36548.9</v>
      </c>
      <c r="D34" s="72">
        <v>54484</v>
      </c>
      <c r="E34" s="73">
        <v>142396.3</v>
      </c>
      <c r="F34" s="71">
        <v>38353.9</v>
      </c>
      <c r="G34" s="71">
        <v>57222.5</v>
      </c>
      <c r="H34" s="71">
        <v>120409.2</v>
      </c>
      <c r="I34" s="71">
        <v>32958.2</v>
      </c>
      <c r="J34" s="71">
        <v>40676.1</v>
      </c>
      <c r="K34" s="71">
        <v>126746.4</v>
      </c>
      <c r="L34" s="71">
        <v>40941.4</v>
      </c>
      <c r="M34" s="71">
        <v>48724.8</v>
      </c>
      <c r="N34" s="71">
        <v>133305.9</v>
      </c>
      <c r="O34" s="71">
        <v>49117.5</v>
      </c>
      <c r="P34" s="71">
        <v>56537.9</v>
      </c>
      <c r="Q34" s="71">
        <v>133511.4</v>
      </c>
      <c r="R34" s="71">
        <v>50018.8</v>
      </c>
      <c r="S34" s="71">
        <v>56659</v>
      </c>
      <c r="T34" s="71">
        <v>144253.5</v>
      </c>
      <c r="U34" s="71">
        <v>57338.2</v>
      </c>
      <c r="V34" s="71">
        <v>58457.2</v>
      </c>
      <c r="W34" s="71">
        <v>150357.5</v>
      </c>
      <c r="X34" s="71">
        <v>61934.8</v>
      </c>
      <c r="Y34" s="71">
        <v>62596.5</v>
      </c>
      <c r="Z34" s="71">
        <v>160313.7</v>
      </c>
      <c r="AA34" s="71">
        <v>65751</v>
      </c>
      <c r="AB34" s="71">
        <v>66747.2</v>
      </c>
      <c r="AC34" s="71">
        <v>169578.1</v>
      </c>
      <c r="AD34" s="71">
        <v>70181.9</v>
      </c>
      <c r="AE34" s="71">
        <v>71773.1</v>
      </c>
    </row>
    <row r="35" spans="1:31" ht="15">
      <c r="A35" s="62" t="s">
        <v>24</v>
      </c>
      <c r="B35" s="70">
        <v>35152.6</v>
      </c>
      <c r="C35" s="71">
        <v>23762.1</v>
      </c>
      <c r="D35" s="72">
        <v>24218.3</v>
      </c>
      <c r="E35" s="73">
        <v>37951.2</v>
      </c>
      <c r="F35" s="71">
        <v>25089.1</v>
      </c>
      <c r="G35" s="71">
        <v>25820.3</v>
      </c>
      <c r="H35" s="71">
        <v>36166.2</v>
      </c>
      <c r="I35" s="71">
        <v>20702.5</v>
      </c>
      <c r="J35" s="71">
        <v>20026.6</v>
      </c>
      <c r="K35" s="71">
        <v>36252.4</v>
      </c>
      <c r="L35" s="71">
        <v>23306</v>
      </c>
      <c r="M35" s="71">
        <v>22785.8</v>
      </c>
      <c r="N35" s="71">
        <v>36896.3</v>
      </c>
      <c r="O35" s="71">
        <v>25965.4</v>
      </c>
      <c r="P35" s="71">
        <v>25288.1</v>
      </c>
      <c r="Q35" s="71">
        <v>36076.1</v>
      </c>
      <c r="R35" s="71">
        <v>26380.5</v>
      </c>
      <c r="S35" s="71">
        <v>24858.8</v>
      </c>
      <c r="T35" s="71">
        <v>36239.2</v>
      </c>
      <c r="U35" s="71">
        <v>27004.4</v>
      </c>
      <c r="V35" s="71">
        <v>24989.7</v>
      </c>
      <c r="W35" s="71">
        <v>37614.9</v>
      </c>
      <c r="X35" s="71">
        <v>28517.1</v>
      </c>
      <c r="Y35" s="71">
        <v>25734</v>
      </c>
      <c r="Z35" s="71">
        <v>38836.6</v>
      </c>
      <c r="AA35" s="71">
        <v>29901.2</v>
      </c>
      <c r="AB35" s="71">
        <v>26566</v>
      </c>
      <c r="AC35" s="71">
        <v>40418.1</v>
      </c>
      <c r="AD35" s="71">
        <v>31386.3</v>
      </c>
      <c r="AE35" s="71">
        <v>27685.7</v>
      </c>
    </row>
    <row r="36" spans="1:31" ht="15">
      <c r="A36" s="62" t="s">
        <v>12</v>
      </c>
      <c r="B36" s="70">
        <v>56241.6</v>
      </c>
      <c r="C36" s="71">
        <v>46835.7</v>
      </c>
      <c r="D36" s="72">
        <v>47465.2</v>
      </c>
      <c r="E36" s="73">
        <v>66002.8</v>
      </c>
      <c r="F36" s="71">
        <v>52832.1</v>
      </c>
      <c r="G36" s="71">
        <v>54700.2</v>
      </c>
      <c r="H36" s="71">
        <v>64023.1</v>
      </c>
      <c r="I36" s="71">
        <v>43285.5</v>
      </c>
      <c r="J36" s="71">
        <v>44235</v>
      </c>
      <c r="K36" s="71">
        <v>67577.3</v>
      </c>
      <c r="L36" s="71">
        <v>51585.3</v>
      </c>
      <c r="M36" s="71">
        <v>52566.9</v>
      </c>
      <c r="N36" s="71">
        <v>70627.2</v>
      </c>
      <c r="O36" s="71">
        <v>60066.3</v>
      </c>
      <c r="P36" s="71">
        <v>60711.7</v>
      </c>
      <c r="Q36" s="71">
        <v>72703.5</v>
      </c>
      <c r="R36" s="71">
        <v>66472.9</v>
      </c>
      <c r="S36" s="71">
        <v>63807.3</v>
      </c>
      <c r="T36" s="71">
        <v>74169.9</v>
      </c>
      <c r="U36" s="71">
        <v>69585.8</v>
      </c>
      <c r="V36" s="71">
        <v>66445.8</v>
      </c>
      <c r="W36" s="71">
        <v>76087.8</v>
      </c>
      <c r="X36" s="71">
        <v>69888.9</v>
      </c>
      <c r="Y36" s="71">
        <v>67281.3</v>
      </c>
      <c r="Z36" s="71">
        <v>78896.4</v>
      </c>
      <c r="AA36" s="71">
        <v>73348.1</v>
      </c>
      <c r="AB36" s="71">
        <v>72080</v>
      </c>
      <c r="AC36" s="71">
        <v>81154</v>
      </c>
      <c r="AD36" s="71">
        <v>76791.6</v>
      </c>
      <c r="AE36" s="71">
        <v>73949.5</v>
      </c>
    </row>
    <row r="37" spans="1:31" ht="15">
      <c r="A37" s="62" t="s">
        <v>46</v>
      </c>
      <c r="B37" s="70">
        <v>186584</v>
      </c>
      <c r="C37" s="71">
        <v>82091</v>
      </c>
      <c r="D37" s="72">
        <v>73102</v>
      </c>
      <c r="E37" s="73">
        <v>193711</v>
      </c>
      <c r="F37" s="71">
        <v>87321</v>
      </c>
      <c r="G37" s="71">
        <v>80262</v>
      </c>
      <c r="H37" s="71">
        <v>181029</v>
      </c>
      <c r="I37" s="71">
        <v>65661</v>
      </c>
      <c r="J37" s="71">
        <v>62021</v>
      </c>
      <c r="K37" s="71">
        <v>187100</v>
      </c>
      <c r="L37" s="71">
        <v>72366</v>
      </c>
      <c r="M37" s="71">
        <v>69998</v>
      </c>
      <c r="N37" s="71">
        <v>196869</v>
      </c>
      <c r="O37" s="71">
        <v>77093</v>
      </c>
      <c r="P37" s="71">
        <v>78768</v>
      </c>
      <c r="Q37" s="71">
        <v>199793</v>
      </c>
      <c r="R37" s="71">
        <v>78881</v>
      </c>
      <c r="S37" s="71">
        <v>81764</v>
      </c>
      <c r="T37" s="71">
        <v>203338</v>
      </c>
      <c r="U37" s="71">
        <v>78924</v>
      </c>
      <c r="V37" s="71">
        <v>80724</v>
      </c>
      <c r="W37" s="71">
        <v>205474</v>
      </c>
      <c r="X37" s="71">
        <v>76482</v>
      </c>
      <c r="Y37" s="71">
        <v>78393</v>
      </c>
      <c r="Z37" s="71">
        <v>209581</v>
      </c>
      <c r="AA37" s="71">
        <v>76431</v>
      </c>
      <c r="AB37" s="71">
        <v>77481</v>
      </c>
      <c r="AC37" s="71">
        <v>215615</v>
      </c>
      <c r="AD37" s="71">
        <v>75967</v>
      </c>
      <c r="AE37" s="71">
        <v>78616</v>
      </c>
    </row>
    <row r="38" spans="1:31" ht="15">
      <c r="A38" s="62" t="s">
        <v>40</v>
      </c>
      <c r="B38" s="70">
        <v>356434.3</v>
      </c>
      <c r="C38" s="71">
        <v>172008.3</v>
      </c>
      <c r="D38" s="72">
        <v>147142.2</v>
      </c>
      <c r="E38" s="73">
        <v>352317.1</v>
      </c>
      <c r="F38" s="71">
        <v>175500</v>
      </c>
      <c r="G38" s="71">
        <v>153420.1</v>
      </c>
      <c r="H38" s="71">
        <v>309678.7</v>
      </c>
      <c r="I38" s="71">
        <v>137659.3</v>
      </c>
      <c r="J38" s="71">
        <v>119817.8</v>
      </c>
      <c r="K38" s="71">
        <v>369076.6</v>
      </c>
      <c r="L38" s="71">
        <v>170458.7</v>
      </c>
      <c r="M38" s="71">
        <v>150279.3</v>
      </c>
      <c r="N38" s="71">
        <v>404945.5</v>
      </c>
      <c r="O38" s="71">
        <v>189040.3</v>
      </c>
      <c r="P38" s="71">
        <v>169990.6</v>
      </c>
      <c r="Q38" s="71">
        <v>423340.7</v>
      </c>
      <c r="R38" s="71">
        <v>196104.7</v>
      </c>
      <c r="S38" s="71">
        <v>175228.7</v>
      </c>
      <c r="T38" s="71">
        <v>435752.1</v>
      </c>
      <c r="U38" s="71">
        <v>190862.4</v>
      </c>
      <c r="V38" s="71">
        <v>171220</v>
      </c>
      <c r="W38" s="71">
        <v>432691.1</v>
      </c>
      <c r="X38" s="71">
        <v>194854.4</v>
      </c>
      <c r="Y38" s="71">
        <v>176181</v>
      </c>
      <c r="Z38" s="71">
        <v>449014.8</v>
      </c>
      <c r="AA38" s="71">
        <v>204531.8</v>
      </c>
      <c r="AB38" s="71">
        <v>182702.2</v>
      </c>
      <c r="AC38" s="71">
        <v>465200.6</v>
      </c>
      <c r="AD38" s="71">
        <v>205953</v>
      </c>
      <c r="AE38" s="71">
        <v>183443.4</v>
      </c>
    </row>
    <row r="39" spans="1:31" ht="13.5" thickBot="1">
      <c r="A39" s="62" t="s">
        <v>54</v>
      </c>
      <c r="B39" s="74">
        <v>2245324</v>
      </c>
      <c r="C39" s="75">
        <v>558250.3</v>
      </c>
      <c r="D39" s="76">
        <v>613855.7</v>
      </c>
      <c r="E39" s="73">
        <v>1974766.4</v>
      </c>
      <c r="F39" s="71">
        <v>529264.8</v>
      </c>
      <c r="G39" s="71">
        <v>585844.2</v>
      </c>
      <c r="H39" s="71">
        <v>1716766.6</v>
      </c>
      <c r="I39" s="71">
        <v>448570</v>
      </c>
      <c r="J39" s="71">
        <v>486118</v>
      </c>
      <c r="K39" s="71">
        <v>1841691.9</v>
      </c>
      <c r="L39" s="71">
        <v>519616.7</v>
      </c>
      <c r="M39" s="71">
        <v>567607</v>
      </c>
      <c r="N39" s="71">
        <v>1883972.4</v>
      </c>
      <c r="O39" s="71">
        <v>574805.3</v>
      </c>
      <c r="P39" s="71">
        <v>603808.1</v>
      </c>
      <c r="Q39" s="71">
        <v>2078292.5</v>
      </c>
      <c r="R39" s="71">
        <v>617922.7</v>
      </c>
      <c r="S39" s="71">
        <v>659068.7</v>
      </c>
      <c r="T39" s="71">
        <v>2063624.8</v>
      </c>
      <c r="U39" s="71">
        <v>612195.3</v>
      </c>
      <c r="V39" s="71">
        <v>653839.8</v>
      </c>
      <c r="W39" s="71">
        <v>2278894</v>
      </c>
      <c r="X39" s="71">
        <v>643731.7</v>
      </c>
      <c r="Y39" s="71">
        <v>689420.9</v>
      </c>
      <c r="Z39" s="71">
        <v>2602139.6</v>
      </c>
      <c r="AA39" s="71">
        <v>712500</v>
      </c>
      <c r="AB39" s="71">
        <v>757096.6</v>
      </c>
      <c r="AC39" s="71">
        <v>2393133.5</v>
      </c>
      <c r="AD39" s="71">
        <v>668073.7</v>
      </c>
      <c r="AE39" s="71">
        <v>720561.8</v>
      </c>
    </row>
    <row r="40" spans="1:31" ht="15">
      <c r="A40" s="77" t="s">
        <v>106</v>
      </c>
      <c r="C40" s="78">
        <f>C11/B11</f>
        <v>0.3791097040016684</v>
      </c>
      <c r="D40" s="78">
        <f>D11/B11</f>
        <v>0.3732037280875582</v>
      </c>
      <c r="F40" s="78">
        <f>F11/E11</f>
        <v>0.3889045308654595</v>
      </c>
      <c r="G40" s="78">
        <f>G11/E11</f>
        <v>0.38724885948717647</v>
      </c>
      <c r="I40" s="78">
        <f>I11/H11</f>
        <v>0.3477923208877943</v>
      </c>
      <c r="J40" s="78">
        <f>J11/H11</f>
        <v>0.33798860531808406</v>
      </c>
      <c r="L40" s="78">
        <f>L11/K11</f>
        <v>0.3856658027906296</v>
      </c>
      <c r="M40" s="78">
        <f>M11/K11</f>
        <v>0.3769361950756166</v>
      </c>
      <c r="O40" s="78">
        <f>O11/N11</f>
        <v>0.4141175032615202</v>
      </c>
      <c r="P40" s="78">
        <f>P11/N11</f>
        <v>0.40338065205527945</v>
      </c>
      <c r="R40" s="78">
        <f>R11/Q11</f>
        <v>0.4256587476813805</v>
      </c>
      <c r="S40" s="78">
        <f>S11/Q11</f>
        <v>0.4061380420808192</v>
      </c>
      <c r="U40" s="78">
        <f>U11/T11</f>
        <v>0.4278971712665459</v>
      </c>
      <c r="V40" s="78">
        <f>V11/T11</f>
        <v>0.4021441236881643</v>
      </c>
      <c r="X40" s="78">
        <f>X11/W11</f>
        <v>0.43092275160266336</v>
      </c>
      <c r="Y40" s="78">
        <f>Y11/W11</f>
        <v>0.403521337079673</v>
      </c>
      <c r="AA40" s="78">
        <f>AA11/Z11</f>
        <v>0.4379146720528659</v>
      </c>
      <c r="AB40" s="78">
        <f>AB11/Z11</f>
        <v>0.40307540903106365</v>
      </c>
      <c r="AD40" s="78">
        <f>AD11/AC11</f>
        <v>0.4392410553793635</v>
      </c>
      <c r="AE40" s="78">
        <f>AE11/AC11</f>
        <v>0.40493714198851055</v>
      </c>
    </row>
    <row r="41" ht="15">
      <c r="A41" s="59"/>
    </row>
    <row r="42" spans="1:2" ht="15">
      <c r="A42" s="59"/>
      <c r="B42" s="59"/>
    </row>
    <row r="43" ht="15">
      <c r="L43" s="79" t="s">
        <v>102</v>
      </c>
    </row>
    <row r="44" spans="7:9" ht="27.75" customHeight="1">
      <c r="G44" s="80"/>
      <c r="H44" s="81" t="s">
        <v>69</v>
      </c>
      <c r="I44" s="81" t="s">
        <v>70</v>
      </c>
    </row>
    <row r="45" spans="7:9" ht="15">
      <c r="G45" s="80">
        <v>2008</v>
      </c>
      <c r="H45" s="82">
        <f>G11/E11</f>
        <v>0.38724885948717647</v>
      </c>
      <c r="I45" s="82">
        <f>F11/E11</f>
        <v>0.3889045308654595</v>
      </c>
    </row>
    <row r="46" spans="7:9" ht="15">
      <c r="G46" s="80">
        <v>2009</v>
      </c>
      <c r="H46" s="82">
        <f>J11/H11</f>
        <v>0.33798860531808406</v>
      </c>
      <c r="I46" s="82">
        <f>I11/H11</f>
        <v>0.3477923208877943</v>
      </c>
    </row>
    <row r="47" spans="7:9" ht="15">
      <c r="G47" s="80">
        <v>2010</v>
      </c>
      <c r="H47" s="82">
        <f>M11/K11</f>
        <v>0.3769361950756166</v>
      </c>
      <c r="I47" s="82">
        <f>L11/K11</f>
        <v>0.3856658027906296</v>
      </c>
    </row>
    <row r="48" spans="7:9" ht="15">
      <c r="G48" s="80">
        <v>2011</v>
      </c>
      <c r="H48" s="82">
        <f>P11/N11</f>
        <v>0.40338065205527945</v>
      </c>
      <c r="I48" s="82">
        <f>O11/N11</f>
        <v>0.4141175032615202</v>
      </c>
    </row>
    <row r="49" spans="7:9" ht="15">
      <c r="G49" s="80">
        <v>2012</v>
      </c>
      <c r="H49" s="82">
        <f>S11/Q11</f>
        <v>0.4061380420808192</v>
      </c>
      <c r="I49" s="82">
        <f>R11/Q11</f>
        <v>0.4256587476813805</v>
      </c>
    </row>
    <row r="50" spans="7:9" ht="15">
      <c r="G50" s="80">
        <v>2013</v>
      </c>
      <c r="H50" s="82">
        <f>V11/T11</f>
        <v>0.4021441236881643</v>
      </c>
      <c r="I50" s="82">
        <f>U11/T11</f>
        <v>0.4278971712665459</v>
      </c>
    </row>
    <row r="51" spans="7:9" ht="15">
      <c r="G51" s="80">
        <v>2014</v>
      </c>
      <c r="H51" s="82">
        <f>Y11/W11</f>
        <v>0.403521337079673</v>
      </c>
      <c r="I51" s="82">
        <f>X11/W11</f>
        <v>0.43092275160266336</v>
      </c>
    </row>
    <row r="52" spans="7:9" ht="15">
      <c r="G52" s="83">
        <v>2015</v>
      </c>
      <c r="H52" s="82">
        <f>AB11/Z11</f>
        <v>0.40307540903106365</v>
      </c>
      <c r="I52" s="82">
        <f>AA11/Z11</f>
        <v>0.4379146720528659</v>
      </c>
    </row>
    <row r="53" spans="7:9" ht="15">
      <c r="G53" s="80">
        <v>2016</v>
      </c>
      <c r="H53" s="82">
        <f>AE11/AC11</f>
        <v>0.40493714198851055</v>
      </c>
      <c r="I53" s="82">
        <f>AD11/AC11</f>
        <v>0.4392410553793635</v>
      </c>
    </row>
    <row r="70" ht="15">
      <c r="F70" s="17"/>
    </row>
    <row r="74" ht="15">
      <c r="L74" s="84" t="s">
        <v>168</v>
      </c>
    </row>
    <row r="76" spans="7:12" ht="15">
      <c r="G76" s="85" t="s">
        <v>110</v>
      </c>
      <c r="L76" s="79" t="s">
        <v>101</v>
      </c>
    </row>
    <row r="78" spans="1:9" ht="33" customHeight="1">
      <c r="A78" s="81">
        <v>2016</v>
      </c>
      <c r="B78" s="81"/>
      <c r="C78" s="81" t="s">
        <v>69</v>
      </c>
      <c r="D78" s="81" t="s">
        <v>70</v>
      </c>
      <c r="E78" s="81" t="s">
        <v>107</v>
      </c>
      <c r="F78" s="81"/>
      <c r="G78" s="81"/>
      <c r="H78" s="81" t="s">
        <v>70</v>
      </c>
      <c r="I78" s="81" t="s">
        <v>69</v>
      </c>
    </row>
    <row r="79" spans="1:9" ht="15">
      <c r="A79" s="60" t="s">
        <v>74</v>
      </c>
      <c r="B79" s="80" t="s">
        <v>74</v>
      </c>
      <c r="C79" s="86">
        <f aca="true" t="shared" si="0" ref="C79:C107">AE11/AC11</f>
        <v>0.40493714198851055</v>
      </c>
      <c r="D79" s="86">
        <f aca="true" t="shared" si="1" ref="D79:D107">AD11/AC11</f>
        <v>0.4392410553793635</v>
      </c>
      <c r="E79" s="87">
        <f>AD11/AE11</f>
        <v>1.0847141687778945</v>
      </c>
      <c r="G79" s="60" t="s">
        <v>7</v>
      </c>
      <c r="H79" s="78">
        <v>2.212676965105047</v>
      </c>
      <c r="I79" s="78">
        <v>1.8616332860420188</v>
      </c>
    </row>
    <row r="80" spans="1:9" ht="15">
      <c r="A80" s="88" t="s">
        <v>59</v>
      </c>
      <c r="B80" s="83" t="s">
        <v>71</v>
      </c>
      <c r="C80" s="86">
        <f t="shared" si="0"/>
        <v>0.8206261221837191</v>
      </c>
      <c r="D80" s="86">
        <f t="shared" si="1"/>
        <v>0.8445984568713815</v>
      </c>
      <c r="E80" s="87">
        <f>AD12/AE12</f>
        <v>1.029212249085943</v>
      </c>
      <c r="G80" s="60" t="s">
        <v>72</v>
      </c>
      <c r="H80" s="78">
        <v>1.395802114028824</v>
      </c>
      <c r="I80" s="78">
        <v>1.2860978970341241</v>
      </c>
    </row>
    <row r="81" spans="1:9" ht="15">
      <c r="A81" s="88" t="s">
        <v>26</v>
      </c>
      <c r="B81" s="83" t="s">
        <v>25</v>
      </c>
      <c r="C81" s="86">
        <f t="shared" si="0"/>
        <v>0.596651471266565</v>
      </c>
      <c r="D81" s="86">
        <f t="shared" si="1"/>
        <v>0.6397859069243652</v>
      </c>
      <c r="E81" s="87">
        <f aca="true" t="shared" si="2" ref="E81:E107">AD13/AE13</f>
        <v>1.0722941913915587</v>
      </c>
      <c r="G81" s="60" t="s">
        <v>9</v>
      </c>
      <c r="H81" s="78">
        <v>1.2158236596458722</v>
      </c>
      <c r="I81" s="78">
        <v>0.9957567503522736</v>
      </c>
    </row>
    <row r="82" spans="1:9" ht="15">
      <c r="A82" s="88" t="s">
        <v>16</v>
      </c>
      <c r="B82" s="83" t="s">
        <v>15</v>
      </c>
      <c r="C82" s="86">
        <f t="shared" si="0"/>
        <v>0.7205765831484622</v>
      </c>
      <c r="D82" s="86">
        <f t="shared" si="1"/>
        <v>0.7954110768711457</v>
      </c>
      <c r="E82" s="87">
        <f t="shared" si="2"/>
        <v>1.1038536298191988</v>
      </c>
      <c r="G82" s="60" t="s">
        <v>11</v>
      </c>
      <c r="H82" s="78">
        <v>0.9462454099613082</v>
      </c>
      <c r="I82" s="78">
        <v>0.9112243389112058</v>
      </c>
    </row>
    <row r="83" spans="1:9" ht="15">
      <c r="A83" s="88" t="s">
        <v>34</v>
      </c>
      <c r="B83" s="83" t="s">
        <v>33</v>
      </c>
      <c r="C83" s="86">
        <f t="shared" si="0"/>
        <v>0.4663351114194377</v>
      </c>
      <c r="D83" s="86">
        <f t="shared" si="1"/>
        <v>0.5335621264054079</v>
      </c>
      <c r="E83" s="87">
        <f t="shared" si="2"/>
        <v>1.144160311629428</v>
      </c>
      <c r="G83" s="60" t="s">
        <v>13</v>
      </c>
      <c r="H83" s="78">
        <v>0.8953687127849272</v>
      </c>
      <c r="I83" s="78">
        <v>0.7945578506438009</v>
      </c>
    </row>
    <row r="84" spans="1:9" ht="15">
      <c r="A84" s="88" t="s">
        <v>44</v>
      </c>
      <c r="B84" s="83" t="s">
        <v>43</v>
      </c>
      <c r="C84" s="86">
        <f t="shared" si="0"/>
        <v>0.38148025635724625</v>
      </c>
      <c r="D84" s="86">
        <f t="shared" si="1"/>
        <v>0.461192411062165</v>
      </c>
      <c r="E84" s="87">
        <f t="shared" si="2"/>
        <v>1.208954863001535</v>
      </c>
      <c r="G84" s="60" t="s">
        <v>71</v>
      </c>
      <c r="H84" s="78">
        <v>0.8445984568713815</v>
      </c>
      <c r="I84" s="78">
        <v>0.8206261221837191</v>
      </c>
    </row>
    <row r="85" spans="1:9" ht="15">
      <c r="A85" s="88" t="s">
        <v>20</v>
      </c>
      <c r="B85" s="83" t="s">
        <v>19</v>
      </c>
      <c r="C85" s="86">
        <f t="shared" si="0"/>
        <v>0.7512121829720878</v>
      </c>
      <c r="D85" s="86">
        <f t="shared" si="1"/>
        <v>0.78981244934426</v>
      </c>
      <c r="E85" s="87">
        <f t="shared" si="2"/>
        <v>1.0513839727937513</v>
      </c>
      <c r="G85" s="60" t="s">
        <v>21</v>
      </c>
      <c r="H85" s="78">
        <v>0.8244850499757345</v>
      </c>
      <c r="I85" s="78">
        <v>0.7144032300990122</v>
      </c>
    </row>
    <row r="86" spans="1:9" ht="15">
      <c r="A86" s="88" t="s">
        <v>10</v>
      </c>
      <c r="B86" s="83" t="s">
        <v>9</v>
      </c>
      <c r="C86" s="86">
        <f t="shared" si="0"/>
        <v>0.9957567503522736</v>
      </c>
      <c r="D86" s="86">
        <f t="shared" si="1"/>
        <v>1.2158236596458722</v>
      </c>
      <c r="E86" s="87">
        <f t="shared" si="2"/>
        <v>1.221004687355365</v>
      </c>
      <c r="G86" s="60" t="s">
        <v>15</v>
      </c>
      <c r="H86" s="78">
        <v>0.7954110768711457</v>
      </c>
      <c r="I86" s="78">
        <v>0.7205765831484622</v>
      </c>
    </row>
    <row r="87" spans="1:9" ht="15">
      <c r="A87" s="88" t="s">
        <v>52</v>
      </c>
      <c r="B87" s="83" t="s">
        <v>51</v>
      </c>
      <c r="C87" s="86">
        <f t="shared" si="0"/>
        <v>0.3118112414917856</v>
      </c>
      <c r="D87" s="86">
        <f t="shared" si="1"/>
        <v>0.30458733186643117</v>
      </c>
      <c r="E87" s="87">
        <f t="shared" si="2"/>
        <v>0.9768324272377309</v>
      </c>
      <c r="G87" s="60" t="s">
        <v>19</v>
      </c>
      <c r="H87" s="78">
        <v>0.78981244934426</v>
      </c>
      <c r="I87" s="78">
        <v>0.7512121829720878</v>
      </c>
    </row>
    <row r="88" spans="1:9" ht="15">
      <c r="A88" s="88" t="s">
        <v>50</v>
      </c>
      <c r="B88" s="83" t="s">
        <v>49</v>
      </c>
      <c r="C88" s="86">
        <f t="shared" si="0"/>
        <v>0.29929406842243605</v>
      </c>
      <c r="D88" s="86">
        <f t="shared" si="1"/>
        <v>0.3294660274898482</v>
      </c>
      <c r="E88" s="87">
        <f t="shared" si="2"/>
        <v>1.1008104144076327</v>
      </c>
      <c r="G88" s="60" t="s">
        <v>23</v>
      </c>
      <c r="H88" s="78">
        <v>0.7765407082470478</v>
      </c>
      <c r="I88" s="78">
        <v>0.6849827181386557</v>
      </c>
    </row>
    <row r="89" spans="1:9" ht="15">
      <c r="A89" s="88" t="s">
        <v>48</v>
      </c>
      <c r="B89" s="83" t="s">
        <v>47</v>
      </c>
      <c r="C89" s="86">
        <f t="shared" si="0"/>
        <v>0.3120850732011968</v>
      </c>
      <c r="D89" s="86">
        <f t="shared" si="1"/>
        <v>0.29260647946458657</v>
      </c>
      <c r="E89" s="87">
        <f t="shared" si="2"/>
        <v>0.9375856283775139</v>
      </c>
      <c r="G89" s="60" t="s">
        <v>17</v>
      </c>
      <c r="H89" s="78">
        <v>0.7451096605879277</v>
      </c>
      <c r="I89" s="78">
        <v>0.7321714194019266</v>
      </c>
    </row>
    <row r="90" spans="1:9" ht="15">
      <c r="A90" s="88" t="s">
        <v>57</v>
      </c>
      <c r="B90" s="83" t="s">
        <v>73</v>
      </c>
      <c r="C90" s="86">
        <f t="shared" si="0"/>
        <v>0.4662004814628089</v>
      </c>
      <c r="D90" s="86">
        <f t="shared" si="1"/>
        <v>0.49660728043353486</v>
      </c>
      <c r="E90" s="87">
        <f t="shared" si="2"/>
        <v>1.0652225816569683</v>
      </c>
      <c r="G90" s="60" t="s">
        <v>27</v>
      </c>
      <c r="H90" s="78">
        <v>0.653044557870051</v>
      </c>
      <c r="I90" s="78">
        <v>0.6608525313836391</v>
      </c>
    </row>
    <row r="91" spans="1:9" ht="15">
      <c r="A91" s="88" t="s">
        <v>56</v>
      </c>
      <c r="B91" s="83" t="s">
        <v>55</v>
      </c>
      <c r="C91" s="86">
        <f t="shared" si="0"/>
        <v>0.2642981100881226</v>
      </c>
      <c r="D91" s="86">
        <f t="shared" si="1"/>
        <v>0.29817191412101046</v>
      </c>
      <c r="E91" s="87">
        <f t="shared" si="2"/>
        <v>1.1281651390605616</v>
      </c>
      <c r="G91" s="60" t="s">
        <v>25</v>
      </c>
      <c r="H91" s="78">
        <v>0.6397859069243652</v>
      </c>
      <c r="I91" s="78">
        <v>0.596651471266565</v>
      </c>
    </row>
    <row r="92" spans="1:9" ht="15">
      <c r="A92" s="88" t="s">
        <v>28</v>
      </c>
      <c r="B92" s="83" t="s">
        <v>27</v>
      </c>
      <c r="C92" s="86">
        <f t="shared" si="0"/>
        <v>0.6608525313836391</v>
      </c>
      <c r="D92" s="86">
        <f t="shared" si="1"/>
        <v>0.653044557870051</v>
      </c>
      <c r="E92" s="87">
        <f t="shared" si="2"/>
        <v>0.9881849987057773</v>
      </c>
      <c r="G92" s="60" t="s">
        <v>29</v>
      </c>
      <c r="H92" s="78">
        <v>0.601848277193321</v>
      </c>
      <c r="I92" s="78">
        <v>0.5928642666409291</v>
      </c>
    </row>
    <row r="93" spans="1:9" ht="15">
      <c r="A93" s="88" t="s">
        <v>30</v>
      </c>
      <c r="B93" s="83" t="s">
        <v>29</v>
      </c>
      <c r="C93" s="86">
        <f t="shared" si="0"/>
        <v>0.5928642666409291</v>
      </c>
      <c r="D93" s="86">
        <f t="shared" si="1"/>
        <v>0.601848277193321</v>
      </c>
      <c r="E93" s="87">
        <f t="shared" si="2"/>
        <v>1.0151535706533537</v>
      </c>
      <c r="G93" s="60" t="s">
        <v>33</v>
      </c>
      <c r="H93" s="78">
        <v>0.5335621264054079</v>
      </c>
      <c r="I93" s="78">
        <v>0.4663351114194377</v>
      </c>
    </row>
    <row r="94" spans="1:9" ht="15">
      <c r="A94" s="88" t="s">
        <v>18</v>
      </c>
      <c r="B94" s="83" t="s">
        <v>17</v>
      </c>
      <c r="C94" s="86">
        <f t="shared" si="0"/>
        <v>0.7321714194019266</v>
      </c>
      <c r="D94" s="86">
        <f t="shared" si="1"/>
        <v>0.7451096605879277</v>
      </c>
      <c r="E94" s="87">
        <f t="shared" si="2"/>
        <v>1.0176710546781103</v>
      </c>
      <c r="G94" s="60" t="s">
        <v>35</v>
      </c>
      <c r="H94" s="78">
        <v>0.5228198329786449</v>
      </c>
      <c r="I94" s="78">
        <v>0.4839548767515712</v>
      </c>
    </row>
    <row r="95" spans="1:9" ht="15">
      <c r="A95" s="88" t="s">
        <v>8</v>
      </c>
      <c r="B95" s="83" t="s">
        <v>7</v>
      </c>
      <c r="C95" s="86">
        <f t="shared" si="0"/>
        <v>1.8616332860420188</v>
      </c>
      <c r="D95" s="86">
        <f t="shared" si="1"/>
        <v>2.212676965105047</v>
      </c>
      <c r="E95" s="87">
        <f t="shared" si="2"/>
        <v>1.1885675775648463</v>
      </c>
      <c r="G95" s="60" t="s">
        <v>31</v>
      </c>
      <c r="H95" s="78">
        <v>0.522618511512555</v>
      </c>
      <c r="I95" s="78">
        <v>0.4890518427985074</v>
      </c>
    </row>
    <row r="96" spans="1:9" ht="15">
      <c r="A96" s="88" t="s">
        <v>14</v>
      </c>
      <c r="B96" s="83" t="s">
        <v>13</v>
      </c>
      <c r="C96" s="86">
        <f t="shared" si="0"/>
        <v>0.7945578506438009</v>
      </c>
      <c r="D96" s="86">
        <f t="shared" si="1"/>
        <v>0.8953687127849272</v>
      </c>
      <c r="E96" s="87">
        <f t="shared" si="2"/>
        <v>1.12687667997924</v>
      </c>
      <c r="G96" s="60" t="s">
        <v>73</v>
      </c>
      <c r="H96" s="78">
        <v>0.49660728043353486</v>
      </c>
      <c r="I96" s="78">
        <v>0.4662004814628089</v>
      </c>
    </row>
    <row r="97" spans="1:9" ht="15">
      <c r="A97" s="88" t="s">
        <v>58</v>
      </c>
      <c r="B97" s="83" t="s">
        <v>72</v>
      </c>
      <c r="C97" s="86">
        <f t="shared" si="0"/>
        <v>1.2860978970341241</v>
      </c>
      <c r="D97" s="86">
        <f t="shared" si="1"/>
        <v>1.395802114028824</v>
      </c>
      <c r="E97" s="87">
        <f t="shared" si="2"/>
        <v>1.0853000516116924</v>
      </c>
      <c r="G97" s="60" t="s">
        <v>43</v>
      </c>
      <c r="H97" s="78">
        <v>0.461192411062165</v>
      </c>
      <c r="I97" s="78">
        <v>0.38148025635724625</v>
      </c>
    </row>
    <row r="98" spans="1:9" ht="15">
      <c r="A98" s="88" t="s">
        <v>22</v>
      </c>
      <c r="B98" s="83" t="s">
        <v>21</v>
      </c>
      <c r="C98" s="86">
        <f t="shared" si="0"/>
        <v>0.7144032300990122</v>
      </c>
      <c r="D98" s="86">
        <f t="shared" si="1"/>
        <v>0.8244850499757345</v>
      </c>
      <c r="E98" s="87">
        <f t="shared" si="2"/>
        <v>1.1540891967432252</v>
      </c>
      <c r="G98" s="60" t="s">
        <v>39</v>
      </c>
      <c r="H98" s="78">
        <v>0.44271868952877536</v>
      </c>
      <c r="I98" s="78">
        <v>0.39433182158406505</v>
      </c>
    </row>
    <row r="99" spans="1:9" ht="15">
      <c r="A99" s="88" t="s">
        <v>32</v>
      </c>
      <c r="B99" s="83" t="s">
        <v>31</v>
      </c>
      <c r="C99" s="86">
        <f t="shared" si="0"/>
        <v>0.4890518427985074</v>
      </c>
      <c r="D99" s="86">
        <f t="shared" si="1"/>
        <v>0.522618511512555</v>
      </c>
      <c r="E99" s="87">
        <f t="shared" si="2"/>
        <v>1.0686362176287254</v>
      </c>
      <c r="G99" s="60" t="s">
        <v>37</v>
      </c>
      <c r="H99" s="78">
        <v>0.4138618135242699</v>
      </c>
      <c r="I99" s="78">
        <v>0.42324510063504667</v>
      </c>
    </row>
    <row r="100" spans="1:9" ht="15">
      <c r="A100" s="88" t="s">
        <v>36</v>
      </c>
      <c r="B100" s="83" t="s">
        <v>35</v>
      </c>
      <c r="C100" s="86">
        <f t="shared" si="0"/>
        <v>0.4839548767515712</v>
      </c>
      <c r="D100" s="86">
        <f t="shared" si="1"/>
        <v>0.5228198329786449</v>
      </c>
      <c r="E100" s="87">
        <f t="shared" si="2"/>
        <v>1.080306983345111</v>
      </c>
      <c r="G100" s="60" t="s">
        <v>41</v>
      </c>
      <c r="H100" s="78">
        <v>0.3993876211999708</v>
      </c>
      <c r="I100" s="78">
        <v>0.3900604548559641</v>
      </c>
    </row>
    <row r="101" spans="1:9" ht="15">
      <c r="A101" s="88" t="s">
        <v>42</v>
      </c>
      <c r="B101" s="83" t="s">
        <v>41</v>
      </c>
      <c r="C101" s="86">
        <f t="shared" si="0"/>
        <v>0.3900604548559641</v>
      </c>
      <c r="D101" s="86">
        <f t="shared" si="1"/>
        <v>0.3993876211999708</v>
      </c>
      <c r="E101" s="87">
        <f t="shared" si="2"/>
        <v>1.0239121044645527</v>
      </c>
      <c r="G101" s="60" t="s">
        <v>45</v>
      </c>
      <c r="H101" s="78">
        <v>0.35232706444356837</v>
      </c>
      <c r="I101" s="78">
        <v>0.3646128516105095</v>
      </c>
    </row>
    <row r="102" spans="1:9" ht="15">
      <c r="A102" s="88" t="s">
        <v>38</v>
      </c>
      <c r="B102" s="83" t="s">
        <v>37</v>
      </c>
      <c r="C102" s="86">
        <f t="shared" si="0"/>
        <v>0.42324510063504667</v>
      </c>
      <c r="D102" s="86">
        <f t="shared" si="1"/>
        <v>0.4138618135242699</v>
      </c>
      <c r="E102" s="87">
        <f t="shared" si="2"/>
        <v>0.9778301341310323</v>
      </c>
      <c r="G102" s="60" t="s">
        <v>49</v>
      </c>
      <c r="H102" s="78">
        <v>0.3294660274898482</v>
      </c>
      <c r="I102" s="78">
        <v>0.29929406842243605</v>
      </c>
    </row>
    <row r="103" spans="1:9" ht="15">
      <c r="A103" s="88" t="s">
        <v>24</v>
      </c>
      <c r="B103" s="83" t="s">
        <v>23</v>
      </c>
      <c r="C103" s="86">
        <f t="shared" si="0"/>
        <v>0.6849827181386557</v>
      </c>
      <c r="D103" s="86">
        <f t="shared" si="1"/>
        <v>0.7765407082470478</v>
      </c>
      <c r="E103" s="87">
        <f t="shared" si="2"/>
        <v>1.1336646716535972</v>
      </c>
      <c r="G103" s="60" t="s">
        <v>51</v>
      </c>
      <c r="H103" s="78">
        <v>0.30458733186643117</v>
      </c>
      <c r="I103" s="78">
        <v>0.3118112414917856</v>
      </c>
    </row>
    <row r="104" spans="1:9" ht="15">
      <c r="A104" s="88" t="s">
        <v>12</v>
      </c>
      <c r="B104" s="83" t="s">
        <v>11</v>
      </c>
      <c r="C104" s="86">
        <f t="shared" si="0"/>
        <v>0.9112243389112058</v>
      </c>
      <c r="D104" s="86">
        <f t="shared" si="1"/>
        <v>0.9462454099613082</v>
      </c>
      <c r="E104" s="87">
        <f t="shared" si="2"/>
        <v>1.0384329846719722</v>
      </c>
      <c r="G104" s="60" t="s">
        <v>55</v>
      </c>
      <c r="H104" s="78">
        <v>0.29817191412101046</v>
      </c>
      <c r="I104" s="78">
        <v>0.2642981100881226</v>
      </c>
    </row>
    <row r="105" spans="1:9" ht="15">
      <c r="A105" s="88" t="s">
        <v>46</v>
      </c>
      <c r="B105" s="83" t="s">
        <v>45</v>
      </c>
      <c r="C105" s="86">
        <f t="shared" si="0"/>
        <v>0.3646128516105095</v>
      </c>
      <c r="D105" s="86">
        <f t="shared" si="1"/>
        <v>0.35232706444356837</v>
      </c>
      <c r="E105" s="87">
        <f t="shared" si="2"/>
        <v>0.9663045690444694</v>
      </c>
      <c r="G105" s="60" t="s">
        <v>47</v>
      </c>
      <c r="H105" s="78">
        <v>0.29260647946458657</v>
      </c>
      <c r="I105" s="78">
        <v>0.3120850732011968</v>
      </c>
    </row>
    <row r="106" spans="1:9" ht="15">
      <c r="A106" s="88" t="s">
        <v>40</v>
      </c>
      <c r="B106" s="83" t="s">
        <v>39</v>
      </c>
      <c r="C106" s="86">
        <f t="shared" si="0"/>
        <v>0.39433182158406505</v>
      </c>
      <c r="D106" s="86">
        <f t="shared" si="1"/>
        <v>0.44271868952877536</v>
      </c>
      <c r="E106" s="87">
        <f t="shared" si="2"/>
        <v>1.122705968162387</v>
      </c>
      <c r="G106" s="60" t="s">
        <v>53</v>
      </c>
      <c r="H106" s="78">
        <v>0.27916273789155516</v>
      </c>
      <c r="I106" s="78">
        <v>0.3010955301908565</v>
      </c>
    </row>
    <row r="107" spans="1:5" ht="15">
      <c r="A107" s="88" t="s">
        <v>54</v>
      </c>
      <c r="B107" s="83" t="s">
        <v>53</v>
      </c>
      <c r="C107" s="86">
        <f t="shared" si="0"/>
        <v>0.3010955301908565</v>
      </c>
      <c r="D107" s="86">
        <f t="shared" si="1"/>
        <v>0.27916273789155516</v>
      </c>
      <c r="E107" s="87">
        <f t="shared" si="2"/>
        <v>0.9271566991200476</v>
      </c>
    </row>
    <row r="108" ht="15">
      <c r="B108" s="80"/>
    </row>
    <row r="109" spans="12:13" ht="15">
      <c r="L109" s="84" t="s">
        <v>168</v>
      </c>
      <c r="M109" s="19"/>
    </row>
    <row r="110" ht="15">
      <c r="M110" s="19"/>
    </row>
    <row r="111" ht="15">
      <c r="M111" s="19"/>
    </row>
    <row r="112" spans="12:13" ht="15">
      <c r="L112" s="79" t="s">
        <v>108</v>
      </c>
      <c r="M112" s="19"/>
    </row>
    <row r="113" ht="15">
      <c r="H113" s="85" t="s">
        <v>110</v>
      </c>
    </row>
    <row r="115" ht="31.5" customHeight="1">
      <c r="I115" s="81" t="s">
        <v>109</v>
      </c>
    </row>
    <row r="116" spans="8:9" ht="15">
      <c r="H116" s="83" t="s">
        <v>53</v>
      </c>
      <c r="I116" s="89">
        <v>0.9271566991200476</v>
      </c>
    </row>
    <row r="117" spans="8:9" ht="15">
      <c r="H117" s="83" t="s">
        <v>47</v>
      </c>
      <c r="I117" s="89">
        <v>0.9375856283775139</v>
      </c>
    </row>
    <row r="118" spans="8:9" ht="15">
      <c r="H118" s="83" t="s">
        <v>45</v>
      </c>
      <c r="I118" s="89">
        <v>0.9663045690444694</v>
      </c>
    </row>
    <row r="119" spans="8:9" ht="15">
      <c r="H119" s="83" t="s">
        <v>51</v>
      </c>
      <c r="I119" s="89">
        <v>0.9768324272377309</v>
      </c>
    </row>
    <row r="120" spans="8:9" ht="15">
      <c r="H120" s="83" t="s">
        <v>37</v>
      </c>
      <c r="I120" s="89">
        <v>0.9778301341310323</v>
      </c>
    </row>
    <row r="121" spans="8:9" ht="15">
      <c r="H121" s="83" t="s">
        <v>27</v>
      </c>
      <c r="I121" s="89">
        <v>0.9881849987057773</v>
      </c>
    </row>
    <row r="122" spans="8:9" ht="15">
      <c r="H122" s="83" t="s">
        <v>29</v>
      </c>
      <c r="I122" s="89">
        <v>1.0151535706533537</v>
      </c>
    </row>
    <row r="123" spans="8:9" ht="15">
      <c r="H123" s="83" t="s">
        <v>17</v>
      </c>
      <c r="I123" s="89">
        <v>1.0176710546781103</v>
      </c>
    </row>
    <row r="124" spans="8:9" ht="15">
      <c r="H124" s="83" t="s">
        <v>41</v>
      </c>
      <c r="I124" s="89">
        <v>1.0239121044645527</v>
      </c>
    </row>
    <row r="125" spans="8:9" ht="15">
      <c r="H125" s="83" t="s">
        <v>71</v>
      </c>
      <c r="I125" s="89">
        <v>1.029212249085943</v>
      </c>
    </row>
    <row r="126" spans="8:9" ht="15">
      <c r="H126" s="83" t="s">
        <v>11</v>
      </c>
      <c r="I126" s="89">
        <v>1.0384329846719722</v>
      </c>
    </row>
    <row r="127" spans="8:9" ht="15">
      <c r="H127" s="83" t="s">
        <v>19</v>
      </c>
      <c r="I127" s="89">
        <v>1.0513839727937513</v>
      </c>
    </row>
    <row r="128" spans="8:9" ht="15">
      <c r="H128" s="83" t="s">
        <v>73</v>
      </c>
      <c r="I128" s="89">
        <v>1.0652225816569683</v>
      </c>
    </row>
    <row r="129" spans="8:9" ht="15">
      <c r="H129" s="83" t="s">
        <v>31</v>
      </c>
      <c r="I129" s="89">
        <v>1.0686362176287254</v>
      </c>
    </row>
    <row r="130" spans="8:9" ht="15">
      <c r="H130" s="83" t="s">
        <v>25</v>
      </c>
      <c r="I130" s="89">
        <v>1.0722941913915587</v>
      </c>
    </row>
    <row r="131" spans="8:9" ht="15">
      <c r="H131" s="83" t="s">
        <v>35</v>
      </c>
      <c r="I131" s="89">
        <v>1.080306983345111</v>
      </c>
    </row>
    <row r="132" spans="8:9" ht="15">
      <c r="H132" s="80" t="s">
        <v>74</v>
      </c>
      <c r="I132" s="89">
        <v>1.0847141687778945</v>
      </c>
    </row>
    <row r="133" spans="8:9" ht="15">
      <c r="H133" s="83" t="s">
        <v>72</v>
      </c>
      <c r="I133" s="89">
        <v>1.0853000516116924</v>
      </c>
    </row>
    <row r="134" spans="8:9" ht="15">
      <c r="H134" s="83" t="s">
        <v>49</v>
      </c>
      <c r="I134" s="89">
        <v>1.1008104144076327</v>
      </c>
    </row>
    <row r="135" spans="8:9" ht="15">
      <c r="H135" s="83" t="s">
        <v>15</v>
      </c>
      <c r="I135" s="89">
        <v>1.1038536298191988</v>
      </c>
    </row>
    <row r="136" spans="8:9" ht="15">
      <c r="H136" s="83" t="s">
        <v>39</v>
      </c>
      <c r="I136" s="89">
        <v>1.122705968162387</v>
      </c>
    </row>
    <row r="137" spans="8:9" ht="15">
      <c r="H137" s="83" t="s">
        <v>13</v>
      </c>
      <c r="I137" s="89">
        <v>1.12687667997924</v>
      </c>
    </row>
    <row r="138" spans="8:9" ht="15">
      <c r="H138" s="83" t="s">
        <v>55</v>
      </c>
      <c r="I138" s="89">
        <v>1.1281651390605616</v>
      </c>
    </row>
    <row r="139" spans="8:9" ht="15">
      <c r="H139" s="83" t="s">
        <v>23</v>
      </c>
      <c r="I139" s="89">
        <v>1.1336646716535972</v>
      </c>
    </row>
    <row r="140" spans="8:9" ht="15">
      <c r="H140" s="83" t="s">
        <v>33</v>
      </c>
      <c r="I140" s="89">
        <v>1.144160311629428</v>
      </c>
    </row>
    <row r="141" spans="8:9" ht="15">
      <c r="H141" s="83" t="s">
        <v>21</v>
      </c>
      <c r="I141" s="89">
        <v>1.1540891967432252</v>
      </c>
    </row>
    <row r="142" spans="8:9" ht="15">
      <c r="H142" s="83" t="s">
        <v>7</v>
      </c>
      <c r="I142" s="89">
        <v>1.1885675775648463</v>
      </c>
    </row>
    <row r="143" spans="8:9" ht="15">
      <c r="H143" s="83" t="s">
        <v>43</v>
      </c>
      <c r="I143" s="89">
        <v>1.208954863001535</v>
      </c>
    </row>
    <row r="144" spans="8:9" ht="15">
      <c r="H144" s="83" t="s">
        <v>9</v>
      </c>
      <c r="I144" s="89">
        <v>1.221004687355365</v>
      </c>
    </row>
    <row r="146" ht="15">
      <c r="L146" s="84" t="s">
        <v>168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5"/>
  <sheetViews>
    <sheetView zoomScale="70" zoomScaleNormal="70" workbookViewId="0" topLeftCell="A100">
      <selection activeCell="F188" sqref="F188"/>
    </sheetView>
  </sheetViews>
  <sheetFormatPr defaultColWidth="9.140625" defaultRowHeight="15" outlineLevelRow="1"/>
  <cols>
    <col min="1" max="256" width="14.8515625" style="60" customWidth="1"/>
    <col min="257" max="16384" width="9.140625" style="60" customWidth="1"/>
  </cols>
  <sheetData>
    <row r="1" ht="15">
      <c r="A1" s="59" t="s">
        <v>75</v>
      </c>
    </row>
    <row r="3" spans="1:2" ht="15">
      <c r="A3" s="59" t="s">
        <v>0</v>
      </c>
      <c r="B3" s="61">
        <v>43024.09358796296</v>
      </c>
    </row>
    <row r="4" spans="1:2" ht="15">
      <c r="A4" s="59" t="s">
        <v>1</v>
      </c>
      <c r="B4" s="61">
        <v>43031.716568275464</v>
      </c>
    </row>
    <row r="5" spans="1:2" ht="15">
      <c r="A5" s="59" t="s">
        <v>2</v>
      </c>
      <c r="B5" s="59" t="s">
        <v>3</v>
      </c>
    </row>
    <row r="7" spans="1:2" ht="15">
      <c r="A7" s="59" t="s">
        <v>76</v>
      </c>
      <c r="B7" s="59" t="s">
        <v>77</v>
      </c>
    </row>
    <row r="8" spans="1:2" ht="15">
      <c r="A8" s="59" t="s">
        <v>78</v>
      </c>
      <c r="B8" s="59" t="s">
        <v>79</v>
      </c>
    </row>
    <row r="10" spans="1:21" ht="15">
      <c r="A10" s="67" t="s">
        <v>80</v>
      </c>
      <c r="B10" s="67" t="s">
        <v>81</v>
      </c>
      <c r="C10" s="67" t="s">
        <v>81</v>
      </c>
      <c r="D10" s="67" t="s">
        <v>82</v>
      </c>
      <c r="E10" s="67" t="s">
        <v>82</v>
      </c>
      <c r="F10" s="67" t="s">
        <v>83</v>
      </c>
      <c r="G10" s="67" t="s">
        <v>83</v>
      </c>
      <c r="H10" s="67" t="s">
        <v>84</v>
      </c>
      <c r="I10" s="67" t="s">
        <v>84</v>
      </c>
      <c r="J10" s="67" t="s">
        <v>85</v>
      </c>
      <c r="K10" s="67" t="s">
        <v>85</v>
      </c>
      <c r="L10" s="67" t="s">
        <v>86</v>
      </c>
      <c r="M10" s="67" t="s">
        <v>86</v>
      </c>
      <c r="N10" s="67" t="s">
        <v>87</v>
      </c>
      <c r="O10" s="67" t="s">
        <v>87</v>
      </c>
      <c r="P10" s="67" t="s">
        <v>88</v>
      </c>
      <c r="Q10" s="67" t="s">
        <v>88</v>
      </c>
      <c r="R10" s="67" t="s">
        <v>89</v>
      </c>
      <c r="S10" s="67" t="s">
        <v>89</v>
      </c>
      <c r="T10" s="67" t="s">
        <v>90</v>
      </c>
      <c r="U10" s="67" t="s">
        <v>90</v>
      </c>
    </row>
    <row r="11" spans="1:21" ht="15">
      <c r="A11" s="67" t="s">
        <v>91</v>
      </c>
      <c r="B11" s="67" t="s">
        <v>92</v>
      </c>
      <c r="C11" s="67" t="s">
        <v>93</v>
      </c>
      <c r="D11" s="67" t="s">
        <v>92</v>
      </c>
      <c r="E11" s="67" t="s">
        <v>93</v>
      </c>
      <c r="F11" s="67" t="s">
        <v>92</v>
      </c>
      <c r="G11" s="67" t="s">
        <v>93</v>
      </c>
      <c r="H11" s="67" t="s">
        <v>92</v>
      </c>
      <c r="I11" s="67" t="s">
        <v>93</v>
      </c>
      <c r="J11" s="67" t="s">
        <v>92</v>
      </c>
      <c r="K11" s="67" t="s">
        <v>93</v>
      </c>
      <c r="L11" s="67" t="s">
        <v>92</v>
      </c>
      <c r="M11" s="67" t="s">
        <v>93</v>
      </c>
      <c r="N11" s="67" t="s">
        <v>92</v>
      </c>
      <c r="O11" s="67" t="s">
        <v>93</v>
      </c>
      <c r="P11" s="67" t="s">
        <v>92</v>
      </c>
      <c r="Q11" s="67" t="s">
        <v>93</v>
      </c>
      <c r="R11" s="67" t="s">
        <v>92</v>
      </c>
      <c r="S11" s="67" t="s">
        <v>93</v>
      </c>
      <c r="T11" s="67" t="s">
        <v>92</v>
      </c>
      <c r="U11" s="67" t="s">
        <v>93</v>
      </c>
    </row>
    <row r="12" spans="1:21" ht="15">
      <c r="A12" s="67" t="s">
        <v>79</v>
      </c>
      <c r="B12" s="71">
        <v>2680939.5</v>
      </c>
      <c r="C12" s="71">
        <v>2612538.6</v>
      </c>
      <c r="D12" s="71">
        <v>2739580.3</v>
      </c>
      <c r="E12" s="71">
        <v>2664836.9</v>
      </c>
      <c r="F12" s="71">
        <v>2213986.5</v>
      </c>
      <c r="G12" s="71">
        <v>2147919.7</v>
      </c>
      <c r="H12" s="71">
        <v>2556551.5</v>
      </c>
      <c r="I12" s="71">
        <v>2485788.4</v>
      </c>
      <c r="J12" s="71">
        <v>2823363.6</v>
      </c>
      <c r="K12" s="71">
        <v>2756174.7</v>
      </c>
      <c r="L12" s="71">
        <v>2838800.4</v>
      </c>
      <c r="M12" s="71">
        <v>2771325.9</v>
      </c>
      <c r="N12" s="71">
        <v>2839300.7</v>
      </c>
      <c r="O12" s="71">
        <v>2770359.2</v>
      </c>
      <c r="P12" s="71">
        <v>2933141.7</v>
      </c>
      <c r="Q12" s="71">
        <v>2854511.5</v>
      </c>
      <c r="R12" s="71">
        <v>3069400.5</v>
      </c>
      <c r="S12" s="71">
        <v>2993455.5</v>
      </c>
      <c r="T12" s="71">
        <v>3117114</v>
      </c>
      <c r="U12" s="71">
        <v>3038806.3</v>
      </c>
    </row>
    <row r="13" spans="1:21" ht="15">
      <c r="A13" s="67" t="s">
        <v>59</v>
      </c>
      <c r="B13" s="71">
        <v>239486.1</v>
      </c>
      <c r="C13" s="71">
        <v>211942.8</v>
      </c>
      <c r="D13" s="71">
        <v>246843.8</v>
      </c>
      <c r="E13" s="71">
        <v>221638.3</v>
      </c>
      <c r="F13" s="71">
        <v>201278.8</v>
      </c>
      <c r="G13" s="71">
        <v>178966.5</v>
      </c>
      <c r="H13" s="71">
        <v>224596.3</v>
      </c>
      <c r="I13" s="71">
        <v>203958.8</v>
      </c>
      <c r="J13" s="71">
        <v>246042</v>
      </c>
      <c r="K13" s="71">
        <v>227011.5</v>
      </c>
      <c r="L13" s="71">
        <v>243051.1</v>
      </c>
      <c r="M13" s="71">
        <v>230944.4</v>
      </c>
      <c r="N13" s="71">
        <v>247572.4</v>
      </c>
      <c r="O13" s="71">
        <v>225908</v>
      </c>
      <c r="P13" s="71">
        <v>251444.1</v>
      </c>
      <c r="Q13" s="71">
        <v>222486.6</v>
      </c>
      <c r="R13" s="71">
        <v>257088</v>
      </c>
      <c r="S13" s="71">
        <v>212313.9</v>
      </c>
      <c r="T13" s="71">
        <v>260131.2</v>
      </c>
      <c r="U13" s="71">
        <v>213573.7</v>
      </c>
    </row>
    <row r="14" spans="1:21" ht="15">
      <c r="A14" s="67" t="s">
        <v>26</v>
      </c>
      <c r="B14" s="71">
        <v>8345.6</v>
      </c>
      <c r="C14" s="71">
        <v>12859.4</v>
      </c>
      <c r="D14" s="71">
        <v>9245</v>
      </c>
      <c r="E14" s="71">
        <v>14292.1</v>
      </c>
      <c r="F14" s="71">
        <v>7664.3</v>
      </c>
      <c r="G14" s="71">
        <v>10154.6</v>
      </c>
      <c r="H14" s="71">
        <v>9551.3</v>
      </c>
      <c r="I14" s="71">
        <v>11292.1</v>
      </c>
      <c r="J14" s="71">
        <v>12688.6</v>
      </c>
      <c r="K14" s="71">
        <v>13926.3</v>
      </c>
      <c r="L14" s="71">
        <v>12237.4</v>
      </c>
      <c r="M14" s="71">
        <v>14960.3</v>
      </c>
      <c r="N14" s="71">
        <v>13350.6</v>
      </c>
      <c r="O14" s="71">
        <v>15423.2</v>
      </c>
      <c r="P14" s="71">
        <v>13764.7</v>
      </c>
      <c r="Q14" s="71">
        <v>16112.2</v>
      </c>
      <c r="R14" s="71">
        <v>14852.9</v>
      </c>
      <c r="S14" s="71">
        <v>16953.3</v>
      </c>
      <c r="T14" s="71">
        <v>15928.6</v>
      </c>
      <c r="U14" s="71">
        <v>17352.8</v>
      </c>
    </row>
    <row r="15" spans="1:21" ht="15">
      <c r="A15" s="67" t="s">
        <v>16</v>
      </c>
      <c r="B15" s="71">
        <v>76669.5</v>
      </c>
      <c r="C15" s="71">
        <v>69144.9</v>
      </c>
      <c r="D15" s="71">
        <v>85216.4</v>
      </c>
      <c r="E15" s="71">
        <v>74336.5</v>
      </c>
      <c r="F15" s="71">
        <v>68959.9</v>
      </c>
      <c r="G15" s="71">
        <v>58855.9</v>
      </c>
      <c r="H15" s="71">
        <v>84603.6</v>
      </c>
      <c r="I15" s="71">
        <v>71627.6</v>
      </c>
      <c r="J15" s="71">
        <v>97589.5</v>
      </c>
      <c r="K15" s="71">
        <v>81585.6</v>
      </c>
      <c r="L15" s="71">
        <v>99380.2</v>
      </c>
      <c r="M15" s="71">
        <v>82993.6</v>
      </c>
      <c r="N15" s="71">
        <v>99118.7</v>
      </c>
      <c r="O15" s="71">
        <v>83457.2</v>
      </c>
      <c r="P15" s="71">
        <v>108376.8</v>
      </c>
      <c r="Q15" s="71">
        <v>89939.2</v>
      </c>
      <c r="R15" s="71">
        <v>118560.3</v>
      </c>
      <c r="S15" s="71">
        <v>98509.6</v>
      </c>
      <c r="T15" s="71">
        <v>123016.7</v>
      </c>
      <c r="U15" s="71">
        <v>102444.6</v>
      </c>
    </row>
    <row r="16" spans="1:21" ht="15">
      <c r="A16" s="67" t="s">
        <v>34</v>
      </c>
      <c r="B16" s="71">
        <v>52879.1</v>
      </c>
      <c r="C16" s="71">
        <v>52111.2</v>
      </c>
      <c r="D16" s="71">
        <v>55607.7</v>
      </c>
      <c r="E16" s="71">
        <v>53287.9</v>
      </c>
      <c r="F16" s="71">
        <v>45611.9</v>
      </c>
      <c r="G16" s="71">
        <v>41691.5</v>
      </c>
      <c r="H16" s="71">
        <v>47792.7</v>
      </c>
      <c r="I16" s="71">
        <v>43784.8</v>
      </c>
      <c r="J16" s="71">
        <v>52548.5</v>
      </c>
      <c r="K16" s="71">
        <v>48441.7</v>
      </c>
      <c r="L16" s="71">
        <v>53148.4</v>
      </c>
      <c r="M16" s="71">
        <v>50231.9</v>
      </c>
      <c r="N16" s="71">
        <v>53202.9</v>
      </c>
      <c r="O16" s="71">
        <v>51502.2</v>
      </c>
      <c r="P16" s="71">
        <v>53464.1</v>
      </c>
      <c r="Q16" s="71">
        <v>52106.8</v>
      </c>
      <c r="R16" s="71">
        <v>52791.3</v>
      </c>
      <c r="S16" s="71">
        <v>53620.5</v>
      </c>
      <c r="T16" s="71">
        <v>53107.9</v>
      </c>
      <c r="U16" s="71">
        <v>55105.3</v>
      </c>
    </row>
    <row r="17" spans="1:21" ht="15">
      <c r="A17" s="67" t="s">
        <v>44</v>
      </c>
      <c r="B17" s="71">
        <v>626598.9</v>
      </c>
      <c r="C17" s="71">
        <v>498008.2</v>
      </c>
      <c r="D17" s="71">
        <v>625584.4</v>
      </c>
      <c r="E17" s="71">
        <v>513521.8</v>
      </c>
      <c r="F17" s="71">
        <v>502967.7</v>
      </c>
      <c r="G17" s="71">
        <v>429510.5</v>
      </c>
      <c r="H17" s="71">
        <v>572949</v>
      </c>
      <c r="I17" s="71">
        <v>503601.2</v>
      </c>
      <c r="J17" s="71">
        <v>629994.8</v>
      </c>
      <c r="K17" s="71">
        <v>572521</v>
      </c>
      <c r="L17" s="71">
        <v>619577.9</v>
      </c>
      <c r="M17" s="71">
        <v>571224.3</v>
      </c>
      <c r="N17" s="71">
        <v>618630</v>
      </c>
      <c r="O17" s="71">
        <v>575080.4</v>
      </c>
      <c r="P17" s="71">
        <v>648594.1</v>
      </c>
      <c r="Q17" s="71">
        <v>594814.3</v>
      </c>
      <c r="R17" s="71">
        <v>692808.2</v>
      </c>
      <c r="S17" s="71">
        <v>621621.7</v>
      </c>
      <c r="T17" s="71">
        <v>707916.9</v>
      </c>
      <c r="U17" s="71">
        <v>632558.2</v>
      </c>
    </row>
    <row r="18" spans="1:21" ht="15">
      <c r="A18" s="67" t="s">
        <v>20</v>
      </c>
      <c r="B18" s="71">
        <v>5645.3</v>
      </c>
      <c r="C18" s="71">
        <v>8994.8</v>
      </c>
      <c r="D18" s="71">
        <v>5938</v>
      </c>
      <c r="E18" s="71">
        <v>8696.9</v>
      </c>
      <c r="F18" s="71">
        <v>4511.4</v>
      </c>
      <c r="G18" s="71">
        <v>5844.1</v>
      </c>
      <c r="H18" s="71">
        <v>5998.2</v>
      </c>
      <c r="I18" s="71">
        <v>7396</v>
      </c>
      <c r="J18" s="71">
        <v>7958.1</v>
      </c>
      <c r="K18" s="71">
        <v>9585</v>
      </c>
      <c r="L18" s="71">
        <v>8266.9</v>
      </c>
      <c r="M18" s="71">
        <v>10953.9</v>
      </c>
      <c r="N18" s="71">
        <v>8718.9</v>
      </c>
      <c r="O18" s="71">
        <v>11408.9</v>
      </c>
      <c r="P18" s="71">
        <v>8730.6</v>
      </c>
      <c r="Q18" s="71">
        <v>11259.2</v>
      </c>
      <c r="R18" s="71">
        <v>8689.7</v>
      </c>
      <c r="S18" s="71">
        <v>10704</v>
      </c>
      <c r="T18" s="71">
        <v>8787.3</v>
      </c>
      <c r="U18" s="71">
        <v>11025.3</v>
      </c>
    </row>
    <row r="19" spans="1:21" ht="15">
      <c r="A19" s="67" t="s">
        <v>10</v>
      </c>
      <c r="B19" s="71">
        <v>56317.5</v>
      </c>
      <c r="C19" s="71">
        <v>42803.6</v>
      </c>
      <c r="D19" s="71">
        <v>53739.5</v>
      </c>
      <c r="E19" s="71">
        <v>39913.3</v>
      </c>
      <c r="F19" s="71">
        <v>50893.8</v>
      </c>
      <c r="G19" s="71">
        <v>29461.3</v>
      </c>
      <c r="H19" s="71">
        <v>51158.6</v>
      </c>
      <c r="I19" s="71">
        <v>31441.7</v>
      </c>
      <c r="J19" s="71">
        <v>53154.5</v>
      </c>
      <c r="K19" s="71">
        <v>34819.6</v>
      </c>
      <c r="L19" s="71">
        <v>54647.4</v>
      </c>
      <c r="M19" s="71">
        <v>35290.9</v>
      </c>
      <c r="N19" s="71">
        <v>50338.1</v>
      </c>
      <c r="O19" s="71">
        <v>36557.4</v>
      </c>
      <c r="P19" s="71">
        <v>50491</v>
      </c>
      <c r="Q19" s="71">
        <v>40358.8</v>
      </c>
      <c r="R19" s="71">
        <v>59321.4</v>
      </c>
      <c r="S19" s="71">
        <v>45627.2</v>
      </c>
      <c r="T19" s="71">
        <v>59301.9</v>
      </c>
      <c r="U19" s="71">
        <v>47640.2</v>
      </c>
    </row>
    <row r="20" spans="1:21" ht="15">
      <c r="A20" s="67" t="s">
        <v>52</v>
      </c>
      <c r="B20" s="71">
        <v>12408</v>
      </c>
      <c r="C20" s="71">
        <v>34994.6</v>
      </c>
      <c r="D20" s="71">
        <v>12963.2</v>
      </c>
      <c r="E20" s="71">
        <v>36196.9</v>
      </c>
      <c r="F20" s="71">
        <v>10278.1</v>
      </c>
      <c r="G20" s="71">
        <v>30125.5</v>
      </c>
      <c r="H20" s="71">
        <v>11640.1</v>
      </c>
      <c r="I20" s="71">
        <v>27424.9</v>
      </c>
      <c r="J20" s="71">
        <v>12627.3</v>
      </c>
      <c r="K20" s="71">
        <v>25183.7</v>
      </c>
      <c r="L20" s="71">
        <v>12232.9</v>
      </c>
      <c r="M20" s="71">
        <v>22814.3</v>
      </c>
      <c r="N20" s="71">
        <v>12849.9</v>
      </c>
      <c r="O20" s="71">
        <v>22198.8</v>
      </c>
      <c r="P20" s="71">
        <v>13103.5</v>
      </c>
      <c r="Q20" s="71">
        <v>23314.3</v>
      </c>
      <c r="R20" s="71">
        <v>14037.1</v>
      </c>
      <c r="S20" s="71">
        <v>23063.1</v>
      </c>
      <c r="T20" s="71">
        <v>14317.6</v>
      </c>
      <c r="U20" s="71">
        <v>24118.1</v>
      </c>
    </row>
    <row r="21" spans="1:21" ht="15">
      <c r="A21" s="67" t="s">
        <v>50</v>
      </c>
      <c r="B21" s="71">
        <v>131075.8</v>
      </c>
      <c r="C21" s="71">
        <v>179047.6</v>
      </c>
      <c r="D21" s="71">
        <v>133434.6</v>
      </c>
      <c r="E21" s="71">
        <v>169645.5</v>
      </c>
      <c r="F21" s="71">
        <v>113991.9</v>
      </c>
      <c r="G21" s="71">
        <v>131101.4</v>
      </c>
      <c r="H21" s="71">
        <v>131996.4</v>
      </c>
      <c r="I21" s="71">
        <v>145622.3</v>
      </c>
      <c r="J21" s="71">
        <v>146928.8</v>
      </c>
      <c r="K21" s="71">
        <v>154021</v>
      </c>
      <c r="L21" s="71">
        <v>146323.7</v>
      </c>
      <c r="M21" s="71">
        <v>142377</v>
      </c>
      <c r="N21" s="71">
        <v>150516.8</v>
      </c>
      <c r="O21" s="71">
        <v>141695.5</v>
      </c>
      <c r="P21" s="71">
        <v>155794.1</v>
      </c>
      <c r="Q21" s="71">
        <v>154838.1</v>
      </c>
      <c r="R21" s="71">
        <v>165643.7</v>
      </c>
      <c r="S21" s="71">
        <v>170836.8</v>
      </c>
      <c r="T21" s="71">
        <v>175131.7</v>
      </c>
      <c r="U21" s="71">
        <v>173900.1</v>
      </c>
    </row>
    <row r="22" spans="1:21" ht="15">
      <c r="A22" s="67" t="s">
        <v>48</v>
      </c>
      <c r="B22" s="71">
        <v>268038.9</v>
      </c>
      <c r="C22" s="71">
        <v>320101.9</v>
      </c>
      <c r="D22" s="71">
        <v>268041.8</v>
      </c>
      <c r="E22" s="71">
        <v>332414.4</v>
      </c>
      <c r="F22" s="71">
        <v>217730.4</v>
      </c>
      <c r="G22" s="71">
        <v>280860.2</v>
      </c>
      <c r="H22" s="71">
        <v>240934.2</v>
      </c>
      <c r="I22" s="71">
        <v>315589.7</v>
      </c>
      <c r="J22" s="71">
        <v>261408.7</v>
      </c>
      <c r="K22" s="71">
        <v>348570.2</v>
      </c>
      <c r="L22" s="71">
        <v>260909.1</v>
      </c>
      <c r="M22" s="71">
        <v>352005.8</v>
      </c>
      <c r="N22" s="71">
        <v>259826.5</v>
      </c>
      <c r="O22" s="71">
        <v>347738.1</v>
      </c>
      <c r="P22" s="71">
        <v>262623.5</v>
      </c>
      <c r="Q22" s="71">
        <v>344633.9</v>
      </c>
      <c r="R22" s="71">
        <v>268055.3</v>
      </c>
      <c r="S22" s="71">
        <v>353840.9</v>
      </c>
      <c r="T22" s="71">
        <v>269079.6</v>
      </c>
      <c r="U22" s="71">
        <v>357811</v>
      </c>
    </row>
    <row r="23" spans="1:21" ht="15">
      <c r="A23" s="67" t="s">
        <v>57</v>
      </c>
      <c r="B23" s="71">
        <v>5429.5</v>
      </c>
      <c r="C23" s="71">
        <v>12198.4</v>
      </c>
      <c r="D23" s="71">
        <v>5842.4</v>
      </c>
      <c r="E23" s="71">
        <v>13349.5</v>
      </c>
      <c r="F23" s="71">
        <v>4548.2</v>
      </c>
      <c r="G23" s="71">
        <v>9543.7</v>
      </c>
      <c r="H23" s="71">
        <v>5439.3</v>
      </c>
      <c r="I23" s="71">
        <v>9109.6</v>
      </c>
      <c r="J23" s="71">
        <v>5735.8</v>
      </c>
      <c r="K23" s="71">
        <v>10065.3</v>
      </c>
      <c r="L23" s="71">
        <v>5602.3</v>
      </c>
      <c r="M23" s="71">
        <v>10134.1</v>
      </c>
      <c r="N23" s="71">
        <v>5899.3</v>
      </c>
      <c r="O23" s="71">
        <v>11089.9</v>
      </c>
      <c r="P23" s="71">
        <v>6618.1</v>
      </c>
      <c r="Q23" s="71">
        <v>13071.5</v>
      </c>
      <c r="R23" s="71">
        <v>7687.3</v>
      </c>
      <c r="S23" s="71">
        <v>14427.9</v>
      </c>
      <c r="T23" s="71">
        <v>8182.9</v>
      </c>
      <c r="U23" s="71">
        <v>15225.2</v>
      </c>
    </row>
    <row r="24" spans="1:21" ht="15">
      <c r="A24" s="67" t="s">
        <v>56</v>
      </c>
      <c r="B24" s="71">
        <v>224980.9</v>
      </c>
      <c r="C24" s="71">
        <v>216851.2</v>
      </c>
      <c r="D24" s="71">
        <v>220338.3</v>
      </c>
      <c r="E24" s="71">
        <v>210166.7</v>
      </c>
      <c r="F24" s="71">
        <v>170322.8</v>
      </c>
      <c r="G24" s="71">
        <v>172234.4</v>
      </c>
      <c r="H24" s="71">
        <v>195522.7</v>
      </c>
      <c r="I24" s="71">
        <v>202870.4</v>
      </c>
      <c r="J24" s="71">
        <v>212933.7</v>
      </c>
      <c r="K24" s="71">
        <v>217243.9</v>
      </c>
      <c r="L24" s="71">
        <v>211867.4</v>
      </c>
      <c r="M24" s="71">
        <v>202805.3</v>
      </c>
      <c r="N24" s="71">
        <v>209828.6</v>
      </c>
      <c r="O24" s="71">
        <v>200167.7</v>
      </c>
      <c r="P24" s="71">
        <v>218823.7</v>
      </c>
      <c r="Q24" s="71">
        <v>203890</v>
      </c>
      <c r="R24" s="71">
        <v>225975.3</v>
      </c>
      <c r="S24" s="71">
        <v>217390.4</v>
      </c>
      <c r="T24" s="71">
        <v>232977.5</v>
      </c>
      <c r="U24" s="71">
        <v>221347.2</v>
      </c>
    </row>
    <row r="25" spans="1:21" ht="15">
      <c r="A25" s="67" t="s">
        <v>28</v>
      </c>
      <c r="B25" s="71">
        <v>730.9</v>
      </c>
      <c r="C25" s="71">
        <v>4345.7</v>
      </c>
      <c r="D25" s="71">
        <v>770.8</v>
      </c>
      <c r="E25" s="71">
        <v>4923.9</v>
      </c>
      <c r="F25" s="71">
        <v>604.3</v>
      </c>
      <c r="G25" s="71">
        <v>4074.4</v>
      </c>
      <c r="H25" s="71">
        <v>701.4</v>
      </c>
      <c r="I25" s="71">
        <v>4554.1</v>
      </c>
      <c r="J25" s="71">
        <v>888.9</v>
      </c>
      <c r="K25" s="71">
        <v>4316</v>
      </c>
      <c r="L25" s="71">
        <v>821.8</v>
      </c>
      <c r="M25" s="71">
        <v>3929.3</v>
      </c>
      <c r="N25" s="71">
        <v>880.9</v>
      </c>
      <c r="O25" s="71">
        <v>3350.3</v>
      </c>
      <c r="P25" s="71">
        <v>1237.3</v>
      </c>
      <c r="Q25" s="71">
        <v>3877.8</v>
      </c>
      <c r="R25" s="71">
        <v>1308.9</v>
      </c>
      <c r="S25" s="71">
        <v>4026.9</v>
      </c>
      <c r="T25" s="71">
        <v>1298.6</v>
      </c>
      <c r="U25" s="71">
        <v>4669</v>
      </c>
    </row>
    <row r="26" spans="1:21" ht="15">
      <c r="A26" s="67" t="s">
        <v>30</v>
      </c>
      <c r="B26" s="71">
        <v>4396.5</v>
      </c>
      <c r="C26" s="71">
        <v>8666.8</v>
      </c>
      <c r="D26" s="71">
        <v>4731.4</v>
      </c>
      <c r="E26" s="71">
        <v>8292.4</v>
      </c>
      <c r="F26" s="71">
        <v>3737</v>
      </c>
      <c r="G26" s="71">
        <v>5311.1</v>
      </c>
      <c r="H26" s="71">
        <v>4839.1</v>
      </c>
      <c r="I26" s="71">
        <v>6713.9</v>
      </c>
      <c r="J26" s="71">
        <v>6226.8</v>
      </c>
      <c r="K26" s="71">
        <v>9087.1</v>
      </c>
      <c r="L26" s="71">
        <v>6983</v>
      </c>
      <c r="M26" s="71">
        <v>10483.6</v>
      </c>
      <c r="N26" s="71">
        <v>7236</v>
      </c>
      <c r="O26" s="71">
        <v>10761.6</v>
      </c>
      <c r="P26" s="71">
        <v>7505.3</v>
      </c>
      <c r="Q26" s="71">
        <v>10700.4</v>
      </c>
      <c r="R26" s="71">
        <v>7566.9</v>
      </c>
      <c r="S26" s="71">
        <v>10365.8</v>
      </c>
      <c r="T26" s="71">
        <v>7648.8</v>
      </c>
      <c r="U26" s="71">
        <v>10364.6</v>
      </c>
    </row>
    <row r="27" spans="1:21" ht="15">
      <c r="A27" s="67" t="s">
        <v>18</v>
      </c>
      <c r="B27" s="71">
        <v>8110.8</v>
      </c>
      <c r="C27" s="71">
        <v>12179.5</v>
      </c>
      <c r="D27" s="71">
        <v>9702.8</v>
      </c>
      <c r="E27" s="71">
        <v>12174</v>
      </c>
      <c r="F27" s="71">
        <v>7591.8</v>
      </c>
      <c r="G27" s="71">
        <v>7757.2</v>
      </c>
      <c r="H27" s="71">
        <v>9553.7</v>
      </c>
      <c r="I27" s="71">
        <v>9993.5</v>
      </c>
      <c r="J27" s="71">
        <v>12371.3</v>
      </c>
      <c r="K27" s="71">
        <v>12954.8</v>
      </c>
      <c r="L27" s="71">
        <v>13925.4</v>
      </c>
      <c r="M27" s="71">
        <v>14341.4</v>
      </c>
      <c r="N27" s="71">
        <v>13612.4</v>
      </c>
      <c r="O27" s="71">
        <v>15808.8</v>
      </c>
      <c r="P27" s="71">
        <v>13358.3</v>
      </c>
      <c r="Q27" s="71">
        <v>16982.1</v>
      </c>
      <c r="R27" s="71">
        <v>14048.7</v>
      </c>
      <c r="S27" s="71">
        <v>17198.7</v>
      </c>
      <c r="T27" s="71">
        <v>13721</v>
      </c>
      <c r="U27" s="71">
        <v>17539.6</v>
      </c>
    </row>
    <row r="28" spans="1:21" ht="15">
      <c r="A28" s="67" t="s">
        <v>8</v>
      </c>
      <c r="B28" s="71">
        <v>14694.5</v>
      </c>
      <c r="C28" s="71">
        <v>15070.5</v>
      </c>
      <c r="D28" s="71">
        <v>15457</v>
      </c>
      <c r="E28" s="71">
        <v>16328.8</v>
      </c>
      <c r="F28" s="71">
        <v>13360.9</v>
      </c>
      <c r="G28" s="71">
        <v>12971.4</v>
      </c>
      <c r="H28" s="71">
        <v>11777.2</v>
      </c>
      <c r="I28" s="71">
        <v>15013.5</v>
      </c>
      <c r="J28" s="71">
        <v>12025</v>
      </c>
      <c r="K28" s="71">
        <v>16911.2</v>
      </c>
      <c r="L28" s="71">
        <v>11576.1</v>
      </c>
      <c r="M28" s="71">
        <v>16548.9</v>
      </c>
      <c r="N28" s="71">
        <v>11250.8</v>
      </c>
      <c r="O28" s="71">
        <v>15877.4</v>
      </c>
      <c r="P28" s="71">
        <v>11962.9</v>
      </c>
      <c r="Q28" s="71">
        <v>16076.1</v>
      </c>
      <c r="R28" s="71">
        <v>13003</v>
      </c>
      <c r="S28" s="71">
        <v>15187.6</v>
      </c>
      <c r="T28" s="71">
        <v>11784.1</v>
      </c>
      <c r="U28" s="71">
        <v>15191.8</v>
      </c>
    </row>
    <row r="29" spans="1:21" ht="15">
      <c r="A29" s="67" t="s">
        <v>14</v>
      </c>
      <c r="B29" s="71">
        <v>55997.8</v>
      </c>
      <c r="C29" s="71">
        <v>48654.1</v>
      </c>
      <c r="D29" s="71">
        <v>58836.4</v>
      </c>
      <c r="E29" s="71">
        <v>50774.9</v>
      </c>
      <c r="F29" s="71">
        <v>47717.9</v>
      </c>
      <c r="G29" s="71">
        <v>38431.6</v>
      </c>
      <c r="H29" s="71">
        <v>56469.4</v>
      </c>
      <c r="I29" s="71">
        <v>45251.7</v>
      </c>
      <c r="J29" s="71">
        <v>62457.6</v>
      </c>
      <c r="K29" s="71">
        <v>51333.9</v>
      </c>
      <c r="L29" s="71">
        <v>62398.1</v>
      </c>
      <c r="M29" s="71">
        <v>52371.7</v>
      </c>
      <c r="N29" s="71">
        <v>63003.8</v>
      </c>
      <c r="O29" s="71">
        <v>54060.4</v>
      </c>
      <c r="P29" s="71">
        <v>66611.5</v>
      </c>
      <c r="Q29" s="71">
        <v>59376</v>
      </c>
      <c r="R29" s="71">
        <v>72239.6</v>
      </c>
      <c r="S29" s="71">
        <v>63520.2</v>
      </c>
      <c r="T29" s="71">
        <v>74950.4</v>
      </c>
      <c r="U29" s="71">
        <v>65896</v>
      </c>
    </row>
    <row r="30" spans="1:21" ht="15">
      <c r="A30" s="67" t="s">
        <v>58</v>
      </c>
      <c r="B30" s="71">
        <v>1110.7</v>
      </c>
      <c r="C30" s="71">
        <v>2591.7</v>
      </c>
      <c r="D30" s="71">
        <v>955.5</v>
      </c>
      <c r="E30" s="71">
        <v>2754.5</v>
      </c>
      <c r="F30" s="71">
        <v>820.6</v>
      </c>
      <c r="G30" s="71">
        <v>2408.3</v>
      </c>
      <c r="H30" s="71">
        <v>1114.3</v>
      </c>
      <c r="I30" s="71">
        <v>2679.3</v>
      </c>
      <c r="J30" s="71">
        <v>1296</v>
      </c>
      <c r="K30" s="71">
        <v>3337.2</v>
      </c>
      <c r="L30" s="71">
        <v>1292.6</v>
      </c>
      <c r="M30" s="71">
        <v>3957.5</v>
      </c>
      <c r="N30" s="71">
        <v>1229.2</v>
      </c>
      <c r="O30" s="71">
        <v>3284.8</v>
      </c>
      <c r="P30" s="71">
        <v>1104.1</v>
      </c>
      <c r="Q30" s="71">
        <v>3217.9</v>
      </c>
      <c r="R30" s="71">
        <v>1079.1</v>
      </c>
      <c r="S30" s="71">
        <v>3633.4</v>
      </c>
      <c r="T30" s="71">
        <v>1183.5</v>
      </c>
      <c r="U30" s="71">
        <v>3235.7</v>
      </c>
    </row>
    <row r="31" spans="1:21" ht="15">
      <c r="A31" s="67" t="s">
        <v>22</v>
      </c>
      <c r="B31" s="71">
        <v>314168.3</v>
      </c>
      <c r="C31" s="71">
        <v>176695.6</v>
      </c>
      <c r="D31" s="71">
        <v>342918.7</v>
      </c>
      <c r="E31" s="71">
        <v>190112.8</v>
      </c>
      <c r="F31" s="71">
        <v>276747.5</v>
      </c>
      <c r="G31" s="71">
        <v>155914.7</v>
      </c>
      <c r="H31" s="71">
        <v>334942.7</v>
      </c>
      <c r="I31" s="71">
        <v>181535.2</v>
      </c>
      <c r="J31" s="71">
        <v>369526</v>
      </c>
      <c r="K31" s="71">
        <v>199271.8</v>
      </c>
      <c r="L31" s="71">
        <v>386389.8</v>
      </c>
      <c r="M31" s="71">
        <v>207625</v>
      </c>
      <c r="N31" s="71">
        <v>382558.7</v>
      </c>
      <c r="O31" s="71">
        <v>205613.9</v>
      </c>
      <c r="P31" s="71">
        <v>384230.2</v>
      </c>
      <c r="Q31" s="71">
        <v>203355.9</v>
      </c>
      <c r="R31" s="71">
        <v>389644.5</v>
      </c>
      <c r="S31" s="71">
        <v>211692.8</v>
      </c>
      <c r="T31" s="71">
        <v>392233.9</v>
      </c>
      <c r="U31" s="71">
        <v>214929</v>
      </c>
    </row>
    <row r="32" spans="1:21" ht="15">
      <c r="A32" s="67" t="s">
        <v>32</v>
      </c>
      <c r="B32" s="71">
        <v>88163.4</v>
      </c>
      <c r="C32" s="71">
        <v>95053.4</v>
      </c>
      <c r="D32" s="71">
        <v>90590</v>
      </c>
      <c r="E32" s="71">
        <v>98568.4</v>
      </c>
      <c r="F32" s="71">
        <v>71526.1</v>
      </c>
      <c r="G32" s="71">
        <v>80438.1</v>
      </c>
      <c r="H32" s="71">
        <v>83149.1</v>
      </c>
      <c r="I32" s="71">
        <v>93505.8</v>
      </c>
      <c r="J32" s="71">
        <v>90943.7</v>
      </c>
      <c r="K32" s="71">
        <v>106366.7</v>
      </c>
      <c r="L32" s="71">
        <v>90844.2</v>
      </c>
      <c r="M32" s="71">
        <v>106273.6</v>
      </c>
      <c r="N32" s="71">
        <v>92433</v>
      </c>
      <c r="O32" s="71">
        <v>105723</v>
      </c>
      <c r="P32" s="71">
        <v>93774.3</v>
      </c>
      <c r="Q32" s="71">
        <v>105245.9</v>
      </c>
      <c r="R32" s="71">
        <v>96519.4</v>
      </c>
      <c r="S32" s="71">
        <v>108009</v>
      </c>
      <c r="T32" s="71">
        <v>97073.2</v>
      </c>
      <c r="U32" s="71">
        <v>111196.1</v>
      </c>
    </row>
    <row r="33" spans="1:21" ht="15">
      <c r="A33" s="67" t="s">
        <v>36</v>
      </c>
      <c r="B33" s="71">
        <v>81007.9</v>
      </c>
      <c r="C33" s="71">
        <v>88688.9</v>
      </c>
      <c r="D33" s="71">
        <v>90538.7</v>
      </c>
      <c r="E33" s="71">
        <v>102110</v>
      </c>
      <c r="F33" s="71">
        <v>78199.7</v>
      </c>
      <c r="G33" s="71">
        <v>77855.8</v>
      </c>
      <c r="H33" s="71">
        <v>95579.8</v>
      </c>
      <c r="I33" s="71">
        <v>95137.5</v>
      </c>
      <c r="J33" s="71">
        <v>106014.1</v>
      </c>
      <c r="K33" s="71">
        <v>105934.8</v>
      </c>
      <c r="L33" s="71">
        <v>109962.1</v>
      </c>
      <c r="M33" s="71">
        <v>104926.1</v>
      </c>
      <c r="N33" s="71">
        <v>115755.4</v>
      </c>
      <c r="O33" s="71">
        <v>107822</v>
      </c>
      <c r="P33" s="71">
        <v>128290.5</v>
      </c>
      <c r="Q33" s="71">
        <v>117266.9</v>
      </c>
      <c r="R33" s="71">
        <v>142449.8</v>
      </c>
      <c r="S33" s="71">
        <v>125324.8</v>
      </c>
      <c r="T33" s="71">
        <v>145564.9</v>
      </c>
      <c r="U33" s="71">
        <v>128536.3</v>
      </c>
    </row>
    <row r="34" spans="1:21" ht="15">
      <c r="A34" s="67" t="s">
        <v>42</v>
      </c>
      <c r="B34" s="71">
        <v>29540.3</v>
      </c>
      <c r="C34" s="71">
        <v>45891.8</v>
      </c>
      <c r="D34" s="71">
        <v>28925.2</v>
      </c>
      <c r="E34" s="71">
        <v>48011.1</v>
      </c>
      <c r="F34" s="71">
        <v>23905.4</v>
      </c>
      <c r="G34" s="71">
        <v>40384</v>
      </c>
      <c r="H34" s="71">
        <v>28116.7</v>
      </c>
      <c r="I34" s="71">
        <v>44803.9</v>
      </c>
      <c r="J34" s="71">
        <v>31888.1</v>
      </c>
      <c r="K34" s="71">
        <v>43678.9</v>
      </c>
      <c r="L34" s="71">
        <v>32126</v>
      </c>
      <c r="M34" s="71">
        <v>40294.1</v>
      </c>
      <c r="N34" s="71">
        <v>33274.9</v>
      </c>
      <c r="O34" s="71">
        <v>41065.5</v>
      </c>
      <c r="P34" s="71">
        <v>34044.8</v>
      </c>
      <c r="Q34" s="71">
        <v>44142.6</v>
      </c>
      <c r="R34" s="71">
        <v>36071.1</v>
      </c>
      <c r="S34" s="71">
        <v>46186</v>
      </c>
      <c r="T34" s="71">
        <v>37571.3</v>
      </c>
      <c r="U34" s="71">
        <v>47634.9</v>
      </c>
    </row>
    <row r="35" spans="1:21" ht="15">
      <c r="A35" s="67" t="s">
        <v>38</v>
      </c>
      <c r="B35" s="71">
        <v>21383.7</v>
      </c>
      <c r="C35" s="71">
        <v>36643.6</v>
      </c>
      <c r="D35" s="71">
        <v>23856.2</v>
      </c>
      <c r="E35" s="71">
        <v>39888.6</v>
      </c>
      <c r="F35" s="71">
        <v>21672</v>
      </c>
      <c r="G35" s="71">
        <v>28516.7</v>
      </c>
      <c r="H35" s="71">
        <v>27110.5</v>
      </c>
      <c r="I35" s="71">
        <v>34027.1</v>
      </c>
      <c r="J35" s="71">
        <v>32283.7</v>
      </c>
      <c r="K35" s="71">
        <v>40018.3</v>
      </c>
      <c r="L35" s="71">
        <v>31704.7</v>
      </c>
      <c r="M35" s="71">
        <v>40240</v>
      </c>
      <c r="N35" s="71">
        <v>34505.6</v>
      </c>
      <c r="O35" s="71">
        <v>41913.7</v>
      </c>
      <c r="P35" s="71">
        <v>37318.2</v>
      </c>
      <c r="Q35" s="71">
        <v>44127.3</v>
      </c>
      <c r="R35" s="71">
        <v>40240.8</v>
      </c>
      <c r="S35" s="71">
        <v>48586.3</v>
      </c>
      <c r="T35" s="71">
        <v>43079.5</v>
      </c>
      <c r="U35" s="71">
        <v>51949.6</v>
      </c>
    </row>
    <row r="36" spans="1:21" ht="15">
      <c r="A36" s="67" t="s">
        <v>24</v>
      </c>
      <c r="B36" s="71">
        <v>16991.2</v>
      </c>
      <c r="C36" s="71">
        <v>18057.2</v>
      </c>
      <c r="D36" s="71">
        <v>17719.8</v>
      </c>
      <c r="E36" s="71">
        <v>18985.2</v>
      </c>
      <c r="F36" s="71">
        <v>14387.2</v>
      </c>
      <c r="G36" s="71">
        <v>14344.4</v>
      </c>
      <c r="H36" s="71">
        <v>17089</v>
      </c>
      <c r="I36" s="71">
        <v>16477.6</v>
      </c>
      <c r="J36" s="71">
        <v>19253.6</v>
      </c>
      <c r="K36" s="71">
        <v>18421.9</v>
      </c>
      <c r="L36" s="71">
        <v>18775.5</v>
      </c>
      <c r="M36" s="71">
        <v>17958.8</v>
      </c>
      <c r="N36" s="71">
        <v>19170.2</v>
      </c>
      <c r="O36" s="71">
        <v>17603.8</v>
      </c>
      <c r="P36" s="71">
        <v>20378.9</v>
      </c>
      <c r="Q36" s="71">
        <v>17655.9</v>
      </c>
      <c r="R36" s="71">
        <v>21868.5</v>
      </c>
      <c r="S36" s="71">
        <v>18811.8</v>
      </c>
      <c r="T36" s="71">
        <v>22407.8</v>
      </c>
      <c r="U36" s="71">
        <v>19567.2</v>
      </c>
    </row>
    <row r="37" spans="1:21" ht="15">
      <c r="A37" s="67" t="s">
        <v>12</v>
      </c>
      <c r="B37" s="71">
        <v>37233.5</v>
      </c>
      <c r="C37" s="71">
        <v>33063.2</v>
      </c>
      <c r="D37" s="71">
        <v>41505.3</v>
      </c>
      <c r="E37" s="71">
        <v>36769.4</v>
      </c>
      <c r="F37" s="71">
        <v>34698.1</v>
      </c>
      <c r="G37" s="71">
        <v>29927.7</v>
      </c>
      <c r="H37" s="71">
        <v>41329.2</v>
      </c>
      <c r="I37" s="71">
        <v>35363.4</v>
      </c>
      <c r="J37" s="71">
        <v>48809.9</v>
      </c>
      <c r="K37" s="71">
        <v>42066.4</v>
      </c>
      <c r="L37" s="71">
        <v>52789.6</v>
      </c>
      <c r="M37" s="71">
        <v>44413</v>
      </c>
      <c r="N37" s="71">
        <v>53556.8</v>
      </c>
      <c r="O37" s="71">
        <v>45727.2</v>
      </c>
      <c r="P37" s="71">
        <v>54909.5</v>
      </c>
      <c r="Q37" s="71">
        <v>46920.2</v>
      </c>
      <c r="R37" s="71">
        <v>57986.4</v>
      </c>
      <c r="S37" s="71">
        <v>52056.8</v>
      </c>
      <c r="T37" s="71">
        <v>59921.3</v>
      </c>
      <c r="U37" s="71">
        <v>54675.8</v>
      </c>
    </row>
    <row r="38" spans="1:21" ht="15">
      <c r="A38" s="67" t="s">
        <v>46</v>
      </c>
      <c r="B38" s="71">
        <v>37380.4</v>
      </c>
      <c r="C38" s="71">
        <v>38202</v>
      </c>
      <c r="D38" s="71">
        <v>36728.5</v>
      </c>
      <c r="E38" s="71">
        <v>38725.1</v>
      </c>
      <c r="F38" s="71">
        <v>25104.6</v>
      </c>
      <c r="G38" s="71">
        <v>28407.8</v>
      </c>
      <c r="H38" s="71">
        <v>28536.7</v>
      </c>
      <c r="I38" s="71">
        <v>33318</v>
      </c>
      <c r="J38" s="71">
        <v>31737.6</v>
      </c>
      <c r="K38" s="71">
        <v>37247.3</v>
      </c>
      <c r="L38" s="71">
        <v>30539.1</v>
      </c>
      <c r="M38" s="71">
        <v>37393</v>
      </c>
      <c r="N38" s="71">
        <v>30978.9</v>
      </c>
      <c r="O38" s="71">
        <v>38704.2</v>
      </c>
      <c r="P38" s="71">
        <v>32080.8</v>
      </c>
      <c r="Q38" s="71">
        <v>39356.3</v>
      </c>
      <c r="R38" s="71">
        <v>31791.6</v>
      </c>
      <c r="S38" s="71">
        <v>39757.3</v>
      </c>
      <c r="T38" s="71">
        <v>30674.9</v>
      </c>
      <c r="U38" s="71">
        <v>40170.3</v>
      </c>
    </row>
    <row r="39" spans="1:21" ht="15">
      <c r="A39" s="67" t="s">
        <v>40</v>
      </c>
      <c r="B39" s="71">
        <v>75496.1</v>
      </c>
      <c r="C39" s="71">
        <v>79512.6</v>
      </c>
      <c r="D39" s="71">
        <v>75020.6</v>
      </c>
      <c r="E39" s="71">
        <v>79259.6</v>
      </c>
      <c r="F39" s="71">
        <v>54833.2</v>
      </c>
      <c r="G39" s="71">
        <v>58428.2</v>
      </c>
      <c r="H39" s="71">
        <v>68382.1</v>
      </c>
      <c r="I39" s="71">
        <v>75357.3</v>
      </c>
      <c r="J39" s="71">
        <v>75357.9</v>
      </c>
      <c r="K39" s="71">
        <v>86722.4</v>
      </c>
      <c r="L39" s="71">
        <v>76397.1</v>
      </c>
      <c r="M39" s="71">
        <v>86151.6</v>
      </c>
      <c r="N39" s="71">
        <v>72777.3</v>
      </c>
      <c r="O39" s="71">
        <v>83264</v>
      </c>
      <c r="P39" s="71">
        <v>72447.9</v>
      </c>
      <c r="Q39" s="71">
        <v>83986.5</v>
      </c>
      <c r="R39" s="71">
        <v>73826.1</v>
      </c>
      <c r="S39" s="71">
        <v>87356.7</v>
      </c>
      <c r="T39" s="71">
        <v>74556.8</v>
      </c>
      <c r="U39" s="71">
        <v>90590.1</v>
      </c>
    </row>
    <row r="40" spans="1:21" ht="15">
      <c r="A40" s="67" t="s">
        <v>54</v>
      </c>
      <c r="B40" s="71">
        <v>186658.5</v>
      </c>
      <c r="C40" s="71">
        <v>250163.4</v>
      </c>
      <c r="D40" s="71">
        <v>178528.4</v>
      </c>
      <c r="E40" s="71">
        <v>229698.5</v>
      </c>
      <c r="F40" s="71">
        <v>140321.2</v>
      </c>
      <c r="G40" s="71">
        <v>184398.9</v>
      </c>
      <c r="H40" s="71">
        <v>165678.5</v>
      </c>
      <c r="I40" s="71">
        <v>218337.4</v>
      </c>
      <c r="J40" s="71">
        <v>182672.9</v>
      </c>
      <c r="K40" s="71">
        <v>235531.1</v>
      </c>
      <c r="L40" s="71">
        <v>185030.8</v>
      </c>
      <c r="M40" s="71">
        <v>257682.8</v>
      </c>
      <c r="N40" s="71">
        <v>177224.4</v>
      </c>
      <c r="O40" s="71">
        <v>257551.3</v>
      </c>
      <c r="P40" s="71">
        <v>182059</v>
      </c>
      <c r="Q40" s="71">
        <v>275398.7</v>
      </c>
      <c r="R40" s="71">
        <v>184245.5</v>
      </c>
      <c r="S40" s="71">
        <v>302832.1</v>
      </c>
      <c r="T40" s="71">
        <v>175564.2</v>
      </c>
      <c r="U40" s="71">
        <v>290558.7</v>
      </c>
    </row>
    <row r="42" ht="15">
      <c r="A42" s="59" t="s">
        <v>94</v>
      </c>
    </row>
    <row r="43" spans="1:2" ht="15">
      <c r="A43" s="59" t="s">
        <v>95</v>
      </c>
      <c r="B43" s="59" t="s">
        <v>96</v>
      </c>
    </row>
    <row r="45" spans="1:2" ht="15">
      <c r="A45" s="59" t="s">
        <v>76</v>
      </c>
      <c r="B45" s="59" t="s">
        <v>77</v>
      </c>
    </row>
    <row r="46" spans="1:2" ht="15">
      <c r="A46" s="59" t="s">
        <v>78</v>
      </c>
      <c r="B46" s="59" t="s">
        <v>97</v>
      </c>
    </row>
    <row r="48" spans="1:21" ht="15">
      <c r="A48" s="67" t="s">
        <v>80</v>
      </c>
      <c r="B48" s="67" t="s">
        <v>81</v>
      </c>
      <c r="C48" s="67" t="s">
        <v>81</v>
      </c>
      <c r="D48" s="67" t="s">
        <v>82</v>
      </c>
      <c r="E48" s="67" t="s">
        <v>82</v>
      </c>
      <c r="F48" s="67" t="s">
        <v>83</v>
      </c>
      <c r="G48" s="67" t="s">
        <v>83</v>
      </c>
      <c r="H48" s="67" t="s">
        <v>84</v>
      </c>
      <c r="I48" s="67" t="s">
        <v>84</v>
      </c>
      <c r="J48" s="67" t="s">
        <v>85</v>
      </c>
      <c r="K48" s="67" t="s">
        <v>85</v>
      </c>
      <c r="L48" s="67" t="s">
        <v>86</v>
      </c>
      <c r="M48" s="67" t="s">
        <v>86</v>
      </c>
      <c r="N48" s="67" t="s">
        <v>87</v>
      </c>
      <c r="O48" s="67" t="s">
        <v>87</v>
      </c>
      <c r="P48" s="67" t="s">
        <v>88</v>
      </c>
      <c r="Q48" s="67" t="s">
        <v>88</v>
      </c>
      <c r="R48" s="67" t="s">
        <v>89</v>
      </c>
      <c r="S48" s="67" t="s">
        <v>89</v>
      </c>
      <c r="T48" s="67" t="s">
        <v>90</v>
      </c>
      <c r="U48" s="67" t="s">
        <v>90</v>
      </c>
    </row>
    <row r="49" spans="1:21" ht="15">
      <c r="A49" s="67" t="s">
        <v>91</v>
      </c>
      <c r="B49" s="67" t="s">
        <v>92</v>
      </c>
      <c r="C49" s="67" t="s">
        <v>93</v>
      </c>
      <c r="D49" s="67" t="s">
        <v>92</v>
      </c>
      <c r="E49" s="67" t="s">
        <v>93</v>
      </c>
      <c r="F49" s="67" t="s">
        <v>92</v>
      </c>
      <c r="G49" s="67" t="s">
        <v>93</v>
      </c>
      <c r="H49" s="67" t="s">
        <v>92</v>
      </c>
      <c r="I49" s="67" t="s">
        <v>93</v>
      </c>
      <c r="J49" s="67" t="s">
        <v>92</v>
      </c>
      <c r="K49" s="67" t="s">
        <v>93</v>
      </c>
      <c r="L49" s="67" t="s">
        <v>92</v>
      </c>
      <c r="M49" s="67" t="s">
        <v>93</v>
      </c>
      <c r="N49" s="67" t="s">
        <v>92</v>
      </c>
      <c r="O49" s="67" t="s">
        <v>93</v>
      </c>
      <c r="P49" s="67" t="s">
        <v>92</v>
      </c>
      <c r="Q49" s="67" t="s">
        <v>93</v>
      </c>
      <c r="R49" s="67" t="s">
        <v>92</v>
      </c>
      <c r="S49" s="67" t="s">
        <v>93</v>
      </c>
      <c r="T49" s="67" t="s">
        <v>92</v>
      </c>
      <c r="U49" s="67" t="s">
        <v>93</v>
      </c>
    </row>
    <row r="50" spans="1:21" ht="15">
      <c r="A50" s="67" t="s">
        <v>79</v>
      </c>
      <c r="B50" s="71">
        <v>1234482.1</v>
      </c>
      <c r="C50" s="71">
        <v>1450339.7</v>
      </c>
      <c r="D50" s="71">
        <v>1309147.2</v>
      </c>
      <c r="E50" s="71">
        <v>1585230.7</v>
      </c>
      <c r="F50" s="71">
        <v>1093961.3</v>
      </c>
      <c r="G50" s="71">
        <v>1235636.2</v>
      </c>
      <c r="H50" s="71">
        <v>1354055.2</v>
      </c>
      <c r="I50" s="71">
        <v>1531518.2</v>
      </c>
      <c r="J50" s="71">
        <v>1554510.9</v>
      </c>
      <c r="K50" s="71">
        <v>1729979.8</v>
      </c>
      <c r="L50" s="71">
        <v>1684928.3</v>
      </c>
      <c r="M50" s="71">
        <v>1798757.5</v>
      </c>
      <c r="N50" s="71">
        <v>1736371.3</v>
      </c>
      <c r="O50" s="71">
        <v>1687440.2</v>
      </c>
      <c r="P50" s="71">
        <v>1703459.6</v>
      </c>
      <c r="Q50" s="71">
        <v>1692866.9</v>
      </c>
      <c r="R50" s="71">
        <v>1789949.3</v>
      </c>
      <c r="S50" s="71">
        <v>1730178.4</v>
      </c>
      <c r="T50" s="71">
        <v>1743722.1</v>
      </c>
      <c r="U50" s="71">
        <v>1710906.2</v>
      </c>
    </row>
    <row r="51" spans="1:21" ht="15">
      <c r="A51" s="67" t="s">
        <v>59</v>
      </c>
      <c r="B51" s="71">
        <v>74962.6</v>
      </c>
      <c r="C51" s="71">
        <v>88354.9</v>
      </c>
      <c r="D51" s="71">
        <v>73961.4</v>
      </c>
      <c r="E51" s="71">
        <v>95405</v>
      </c>
      <c r="F51" s="71">
        <v>64707.2</v>
      </c>
      <c r="G51" s="71">
        <v>75400.9</v>
      </c>
      <c r="H51" s="71">
        <v>82933.6</v>
      </c>
      <c r="I51" s="71">
        <v>91113.3</v>
      </c>
      <c r="J51" s="71">
        <v>95676.2</v>
      </c>
      <c r="K51" s="71">
        <v>108435.9</v>
      </c>
      <c r="L51" s="71">
        <v>104037.5</v>
      </c>
      <c r="M51" s="71">
        <v>110843.1</v>
      </c>
      <c r="N51" s="71">
        <v>105383.3</v>
      </c>
      <c r="O51" s="71">
        <v>114184.9</v>
      </c>
      <c r="P51" s="71">
        <v>104083.7</v>
      </c>
      <c r="Q51" s="71">
        <v>119728.2</v>
      </c>
      <c r="R51" s="71">
        <v>100649.2</v>
      </c>
      <c r="S51" s="71">
        <v>125811</v>
      </c>
      <c r="T51" s="71">
        <v>99461.8</v>
      </c>
      <c r="U51" s="71">
        <v>123075.8</v>
      </c>
    </row>
    <row r="52" spans="1:21" ht="15">
      <c r="A52" s="67" t="s">
        <v>26</v>
      </c>
      <c r="B52" s="71">
        <v>5166.5</v>
      </c>
      <c r="C52" s="71">
        <v>9002.2</v>
      </c>
      <c r="D52" s="71">
        <v>5959.1</v>
      </c>
      <c r="E52" s="71">
        <v>10801.8</v>
      </c>
      <c r="F52" s="71">
        <v>4035.2</v>
      </c>
      <c r="G52" s="71">
        <v>6721.4</v>
      </c>
      <c r="H52" s="71">
        <v>6010.2</v>
      </c>
      <c r="I52" s="71">
        <v>7953</v>
      </c>
      <c r="J52" s="71">
        <v>7576</v>
      </c>
      <c r="K52" s="71">
        <v>9480.3</v>
      </c>
      <c r="L52" s="71">
        <v>8533.1</v>
      </c>
      <c r="M52" s="71">
        <v>10499.2</v>
      </c>
      <c r="N52" s="71">
        <v>8921.2</v>
      </c>
      <c r="O52" s="71">
        <v>10405.3</v>
      </c>
      <c r="P52" s="71">
        <v>8278.9</v>
      </c>
      <c r="Q52" s="71">
        <v>10006.1</v>
      </c>
      <c r="R52" s="71">
        <v>8024.7</v>
      </c>
      <c r="S52" s="71">
        <v>9393.5</v>
      </c>
      <c r="T52" s="71">
        <v>7543</v>
      </c>
      <c r="U52" s="71">
        <v>8719.2</v>
      </c>
    </row>
    <row r="53" spans="1:21" ht="15">
      <c r="A53" s="67" t="s">
        <v>16</v>
      </c>
      <c r="B53" s="71">
        <v>12712.7</v>
      </c>
      <c r="C53" s="71">
        <v>17078.6</v>
      </c>
      <c r="D53" s="71">
        <v>14592.7</v>
      </c>
      <c r="E53" s="71">
        <v>22235.5</v>
      </c>
      <c r="F53" s="71">
        <v>12023.4</v>
      </c>
      <c r="G53" s="71">
        <v>16458.2</v>
      </c>
      <c r="H53" s="71">
        <v>15706.9</v>
      </c>
      <c r="I53" s="71">
        <v>23908.4</v>
      </c>
      <c r="J53" s="71">
        <v>19464.6</v>
      </c>
      <c r="K53" s="71">
        <v>27699.7</v>
      </c>
      <c r="L53" s="71">
        <v>22849.9</v>
      </c>
      <c r="M53" s="71">
        <v>27072</v>
      </c>
      <c r="N53" s="71">
        <v>23066.3</v>
      </c>
      <c r="O53" s="71">
        <v>25163.7</v>
      </c>
      <c r="P53" s="71">
        <v>23422.1</v>
      </c>
      <c r="Q53" s="71">
        <v>26263.4</v>
      </c>
      <c r="R53" s="71">
        <v>23803.8</v>
      </c>
      <c r="S53" s="71">
        <v>28971.8</v>
      </c>
      <c r="T53" s="71">
        <v>23983.1</v>
      </c>
      <c r="U53" s="71">
        <v>26823.5</v>
      </c>
    </row>
    <row r="54" spans="1:21" ht="15">
      <c r="A54" s="67" t="s">
        <v>34</v>
      </c>
      <c r="B54" s="71">
        <v>22401</v>
      </c>
      <c r="C54" s="71">
        <v>19415.1</v>
      </c>
      <c r="D54" s="71">
        <v>23888.3</v>
      </c>
      <c r="E54" s="71">
        <v>21067.7</v>
      </c>
      <c r="F54" s="71">
        <v>21769.8</v>
      </c>
      <c r="G54" s="71">
        <v>17910.6</v>
      </c>
      <c r="H54" s="71">
        <v>24954</v>
      </c>
      <c r="I54" s="71">
        <v>18862.9</v>
      </c>
      <c r="J54" s="71">
        <v>27813.6</v>
      </c>
      <c r="K54" s="71">
        <v>20281.8</v>
      </c>
      <c r="L54" s="71">
        <v>30188</v>
      </c>
      <c r="M54" s="71">
        <v>21221.8</v>
      </c>
      <c r="N54" s="71">
        <v>30336.5</v>
      </c>
      <c r="O54" s="71">
        <v>21796.6</v>
      </c>
      <c r="P54" s="71">
        <v>30447.7</v>
      </c>
      <c r="Q54" s="71">
        <v>22863.9</v>
      </c>
      <c r="R54" s="71">
        <v>33269</v>
      </c>
      <c r="S54" s="71">
        <v>23552.8</v>
      </c>
      <c r="T54" s="71">
        <v>33028.8</v>
      </c>
      <c r="U54" s="71">
        <v>22186.9</v>
      </c>
    </row>
    <row r="55" spans="1:21" ht="15">
      <c r="A55" s="67" t="s">
        <v>44</v>
      </c>
      <c r="B55" s="71">
        <v>337439.1</v>
      </c>
      <c r="C55" s="71">
        <v>271771.3</v>
      </c>
      <c r="D55" s="71">
        <v>357670.6</v>
      </c>
      <c r="E55" s="71">
        <v>292207.8</v>
      </c>
      <c r="F55" s="71">
        <v>300044</v>
      </c>
      <c r="G55" s="71">
        <v>234632.9</v>
      </c>
      <c r="H55" s="71">
        <v>376680.4</v>
      </c>
      <c r="I55" s="71">
        <v>292064.4</v>
      </c>
      <c r="J55" s="71">
        <v>428902.4</v>
      </c>
      <c r="K55" s="71">
        <v>328965.6</v>
      </c>
      <c r="L55" s="71">
        <v>470952</v>
      </c>
      <c r="M55" s="71">
        <v>327633.2</v>
      </c>
      <c r="N55" s="71">
        <v>469441</v>
      </c>
      <c r="O55" s="71">
        <v>314335.3</v>
      </c>
      <c r="P55" s="71">
        <v>476440.1</v>
      </c>
      <c r="Q55" s="71">
        <v>313760.3</v>
      </c>
      <c r="R55" s="71">
        <v>503014.2</v>
      </c>
      <c r="S55" s="71">
        <v>326005</v>
      </c>
      <c r="T55" s="71">
        <v>500732</v>
      </c>
      <c r="U55" s="71">
        <v>320997</v>
      </c>
    </row>
    <row r="56" spans="1:21" ht="15">
      <c r="A56" s="67" t="s">
        <v>20</v>
      </c>
      <c r="B56" s="71">
        <v>2388.2</v>
      </c>
      <c r="C56" s="71">
        <v>2444.3</v>
      </c>
      <c r="D56" s="71">
        <v>2532</v>
      </c>
      <c r="E56" s="71">
        <v>2199.6</v>
      </c>
      <c r="F56" s="71">
        <v>1975.6</v>
      </c>
      <c r="G56" s="71">
        <v>1425.8</v>
      </c>
      <c r="H56" s="71">
        <v>2744.8</v>
      </c>
      <c r="I56" s="71">
        <v>1872.2</v>
      </c>
      <c r="J56" s="71">
        <v>4045.3</v>
      </c>
      <c r="K56" s="71">
        <v>2957.6</v>
      </c>
      <c r="L56" s="71">
        <v>4253.8</v>
      </c>
      <c r="M56" s="71">
        <v>3122.7</v>
      </c>
      <c r="N56" s="71">
        <v>3569.3</v>
      </c>
      <c r="O56" s="71">
        <v>2493.8</v>
      </c>
      <c r="P56" s="71">
        <v>3352.5</v>
      </c>
      <c r="Q56" s="71">
        <v>2517.3</v>
      </c>
      <c r="R56" s="71">
        <v>2879.5</v>
      </c>
      <c r="S56" s="71">
        <v>2395.9</v>
      </c>
      <c r="T56" s="71">
        <v>3109.9</v>
      </c>
      <c r="U56" s="71">
        <v>2467.7</v>
      </c>
    </row>
    <row r="57" spans="1:21" ht="15">
      <c r="A57" s="67" t="s">
        <v>10</v>
      </c>
      <c r="B57" s="71">
        <v>32368</v>
      </c>
      <c r="C57" s="71">
        <v>18358</v>
      </c>
      <c r="D57" s="71">
        <v>31737.4</v>
      </c>
      <c r="E57" s="71">
        <v>17174.6</v>
      </c>
      <c r="F57" s="71">
        <v>32220.6</v>
      </c>
      <c r="G57" s="71">
        <v>15494.2</v>
      </c>
      <c r="H57" s="71">
        <v>37501.6</v>
      </c>
      <c r="I57" s="71">
        <v>16265.6</v>
      </c>
      <c r="J57" s="71">
        <v>38400</v>
      </c>
      <c r="K57" s="71">
        <v>17640.9</v>
      </c>
      <c r="L57" s="71">
        <v>37731.3</v>
      </c>
      <c r="M57" s="71">
        <v>19443.5</v>
      </c>
      <c r="N57" s="71">
        <v>37484.4</v>
      </c>
      <c r="O57" s="71">
        <v>17756.1</v>
      </c>
      <c r="P57" s="71">
        <v>41301.4</v>
      </c>
      <c r="Q57" s="71">
        <v>20362.1</v>
      </c>
      <c r="R57" s="71">
        <v>52382.4</v>
      </c>
      <c r="S57" s="71">
        <v>23396.8</v>
      </c>
      <c r="T57" s="71">
        <v>57181.8</v>
      </c>
      <c r="U57" s="71">
        <v>23819.4</v>
      </c>
    </row>
    <row r="58" spans="1:21" ht="15">
      <c r="A58" s="67" t="s">
        <v>52</v>
      </c>
      <c r="B58" s="71">
        <v>6984.3</v>
      </c>
      <c r="C58" s="71">
        <v>25135.3</v>
      </c>
      <c r="D58" s="71">
        <v>8356.1</v>
      </c>
      <c r="E58" s="71">
        <v>28659.9</v>
      </c>
      <c r="F58" s="71">
        <v>7395.6</v>
      </c>
      <c r="G58" s="71">
        <v>21961.6</v>
      </c>
      <c r="H58" s="71">
        <v>9660.3</v>
      </c>
      <c r="I58" s="71">
        <v>24723</v>
      </c>
      <c r="J58" s="71">
        <v>11750</v>
      </c>
      <c r="K58" s="71">
        <v>23708.6</v>
      </c>
      <c r="L58" s="71">
        <v>15346.1</v>
      </c>
      <c r="M58" s="71">
        <v>26723.3</v>
      </c>
      <c r="N58" s="71">
        <v>14445.7</v>
      </c>
      <c r="O58" s="71">
        <v>24798.3</v>
      </c>
      <c r="P58" s="71">
        <v>14017.1</v>
      </c>
      <c r="Q58" s="71">
        <v>25012.6</v>
      </c>
      <c r="R58" s="71">
        <v>11853.1</v>
      </c>
      <c r="S58" s="71">
        <v>20511.2</v>
      </c>
      <c r="T58" s="71">
        <v>11130.7</v>
      </c>
      <c r="U58" s="71">
        <v>20035.2</v>
      </c>
    </row>
    <row r="59" spans="1:21" ht="15">
      <c r="A59" s="67" t="s">
        <v>50</v>
      </c>
      <c r="B59" s="71">
        <v>53745.3</v>
      </c>
      <c r="C59" s="71">
        <v>105010.2</v>
      </c>
      <c r="D59" s="71">
        <v>57953.3</v>
      </c>
      <c r="E59" s="71">
        <v>116459.4</v>
      </c>
      <c r="F59" s="71">
        <v>48998.1</v>
      </c>
      <c r="G59" s="71">
        <v>79120.7</v>
      </c>
      <c r="H59" s="71">
        <v>59915.5</v>
      </c>
      <c r="I59" s="71">
        <v>101051.5</v>
      </c>
      <c r="J59" s="71">
        <v>73294.4</v>
      </c>
      <c r="K59" s="71">
        <v>116529.3</v>
      </c>
      <c r="L59" s="71">
        <v>83478.7</v>
      </c>
      <c r="M59" s="71">
        <v>120184.1</v>
      </c>
      <c r="N59" s="71">
        <v>88797.6</v>
      </c>
      <c r="O59" s="71">
        <v>114759.6</v>
      </c>
      <c r="P59" s="71">
        <v>88493.1</v>
      </c>
      <c r="Q59" s="71">
        <v>115334.5</v>
      </c>
      <c r="R59" s="71">
        <v>88955.7</v>
      </c>
      <c r="S59" s="71">
        <v>110385.3</v>
      </c>
      <c r="T59" s="71">
        <v>87228.7</v>
      </c>
      <c r="U59" s="71">
        <v>107377.1</v>
      </c>
    </row>
    <row r="60" spans="1:21" ht="15">
      <c r="A60" s="67" t="s">
        <v>48</v>
      </c>
      <c r="B60" s="71">
        <v>140288</v>
      </c>
      <c r="C60" s="71">
        <v>140212.9</v>
      </c>
      <c r="D60" s="71">
        <v>150941.1</v>
      </c>
      <c r="E60" s="71">
        <v>154936</v>
      </c>
      <c r="F60" s="71">
        <v>130305</v>
      </c>
      <c r="G60" s="71">
        <v>123237.6</v>
      </c>
      <c r="H60" s="71">
        <v>154153</v>
      </c>
      <c r="I60" s="71">
        <v>145351.6</v>
      </c>
      <c r="J60" s="71">
        <v>167091.8</v>
      </c>
      <c r="K60" s="71">
        <v>168691.7</v>
      </c>
      <c r="L60" s="71">
        <v>181734.3</v>
      </c>
      <c r="M60" s="71">
        <v>172912.6</v>
      </c>
      <c r="N60" s="71">
        <v>177612.7</v>
      </c>
      <c r="O60" s="71">
        <v>165376.3</v>
      </c>
      <c r="P60" s="71">
        <v>174313.3</v>
      </c>
      <c r="Q60" s="71">
        <v>164664.8</v>
      </c>
      <c r="R60" s="71">
        <v>187811.2</v>
      </c>
      <c r="S60" s="71">
        <v>162971.3</v>
      </c>
      <c r="T60" s="71">
        <v>183734.3</v>
      </c>
      <c r="U60" s="71">
        <v>159810.8</v>
      </c>
    </row>
    <row r="61" spans="1:21" ht="15">
      <c r="A61" s="67" t="s">
        <v>57</v>
      </c>
      <c r="B61" s="71">
        <v>3574.6</v>
      </c>
      <c r="C61" s="71">
        <v>6634.6</v>
      </c>
      <c r="D61" s="71">
        <v>3742.7</v>
      </c>
      <c r="E61" s="71">
        <v>7467.6</v>
      </c>
      <c r="F61" s="71">
        <v>2967.6</v>
      </c>
      <c r="G61" s="71">
        <v>5674.4</v>
      </c>
      <c r="H61" s="71">
        <v>3466</v>
      </c>
      <c r="I61" s="71">
        <v>6027.4</v>
      </c>
      <c r="J61" s="71">
        <v>3846.4</v>
      </c>
      <c r="K61" s="71">
        <v>6215.9</v>
      </c>
      <c r="L61" s="71">
        <v>4026.4</v>
      </c>
      <c r="M61" s="71">
        <v>6080.3</v>
      </c>
      <c r="N61" s="71">
        <v>3632.1</v>
      </c>
      <c r="O61" s="71">
        <v>5491.4</v>
      </c>
      <c r="P61" s="71">
        <v>3813.3</v>
      </c>
      <c r="Q61" s="71">
        <v>4083</v>
      </c>
      <c r="R61" s="71">
        <v>3976</v>
      </c>
      <c r="S61" s="71">
        <v>4135.8</v>
      </c>
      <c r="T61" s="71">
        <v>4306.6</v>
      </c>
      <c r="U61" s="71">
        <v>4566</v>
      </c>
    </row>
    <row r="62" spans="1:21" ht="15">
      <c r="A62" s="67" t="s">
        <v>56</v>
      </c>
      <c r="B62" s="71">
        <v>139763</v>
      </c>
      <c r="C62" s="71">
        <v>156488.6</v>
      </c>
      <c r="D62" s="71">
        <v>148677.3</v>
      </c>
      <c r="E62" s="71">
        <v>171883.5</v>
      </c>
      <c r="F62" s="71">
        <v>121410.3</v>
      </c>
      <c r="G62" s="71">
        <v>125374.2</v>
      </c>
      <c r="H62" s="71">
        <v>141884.6</v>
      </c>
      <c r="I62" s="71">
        <v>164519.4</v>
      </c>
      <c r="J62" s="71">
        <v>162970.1</v>
      </c>
      <c r="K62" s="71">
        <v>184183.8</v>
      </c>
      <c r="L62" s="71">
        <v>178314.7</v>
      </c>
      <c r="M62" s="71">
        <v>177487.2</v>
      </c>
      <c r="N62" s="71">
        <v>180404</v>
      </c>
      <c r="O62" s="71">
        <v>160834.5</v>
      </c>
      <c r="P62" s="71">
        <v>180046.7</v>
      </c>
      <c r="Q62" s="71">
        <v>153048.8</v>
      </c>
      <c r="R62" s="71">
        <v>186316</v>
      </c>
      <c r="S62" s="71">
        <v>153094</v>
      </c>
      <c r="T62" s="71">
        <v>184099.4</v>
      </c>
      <c r="U62" s="71">
        <v>144231.8</v>
      </c>
    </row>
    <row r="63" spans="1:21" ht="15">
      <c r="A63" s="67" t="s">
        <v>28</v>
      </c>
      <c r="B63" s="71">
        <v>286.2</v>
      </c>
      <c r="C63" s="71">
        <v>1940.1</v>
      </c>
      <c r="D63" s="71">
        <v>339.5</v>
      </c>
      <c r="E63" s="71">
        <v>2312.7</v>
      </c>
      <c r="F63" s="71">
        <v>297.1</v>
      </c>
      <c r="G63" s="71">
        <v>1542.9</v>
      </c>
      <c r="H63" s="71">
        <v>356.3</v>
      </c>
      <c r="I63" s="71">
        <v>1909.6</v>
      </c>
      <c r="J63" s="71">
        <v>417.1</v>
      </c>
      <c r="K63" s="71">
        <v>1917.8</v>
      </c>
      <c r="L63" s="71">
        <v>532.3</v>
      </c>
      <c r="M63" s="71">
        <v>1749.1</v>
      </c>
      <c r="N63" s="71">
        <v>639.5</v>
      </c>
      <c r="O63" s="71">
        <v>1403.7</v>
      </c>
      <c r="P63" s="71">
        <v>1136.3</v>
      </c>
      <c r="Q63" s="71">
        <v>2137.4</v>
      </c>
      <c r="R63" s="71">
        <v>1651.8</v>
      </c>
      <c r="S63" s="71">
        <v>2311.5</v>
      </c>
      <c r="T63" s="71">
        <v>1377.5</v>
      </c>
      <c r="U63" s="71">
        <v>2392.6</v>
      </c>
    </row>
    <row r="64" spans="1:21" ht="15">
      <c r="A64" s="67" t="s">
        <v>30</v>
      </c>
      <c r="B64" s="71">
        <v>1665.7</v>
      </c>
      <c r="C64" s="71">
        <v>2513</v>
      </c>
      <c r="D64" s="71">
        <v>2165.7</v>
      </c>
      <c r="E64" s="71">
        <v>2683</v>
      </c>
      <c r="F64" s="71">
        <v>1784.9</v>
      </c>
      <c r="G64" s="71">
        <v>1722.9</v>
      </c>
      <c r="H64" s="71">
        <v>2351.4</v>
      </c>
      <c r="I64" s="71">
        <v>2104.9</v>
      </c>
      <c r="J64" s="71">
        <v>3205.9</v>
      </c>
      <c r="K64" s="71">
        <v>2615.5</v>
      </c>
      <c r="L64" s="71">
        <v>4000.5</v>
      </c>
      <c r="M64" s="71">
        <v>2925.2</v>
      </c>
      <c r="N64" s="71">
        <v>3656.9</v>
      </c>
      <c r="O64" s="71">
        <v>2689.8</v>
      </c>
      <c r="P64" s="71">
        <v>3451.9</v>
      </c>
      <c r="Q64" s="71">
        <v>2585.1</v>
      </c>
      <c r="R64" s="71">
        <v>3371.6</v>
      </c>
      <c r="S64" s="71">
        <v>2691.7</v>
      </c>
      <c r="T64" s="71">
        <v>3330.6</v>
      </c>
      <c r="U64" s="71">
        <v>2515.8</v>
      </c>
    </row>
    <row r="65" spans="1:21" ht="15">
      <c r="A65" s="67" t="s">
        <v>18</v>
      </c>
      <c r="B65" s="71">
        <v>4398.6</v>
      </c>
      <c r="C65" s="71">
        <v>5633.1</v>
      </c>
      <c r="D65" s="71">
        <v>6374.3</v>
      </c>
      <c r="E65" s="71">
        <v>8970.1</v>
      </c>
      <c r="F65" s="71">
        <v>4205</v>
      </c>
      <c r="G65" s="71">
        <v>5365.8</v>
      </c>
      <c r="H65" s="71">
        <v>6097</v>
      </c>
      <c r="I65" s="71">
        <v>7659.6</v>
      </c>
      <c r="J65" s="71">
        <v>7779.6</v>
      </c>
      <c r="K65" s="71">
        <v>9870.8</v>
      </c>
      <c r="L65" s="71">
        <v>9121.9</v>
      </c>
      <c r="M65" s="71">
        <v>10537.6</v>
      </c>
      <c r="N65" s="71">
        <v>10932.2</v>
      </c>
      <c r="O65" s="71">
        <v>10398.9</v>
      </c>
      <c r="P65" s="71">
        <v>11003</v>
      </c>
      <c r="Q65" s="71">
        <v>8907.3</v>
      </c>
      <c r="R65" s="71">
        <v>8855.2</v>
      </c>
      <c r="S65" s="71">
        <v>8200.7</v>
      </c>
      <c r="T65" s="71">
        <v>8886</v>
      </c>
      <c r="U65" s="71">
        <v>7160</v>
      </c>
    </row>
    <row r="66" spans="1:21" ht="15">
      <c r="A66" s="67" t="s">
        <v>8</v>
      </c>
      <c r="B66" s="71">
        <v>2039.1</v>
      </c>
      <c r="C66" s="71">
        <v>5381.1</v>
      </c>
      <c r="D66" s="71">
        <v>2012.6</v>
      </c>
      <c r="E66" s="71">
        <v>5534.8</v>
      </c>
      <c r="F66" s="71">
        <v>1937.9</v>
      </c>
      <c r="G66" s="71">
        <v>5189</v>
      </c>
      <c r="H66" s="71">
        <v>2403.1</v>
      </c>
      <c r="I66" s="71">
        <v>3699.9</v>
      </c>
      <c r="J66" s="71">
        <v>2965.2</v>
      </c>
      <c r="K66" s="71">
        <v>3821.3</v>
      </c>
      <c r="L66" s="71">
        <v>3082.7</v>
      </c>
      <c r="M66" s="71">
        <v>4888.2</v>
      </c>
      <c r="N66" s="71">
        <v>2634.7</v>
      </c>
      <c r="O66" s="71">
        <v>4220.6</v>
      </c>
      <c r="P66" s="71">
        <v>2523.8</v>
      </c>
      <c r="Q66" s="71">
        <v>4013.5</v>
      </c>
      <c r="R66" s="71">
        <v>2471.6</v>
      </c>
      <c r="S66" s="71">
        <v>5834.1</v>
      </c>
      <c r="T66" s="71">
        <v>2458.9</v>
      </c>
      <c r="U66" s="71">
        <v>4469.8</v>
      </c>
    </row>
    <row r="67" spans="1:21" ht="15">
      <c r="A67" s="67" t="s">
        <v>14</v>
      </c>
      <c r="B67" s="71">
        <v>13611.7</v>
      </c>
      <c r="C67" s="71">
        <v>21076.1</v>
      </c>
      <c r="D67" s="71">
        <v>14935.7</v>
      </c>
      <c r="E67" s="71">
        <v>23293.8</v>
      </c>
      <c r="F67" s="71">
        <v>11794.7</v>
      </c>
      <c r="G67" s="71">
        <v>17318.8</v>
      </c>
      <c r="H67" s="71">
        <v>15554.9</v>
      </c>
      <c r="I67" s="71">
        <v>21262.5</v>
      </c>
      <c r="J67" s="71">
        <v>18226.1</v>
      </c>
      <c r="K67" s="71">
        <v>22257.9</v>
      </c>
      <c r="L67" s="71">
        <v>18213.6</v>
      </c>
      <c r="M67" s="71">
        <v>21706.7</v>
      </c>
      <c r="N67" s="71">
        <v>17941.3</v>
      </c>
      <c r="O67" s="71">
        <v>21319.1</v>
      </c>
      <c r="P67" s="71">
        <v>16654.6</v>
      </c>
      <c r="Q67" s="71">
        <v>19602.3</v>
      </c>
      <c r="R67" s="71">
        <v>16606.6</v>
      </c>
      <c r="S67" s="71">
        <v>19427.1</v>
      </c>
      <c r="T67" s="71">
        <v>17122.8</v>
      </c>
      <c r="U67" s="71">
        <v>18932.9</v>
      </c>
    </row>
    <row r="68" spans="1:21" ht="15">
      <c r="A68" s="67" t="s">
        <v>58</v>
      </c>
      <c r="B68" s="71">
        <v>1397.2</v>
      </c>
      <c r="C68" s="71">
        <v>911.7</v>
      </c>
      <c r="D68" s="71">
        <v>1411.5</v>
      </c>
      <c r="E68" s="71">
        <v>849.2</v>
      </c>
      <c r="F68" s="71">
        <v>1228.1</v>
      </c>
      <c r="G68" s="71">
        <v>801.9</v>
      </c>
      <c r="H68" s="71">
        <v>1590.6</v>
      </c>
      <c r="I68" s="71">
        <v>1139.1</v>
      </c>
      <c r="J68" s="71">
        <v>1854.6</v>
      </c>
      <c r="K68" s="71">
        <v>1183.3</v>
      </c>
      <c r="L68" s="71">
        <v>2015.5</v>
      </c>
      <c r="M68" s="71">
        <v>1177.7</v>
      </c>
      <c r="N68" s="71">
        <v>1509.2</v>
      </c>
      <c r="O68" s="71">
        <v>1340.1</v>
      </c>
      <c r="P68" s="71">
        <v>1101.5</v>
      </c>
      <c r="Q68" s="71">
        <v>1914</v>
      </c>
      <c r="R68" s="71">
        <v>1275.8</v>
      </c>
      <c r="S68" s="71">
        <v>1809.3</v>
      </c>
      <c r="T68" s="71">
        <v>1659.6</v>
      </c>
      <c r="U68" s="71">
        <v>2548</v>
      </c>
    </row>
    <row r="69" spans="1:21" ht="15">
      <c r="A69" s="67" t="s">
        <v>22</v>
      </c>
      <c r="B69" s="71">
        <v>87732.4</v>
      </c>
      <c r="C69" s="71">
        <v>182747</v>
      </c>
      <c r="D69" s="71">
        <v>90803</v>
      </c>
      <c r="E69" s="71">
        <v>204867.4</v>
      </c>
      <c r="F69" s="71">
        <v>80214.8</v>
      </c>
      <c r="G69" s="71">
        <v>161803.2</v>
      </c>
      <c r="H69" s="71">
        <v>98230.4</v>
      </c>
      <c r="I69" s="71">
        <v>205298.4</v>
      </c>
      <c r="J69" s="71">
        <v>109713.4</v>
      </c>
      <c r="K69" s="71">
        <v>227715.3</v>
      </c>
      <c r="L69" s="71">
        <v>123708.2</v>
      </c>
      <c r="M69" s="71">
        <v>249198.5</v>
      </c>
      <c r="N69" s="71">
        <v>123092.8</v>
      </c>
      <c r="O69" s="71">
        <v>238401.6</v>
      </c>
      <c r="P69" s="71">
        <v>122108.7</v>
      </c>
      <c r="Q69" s="71">
        <v>240332.7</v>
      </c>
      <c r="R69" s="71">
        <v>124664.6</v>
      </c>
      <c r="S69" s="71">
        <v>250104.3</v>
      </c>
      <c r="T69" s="71">
        <v>124015</v>
      </c>
      <c r="U69" s="71">
        <v>241360.6</v>
      </c>
    </row>
    <row r="70" spans="1:21" ht="15">
      <c r="A70" s="67" t="s">
        <v>32</v>
      </c>
      <c r="B70" s="71">
        <v>31224</v>
      </c>
      <c r="C70" s="71">
        <v>23908.5</v>
      </c>
      <c r="D70" s="71">
        <v>32668.8</v>
      </c>
      <c r="E70" s="71">
        <v>26733</v>
      </c>
      <c r="F70" s="71">
        <v>26687.6</v>
      </c>
      <c r="G70" s="71">
        <v>22131</v>
      </c>
      <c r="H70" s="71">
        <v>31929.4</v>
      </c>
      <c r="I70" s="71">
        <v>26437.7</v>
      </c>
      <c r="J70" s="71">
        <v>36518.6</v>
      </c>
      <c r="K70" s="71">
        <v>31145.8</v>
      </c>
      <c r="L70" s="71">
        <v>38834.3</v>
      </c>
      <c r="M70" s="71">
        <v>32668.8</v>
      </c>
      <c r="N70" s="71">
        <v>39451.6</v>
      </c>
      <c r="O70" s="71">
        <v>32276.9</v>
      </c>
      <c r="P70" s="71">
        <v>40398.2</v>
      </c>
      <c r="Q70" s="71">
        <v>31755.3</v>
      </c>
      <c r="R70" s="71">
        <v>41237.4</v>
      </c>
      <c r="S70" s="71">
        <v>32690.1</v>
      </c>
      <c r="T70" s="71">
        <v>40336.7</v>
      </c>
      <c r="U70" s="71">
        <v>31315.9</v>
      </c>
    </row>
    <row r="71" spans="1:21" ht="15">
      <c r="A71" s="67" t="s">
        <v>36</v>
      </c>
      <c r="B71" s="71">
        <v>21251.4</v>
      </c>
      <c r="C71" s="71">
        <v>32222.9</v>
      </c>
      <c r="D71" s="71">
        <v>25356</v>
      </c>
      <c r="E71" s="71">
        <v>39856.4</v>
      </c>
      <c r="F71" s="71">
        <v>19665.8</v>
      </c>
      <c r="G71" s="71">
        <v>29298.7</v>
      </c>
      <c r="H71" s="71">
        <v>24902.8</v>
      </c>
      <c r="I71" s="71">
        <v>39168.2</v>
      </c>
      <c r="J71" s="71">
        <v>29543.7</v>
      </c>
      <c r="K71" s="71">
        <v>45356.1</v>
      </c>
      <c r="L71" s="71">
        <v>34320.3</v>
      </c>
      <c r="M71" s="71">
        <v>50008</v>
      </c>
      <c r="N71" s="71">
        <v>38588.3</v>
      </c>
      <c r="O71" s="71">
        <v>48496.7</v>
      </c>
      <c r="P71" s="71">
        <v>37424.4</v>
      </c>
      <c r="Q71" s="71">
        <v>51099.4</v>
      </c>
      <c r="R71" s="71">
        <v>37082.8</v>
      </c>
      <c r="S71" s="71">
        <v>51857.2</v>
      </c>
      <c r="T71" s="71">
        <v>37402.4</v>
      </c>
      <c r="U71" s="71">
        <v>49708.9</v>
      </c>
    </row>
    <row r="72" spans="1:21" ht="15">
      <c r="A72" s="67" t="s">
        <v>42</v>
      </c>
      <c r="B72" s="71">
        <v>8753.8</v>
      </c>
      <c r="C72" s="71">
        <v>14034.8</v>
      </c>
      <c r="D72" s="71">
        <v>9922.1</v>
      </c>
      <c r="E72" s="71">
        <v>16182.8</v>
      </c>
      <c r="F72" s="71">
        <v>7791.3</v>
      </c>
      <c r="G72" s="71">
        <v>10994.5</v>
      </c>
      <c r="H72" s="71">
        <v>9151.2</v>
      </c>
      <c r="I72" s="71">
        <v>13843.5</v>
      </c>
      <c r="J72" s="71">
        <v>10939.9</v>
      </c>
      <c r="K72" s="71">
        <v>15872.5</v>
      </c>
      <c r="L72" s="71">
        <v>13087</v>
      </c>
      <c r="M72" s="71">
        <v>16080</v>
      </c>
      <c r="N72" s="71">
        <v>14028</v>
      </c>
      <c r="O72" s="71">
        <v>15947.4</v>
      </c>
      <c r="P72" s="71">
        <v>14008.9</v>
      </c>
      <c r="Q72" s="71">
        <v>14889.5</v>
      </c>
      <c r="R72" s="71">
        <v>13562.9</v>
      </c>
      <c r="S72" s="71">
        <v>14158.8</v>
      </c>
      <c r="T72" s="71">
        <v>12450.9</v>
      </c>
      <c r="U72" s="71">
        <v>13607.9</v>
      </c>
    </row>
    <row r="73" spans="1:21" ht="15">
      <c r="A73" s="67" t="s">
        <v>38</v>
      </c>
      <c r="B73" s="71">
        <v>8158.9</v>
      </c>
      <c r="C73" s="71">
        <v>14661.5</v>
      </c>
      <c r="D73" s="71">
        <v>9822.8</v>
      </c>
      <c r="E73" s="71">
        <v>17259.3</v>
      </c>
      <c r="F73" s="71">
        <v>7412.5</v>
      </c>
      <c r="G73" s="71">
        <v>10430.9</v>
      </c>
      <c r="H73" s="71">
        <v>10287.9</v>
      </c>
      <c r="I73" s="71">
        <v>12822.6</v>
      </c>
      <c r="J73" s="71">
        <v>13000.3</v>
      </c>
      <c r="K73" s="71">
        <v>14924.5</v>
      </c>
      <c r="L73" s="71">
        <v>13314.8</v>
      </c>
      <c r="M73" s="71">
        <v>14404.2</v>
      </c>
      <c r="N73" s="71">
        <v>15065.1</v>
      </c>
      <c r="O73" s="71">
        <v>13414.5</v>
      </c>
      <c r="P73" s="71">
        <v>15182.3</v>
      </c>
      <c r="Q73" s="71">
        <v>14428.3</v>
      </c>
      <c r="R73" s="71">
        <v>14365.7</v>
      </c>
      <c r="S73" s="71">
        <v>14384.1</v>
      </c>
      <c r="T73" s="71">
        <v>14312.1</v>
      </c>
      <c r="U73" s="71">
        <v>15412.4</v>
      </c>
    </row>
    <row r="74" spans="1:21" ht="15">
      <c r="A74" s="67" t="s">
        <v>24</v>
      </c>
      <c r="B74" s="71">
        <v>4988.4</v>
      </c>
      <c r="C74" s="71">
        <v>4981.2</v>
      </c>
      <c r="D74" s="71">
        <v>5483.9</v>
      </c>
      <c r="E74" s="71">
        <v>6194.5</v>
      </c>
      <c r="F74" s="71">
        <v>4308.2</v>
      </c>
      <c r="G74" s="71">
        <v>4708.4</v>
      </c>
      <c r="H74" s="71">
        <v>4937.8</v>
      </c>
      <c r="I74" s="71">
        <v>6242</v>
      </c>
      <c r="J74" s="71">
        <v>5661.5</v>
      </c>
      <c r="K74" s="71">
        <v>7103.6</v>
      </c>
      <c r="L74" s="71">
        <v>6257.7</v>
      </c>
      <c r="M74" s="71">
        <v>6974.8</v>
      </c>
      <c r="N74" s="71">
        <v>6444.6</v>
      </c>
      <c r="O74" s="71">
        <v>7524.9</v>
      </c>
      <c r="P74" s="71">
        <v>6696.1</v>
      </c>
      <c r="Q74" s="71">
        <v>7895.1</v>
      </c>
      <c r="R74" s="71">
        <v>6924</v>
      </c>
      <c r="S74" s="71">
        <v>8075.6</v>
      </c>
      <c r="T74" s="71">
        <v>7334.6</v>
      </c>
      <c r="U74" s="71">
        <v>8030.3</v>
      </c>
    </row>
    <row r="75" spans="1:21" ht="15">
      <c r="A75" s="67" t="s">
        <v>12</v>
      </c>
      <c r="B75" s="71">
        <v>5463</v>
      </c>
      <c r="C75" s="71">
        <v>11166.3</v>
      </c>
      <c r="D75" s="71">
        <v>6864.3</v>
      </c>
      <c r="E75" s="71">
        <v>13483.3</v>
      </c>
      <c r="F75" s="71">
        <v>5509.6</v>
      </c>
      <c r="G75" s="71">
        <v>9970.3</v>
      </c>
      <c r="H75" s="71">
        <v>7447.7</v>
      </c>
      <c r="I75" s="71">
        <v>13687</v>
      </c>
      <c r="J75" s="71">
        <v>8539.6</v>
      </c>
      <c r="K75" s="71">
        <v>15291.6</v>
      </c>
      <c r="L75" s="71">
        <v>9952.9</v>
      </c>
      <c r="M75" s="71">
        <v>15828.5</v>
      </c>
      <c r="N75" s="71">
        <v>11009</v>
      </c>
      <c r="O75" s="71">
        <v>15815.4</v>
      </c>
      <c r="P75" s="71">
        <v>10171.8</v>
      </c>
      <c r="Q75" s="71">
        <v>14768.3</v>
      </c>
      <c r="R75" s="71">
        <v>9858.9</v>
      </c>
      <c r="S75" s="71">
        <v>14110.2</v>
      </c>
      <c r="T75" s="71">
        <v>10198.4</v>
      </c>
      <c r="U75" s="71">
        <v>13535.8</v>
      </c>
    </row>
    <row r="76" spans="1:21" ht="15">
      <c r="A76" s="67" t="s">
        <v>46</v>
      </c>
      <c r="B76" s="71">
        <v>28307.2</v>
      </c>
      <c r="C76" s="71">
        <v>21414</v>
      </c>
      <c r="D76" s="71">
        <v>28851.7</v>
      </c>
      <c r="E76" s="71">
        <v>23677.3</v>
      </c>
      <c r="F76" s="71">
        <v>19958.9</v>
      </c>
      <c r="G76" s="71">
        <v>15246.9</v>
      </c>
      <c r="H76" s="71">
        <v>23901.9</v>
      </c>
      <c r="I76" s="71">
        <v>18581.4</v>
      </c>
      <c r="J76" s="71">
        <v>25117.6</v>
      </c>
      <c r="K76" s="71">
        <v>23287.4</v>
      </c>
      <c r="L76" s="71">
        <v>26338.9</v>
      </c>
      <c r="M76" s="71">
        <v>22124.3</v>
      </c>
      <c r="N76" s="71">
        <v>25068.7</v>
      </c>
      <c r="O76" s="71">
        <v>19702.4</v>
      </c>
      <c r="P76" s="71">
        <v>23892.5</v>
      </c>
      <c r="Q76" s="71">
        <v>18413.2</v>
      </c>
      <c r="R76" s="71">
        <v>22159.7</v>
      </c>
      <c r="S76" s="71">
        <v>14730.3</v>
      </c>
      <c r="T76" s="71">
        <v>21378.9</v>
      </c>
      <c r="U76" s="71">
        <v>14823.3</v>
      </c>
    </row>
    <row r="77" spans="1:21" ht="15">
      <c r="A77" s="67" t="s">
        <v>40</v>
      </c>
      <c r="B77" s="71">
        <v>47683.1</v>
      </c>
      <c r="C77" s="71">
        <v>32290.5</v>
      </c>
      <c r="D77" s="71">
        <v>49624</v>
      </c>
      <c r="E77" s="71">
        <v>35305.6</v>
      </c>
      <c r="F77" s="71">
        <v>38929.9</v>
      </c>
      <c r="G77" s="71">
        <v>27516.7</v>
      </c>
      <c r="H77" s="71">
        <v>51214.6</v>
      </c>
      <c r="I77" s="71">
        <v>36995.1</v>
      </c>
      <c r="J77" s="71">
        <v>58954.8</v>
      </c>
      <c r="K77" s="71">
        <v>40451.3</v>
      </c>
      <c r="L77" s="71">
        <v>57744.4</v>
      </c>
      <c r="M77" s="71">
        <v>41833.9</v>
      </c>
      <c r="N77" s="71">
        <v>53380.1</v>
      </c>
      <c r="O77" s="71">
        <v>37667.3</v>
      </c>
      <c r="P77" s="71">
        <v>51472.7</v>
      </c>
      <c r="Q77" s="71">
        <v>38145.9</v>
      </c>
      <c r="R77" s="71">
        <v>52432.1</v>
      </c>
      <c r="S77" s="71">
        <v>37450.3</v>
      </c>
      <c r="T77" s="71">
        <v>51458.9</v>
      </c>
      <c r="U77" s="71">
        <v>36632</v>
      </c>
    </row>
    <row r="78" spans="1:21" ht="15">
      <c r="A78" s="67" t="s">
        <v>54</v>
      </c>
      <c r="B78" s="71">
        <v>135728.1</v>
      </c>
      <c r="C78" s="71">
        <v>215551.7</v>
      </c>
      <c r="D78" s="71">
        <v>142499.4</v>
      </c>
      <c r="E78" s="71">
        <v>217529.3</v>
      </c>
      <c r="F78" s="71">
        <v>114382.6</v>
      </c>
      <c r="G78" s="71">
        <v>188181.9</v>
      </c>
      <c r="H78" s="71">
        <v>148087.1</v>
      </c>
      <c r="I78" s="71">
        <v>226954</v>
      </c>
      <c r="J78" s="71">
        <v>181242.3</v>
      </c>
      <c r="K78" s="71">
        <v>252374</v>
      </c>
      <c r="L78" s="71">
        <v>182957.9</v>
      </c>
      <c r="M78" s="71">
        <v>283429.1</v>
      </c>
      <c r="N78" s="71">
        <v>229835.1</v>
      </c>
      <c r="O78" s="71">
        <v>239425.2</v>
      </c>
      <c r="P78" s="71">
        <v>198223.1</v>
      </c>
      <c r="Q78" s="71">
        <v>244334.6</v>
      </c>
      <c r="R78" s="71">
        <v>230493.8</v>
      </c>
      <c r="S78" s="71">
        <v>261718.7</v>
      </c>
      <c r="T78" s="71">
        <v>194458.8</v>
      </c>
      <c r="U78" s="71">
        <v>284349.5</v>
      </c>
    </row>
    <row r="80" ht="15">
      <c r="A80" s="59" t="s">
        <v>94</v>
      </c>
    </row>
    <row r="81" spans="1:2" ht="15">
      <c r="A81" s="59" t="s">
        <v>95</v>
      </c>
      <c r="B81" s="59" t="s">
        <v>96</v>
      </c>
    </row>
    <row r="83" spans="1:2" ht="15">
      <c r="A83" s="59" t="s">
        <v>76</v>
      </c>
      <c r="B83" s="59" t="s">
        <v>77</v>
      </c>
    </row>
    <row r="84" spans="1:2" ht="15">
      <c r="A84" s="59" t="s">
        <v>78</v>
      </c>
      <c r="B84" s="59" t="s">
        <v>98</v>
      </c>
    </row>
    <row r="86" spans="1:21" ht="15">
      <c r="A86" s="67" t="s">
        <v>80</v>
      </c>
      <c r="B86" s="67" t="s">
        <v>81</v>
      </c>
      <c r="C86" s="67" t="s">
        <v>81</v>
      </c>
      <c r="D86" s="67" t="s">
        <v>82</v>
      </c>
      <c r="E86" s="67" t="s">
        <v>82</v>
      </c>
      <c r="F86" s="67" t="s">
        <v>83</v>
      </c>
      <c r="G86" s="67" t="s">
        <v>83</v>
      </c>
      <c r="H86" s="67" t="s">
        <v>84</v>
      </c>
      <c r="I86" s="67" t="s">
        <v>84</v>
      </c>
      <c r="J86" s="67" t="s">
        <v>85</v>
      </c>
      <c r="K86" s="67" t="s">
        <v>85</v>
      </c>
      <c r="L86" s="67" t="s">
        <v>86</v>
      </c>
      <c r="M86" s="67" t="s">
        <v>86</v>
      </c>
      <c r="N86" s="67" t="s">
        <v>87</v>
      </c>
      <c r="O86" s="67" t="s">
        <v>87</v>
      </c>
      <c r="P86" s="67" t="s">
        <v>88</v>
      </c>
      <c r="Q86" s="67" t="s">
        <v>88</v>
      </c>
      <c r="R86" s="67" t="s">
        <v>89</v>
      </c>
      <c r="S86" s="67" t="s">
        <v>89</v>
      </c>
      <c r="T86" s="67" t="s">
        <v>90</v>
      </c>
      <c r="U86" s="67" t="s">
        <v>90</v>
      </c>
    </row>
    <row r="87" spans="1:21" ht="15">
      <c r="A87" s="67" t="s">
        <v>91</v>
      </c>
      <c r="B87" s="67" t="s">
        <v>92</v>
      </c>
      <c r="C87" s="67" t="s">
        <v>93</v>
      </c>
      <c r="D87" s="67" t="s">
        <v>92</v>
      </c>
      <c r="E87" s="67" t="s">
        <v>93</v>
      </c>
      <c r="F87" s="67" t="s">
        <v>92</v>
      </c>
      <c r="G87" s="67" t="s">
        <v>93</v>
      </c>
      <c r="H87" s="67" t="s">
        <v>92</v>
      </c>
      <c r="I87" s="67" t="s">
        <v>93</v>
      </c>
      <c r="J87" s="67" t="s">
        <v>92</v>
      </c>
      <c r="K87" s="67" t="s">
        <v>93</v>
      </c>
      <c r="L87" s="67" t="s">
        <v>92</v>
      </c>
      <c r="M87" s="67" t="s">
        <v>93</v>
      </c>
      <c r="N87" s="67" t="s">
        <v>92</v>
      </c>
      <c r="O87" s="67" t="s">
        <v>93</v>
      </c>
      <c r="P87" s="67" t="s">
        <v>92</v>
      </c>
      <c r="Q87" s="67" t="s">
        <v>93</v>
      </c>
      <c r="R87" s="67" t="s">
        <v>92</v>
      </c>
      <c r="S87" s="67" t="s">
        <v>93</v>
      </c>
      <c r="T87" s="67" t="s">
        <v>92</v>
      </c>
      <c r="U87" s="67" t="s">
        <v>93</v>
      </c>
    </row>
    <row r="88" spans="1:21" ht="15">
      <c r="A88" s="67" t="s">
        <v>79</v>
      </c>
      <c r="B88" s="90" t="s">
        <v>95</v>
      </c>
      <c r="C88" s="90" t="s">
        <v>95</v>
      </c>
      <c r="D88" s="90" t="s">
        <v>95</v>
      </c>
      <c r="E88" s="90" t="s">
        <v>95</v>
      </c>
      <c r="F88" s="90" t="s">
        <v>95</v>
      </c>
      <c r="G88" s="90" t="s">
        <v>95</v>
      </c>
      <c r="H88" s="90" t="s">
        <v>95</v>
      </c>
      <c r="I88" s="90" t="s">
        <v>95</v>
      </c>
      <c r="J88" s="90" t="s">
        <v>95</v>
      </c>
      <c r="K88" s="90" t="s">
        <v>95</v>
      </c>
      <c r="L88" s="90" t="s">
        <v>95</v>
      </c>
      <c r="M88" s="90" t="s">
        <v>95</v>
      </c>
      <c r="N88" s="90" t="s">
        <v>95</v>
      </c>
      <c r="O88" s="90" t="s">
        <v>95</v>
      </c>
      <c r="P88" s="90" t="s">
        <v>95</v>
      </c>
      <c r="Q88" s="90" t="s">
        <v>95</v>
      </c>
      <c r="R88" s="90" t="s">
        <v>95</v>
      </c>
      <c r="S88" s="90" t="s">
        <v>95</v>
      </c>
      <c r="T88" s="90" t="s">
        <v>95</v>
      </c>
      <c r="U88" s="90" t="s">
        <v>95</v>
      </c>
    </row>
    <row r="89" spans="1:21" ht="15">
      <c r="A89" s="67" t="s">
        <v>59</v>
      </c>
      <c r="B89" s="71">
        <v>314448.7</v>
      </c>
      <c r="C89" s="71">
        <v>300297.7</v>
      </c>
      <c r="D89" s="71">
        <v>320805.2</v>
      </c>
      <c r="E89" s="71">
        <v>317043.4</v>
      </c>
      <c r="F89" s="71">
        <v>265986</v>
      </c>
      <c r="G89" s="71">
        <v>254367.4</v>
      </c>
      <c r="H89" s="71">
        <v>307529.9</v>
      </c>
      <c r="I89" s="71">
        <v>295072.1</v>
      </c>
      <c r="J89" s="71">
        <v>341718.2</v>
      </c>
      <c r="K89" s="71">
        <v>335447.4</v>
      </c>
      <c r="L89" s="71">
        <v>347088.6</v>
      </c>
      <c r="M89" s="71">
        <v>341787.5</v>
      </c>
      <c r="N89" s="71">
        <v>352955.7</v>
      </c>
      <c r="O89" s="71">
        <v>340092.9</v>
      </c>
      <c r="P89" s="71">
        <v>355527.8</v>
      </c>
      <c r="Q89" s="71">
        <v>342214.8</v>
      </c>
      <c r="R89" s="71">
        <v>357737.2</v>
      </c>
      <c r="S89" s="71">
        <v>338124.9</v>
      </c>
      <c r="T89" s="71">
        <v>359593</v>
      </c>
      <c r="U89" s="71">
        <v>336649.5</v>
      </c>
    </row>
    <row r="90" spans="1:21" ht="15">
      <c r="A90" s="67" t="s">
        <v>26</v>
      </c>
      <c r="B90" s="71">
        <v>13512.1</v>
      </c>
      <c r="C90" s="71">
        <v>21861.5</v>
      </c>
      <c r="D90" s="71">
        <v>15204.1</v>
      </c>
      <c r="E90" s="71">
        <v>25093.9</v>
      </c>
      <c r="F90" s="71">
        <v>11699.5</v>
      </c>
      <c r="G90" s="71">
        <v>16875.9</v>
      </c>
      <c r="H90" s="71">
        <v>15561.4</v>
      </c>
      <c r="I90" s="71">
        <v>19245.1</v>
      </c>
      <c r="J90" s="71">
        <v>20264.6</v>
      </c>
      <c r="K90" s="71">
        <v>23406.5</v>
      </c>
      <c r="L90" s="71">
        <v>20770.5</v>
      </c>
      <c r="M90" s="71">
        <v>25459.5</v>
      </c>
      <c r="N90" s="71">
        <v>22271.8</v>
      </c>
      <c r="O90" s="71">
        <v>25828.5</v>
      </c>
      <c r="P90" s="71">
        <v>22043.6</v>
      </c>
      <c r="Q90" s="71">
        <v>26118.3</v>
      </c>
      <c r="R90" s="71">
        <v>22877.6</v>
      </c>
      <c r="S90" s="71">
        <v>26346.8</v>
      </c>
      <c r="T90" s="71">
        <v>23471.6</v>
      </c>
      <c r="U90" s="71">
        <v>26072</v>
      </c>
    </row>
    <row r="91" spans="1:21" ht="15">
      <c r="A91" s="67" t="s">
        <v>16</v>
      </c>
      <c r="B91" s="71">
        <v>89382.2</v>
      </c>
      <c r="C91" s="71">
        <v>86223.5</v>
      </c>
      <c r="D91" s="71">
        <v>99809.1</v>
      </c>
      <c r="E91" s="71">
        <v>96571.9</v>
      </c>
      <c r="F91" s="71">
        <v>80983.3</v>
      </c>
      <c r="G91" s="71">
        <v>75314</v>
      </c>
      <c r="H91" s="71">
        <v>100310.5</v>
      </c>
      <c r="I91" s="71">
        <v>95536</v>
      </c>
      <c r="J91" s="71">
        <v>117054.1</v>
      </c>
      <c r="K91" s="71">
        <v>109285.3</v>
      </c>
      <c r="L91" s="71">
        <v>122230</v>
      </c>
      <c r="M91" s="71">
        <v>110065.6</v>
      </c>
      <c r="N91" s="71">
        <v>122185.1</v>
      </c>
      <c r="O91" s="71">
        <v>108620.9</v>
      </c>
      <c r="P91" s="71">
        <v>131798.9</v>
      </c>
      <c r="Q91" s="71">
        <v>116202.6</v>
      </c>
      <c r="R91" s="71">
        <v>142364.1</v>
      </c>
      <c r="S91" s="71">
        <v>127481.3</v>
      </c>
      <c r="T91" s="71">
        <v>146999.9</v>
      </c>
      <c r="U91" s="71">
        <v>129268.1</v>
      </c>
    </row>
    <row r="92" spans="1:21" ht="15">
      <c r="A92" s="67" t="s">
        <v>34</v>
      </c>
      <c r="B92" s="71">
        <v>75280</v>
      </c>
      <c r="C92" s="71">
        <v>71526.3</v>
      </c>
      <c r="D92" s="71">
        <v>79495.9</v>
      </c>
      <c r="E92" s="71">
        <v>74355.6</v>
      </c>
      <c r="F92" s="71">
        <v>67381.7</v>
      </c>
      <c r="G92" s="71">
        <v>59602.1</v>
      </c>
      <c r="H92" s="71">
        <v>72746.7</v>
      </c>
      <c r="I92" s="71">
        <v>62647.8</v>
      </c>
      <c r="J92" s="71">
        <v>80362.1</v>
      </c>
      <c r="K92" s="71">
        <v>68723.6</v>
      </c>
      <c r="L92" s="71">
        <v>83336.3</v>
      </c>
      <c r="M92" s="71">
        <v>71453.7</v>
      </c>
      <c r="N92" s="71">
        <v>83539.4</v>
      </c>
      <c r="O92" s="71">
        <v>73298.8</v>
      </c>
      <c r="P92" s="71">
        <v>83911.7</v>
      </c>
      <c r="Q92" s="71">
        <v>74970.7</v>
      </c>
      <c r="R92" s="71">
        <v>86060.3</v>
      </c>
      <c r="S92" s="71">
        <v>77173.2</v>
      </c>
      <c r="T92" s="71">
        <v>86136.7</v>
      </c>
      <c r="U92" s="71">
        <v>77292.1</v>
      </c>
    </row>
    <row r="93" spans="1:21" ht="15">
      <c r="A93" s="67" t="s">
        <v>44</v>
      </c>
      <c r="B93" s="71">
        <v>964038</v>
      </c>
      <c r="C93" s="71">
        <v>769779.5</v>
      </c>
      <c r="D93" s="71">
        <v>983255</v>
      </c>
      <c r="E93" s="71">
        <v>805729.5</v>
      </c>
      <c r="F93" s="71">
        <v>803011.6</v>
      </c>
      <c r="G93" s="71">
        <v>664143.3</v>
      </c>
      <c r="H93" s="71">
        <v>949629.4</v>
      </c>
      <c r="I93" s="71">
        <v>795665.6</v>
      </c>
      <c r="J93" s="71">
        <v>1058897.3</v>
      </c>
      <c r="K93" s="71">
        <v>901486.6</v>
      </c>
      <c r="L93" s="71">
        <v>1090529.8</v>
      </c>
      <c r="M93" s="71">
        <v>898857.4</v>
      </c>
      <c r="N93" s="71">
        <v>1088071</v>
      </c>
      <c r="O93" s="71">
        <v>889415.7</v>
      </c>
      <c r="P93" s="71">
        <v>1125034.2</v>
      </c>
      <c r="Q93" s="71">
        <v>908574.6</v>
      </c>
      <c r="R93" s="71">
        <v>1195822.4</v>
      </c>
      <c r="S93" s="71">
        <v>947626.7</v>
      </c>
      <c r="T93" s="71">
        <v>1208648.9</v>
      </c>
      <c r="U93" s="71">
        <v>953555.3</v>
      </c>
    </row>
    <row r="94" spans="1:21" ht="15">
      <c r="A94" s="67" t="s">
        <v>20</v>
      </c>
      <c r="B94" s="71">
        <v>8033.5</v>
      </c>
      <c r="C94" s="71">
        <v>11439.1</v>
      </c>
      <c r="D94" s="71">
        <v>8470.1</v>
      </c>
      <c r="E94" s="71">
        <v>10896.4</v>
      </c>
      <c r="F94" s="71">
        <v>6486.9</v>
      </c>
      <c r="G94" s="71">
        <v>7269.9</v>
      </c>
      <c r="H94" s="71">
        <v>8743</v>
      </c>
      <c r="I94" s="71">
        <v>9268.3</v>
      </c>
      <c r="J94" s="71">
        <v>12003.4</v>
      </c>
      <c r="K94" s="71">
        <v>12542.6</v>
      </c>
      <c r="L94" s="71">
        <v>12520.7</v>
      </c>
      <c r="M94" s="71">
        <v>14076.6</v>
      </c>
      <c r="N94" s="71">
        <v>12288.2</v>
      </c>
      <c r="O94" s="71">
        <v>13902.7</v>
      </c>
      <c r="P94" s="71">
        <v>12083.1</v>
      </c>
      <c r="Q94" s="71">
        <v>13776.5</v>
      </c>
      <c r="R94" s="71">
        <v>11569.2</v>
      </c>
      <c r="S94" s="71">
        <v>13099.9</v>
      </c>
      <c r="T94" s="71">
        <v>11897.2</v>
      </c>
      <c r="U94" s="71">
        <v>13493</v>
      </c>
    </row>
    <row r="95" spans="1:21" ht="15">
      <c r="A95" s="67" t="s">
        <v>10</v>
      </c>
      <c r="B95" s="71">
        <v>88685.5</v>
      </c>
      <c r="C95" s="71">
        <v>61161.6</v>
      </c>
      <c r="D95" s="71">
        <v>85476.8</v>
      </c>
      <c r="E95" s="71">
        <v>57087.9</v>
      </c>
      <c r="F95" s="71">
        <v>83114.4</v>
      </c>
      <c r="G95" s="71">
        <v>44955.5</v>
      </c>
      <c r="H95" s="71">
        <v>88660.2</v>
      </c>
      <c r="I95" s="71">
        <v>47707.3</v>
      </c>
      <c r="J95" s="71">
        <v>91554.5</v>
      </c>
      <c r="K95" s="71">
        <v>52460.5</v>
      </c>
      <c r="L95" s="71">
        <v>92378.6</v>
      </c>
      <c r="M95" s="71">
        <v>54734.4</v>
      </c>
      <c r="N95" s="71">
        <v>87822.5</v>
      </c>
      <c r="O95" s="71">
        <v>54313.5</v>
      </c>
      <c r="P95" s="71">
        <v>91792.4</v>
      </c>
      <c r="Q95" s="71">
        <v>60720.9</v>
      </c>
      <c r="R95" s="71">
        <v>111703.8</v>
      </c>
      <c r="S95" s="71">
        <v>69024</v>
      </c>
      <c r="T95" s="71">
        <v>116483.8</v>
      </c>
      <c r="U95" s="71">
        <v>71459.6</v>
      </c>
    </row>
    <row r="96" spans="1:21" ht="15">
      <c r="A96" s="67" t="s">
        <v>52</v>
      </c>
      <c r="B96" s="71">
        <v>19392.3</v>
      </c>
      <c r="C96" s="71">
        <v>60129.9</v>
      </c>
      <c r="D96" s="71">
        <v>21319.3</v>
      </c>
      <c r="E96" s="71">
        <v>64856.8</v>
      </c>
      <c r="F96" s="71">
        <v>17673.7</v>
      </c>
      <c r="G96" s="71">
        <v>52087.1</v>
      </c>
      <c r="H96" s="71">
        <v>21300.4</v>
      </c>
      <c r="I96" s="71">
        <v>52147.8</v>
      </c>
      <c r="J96" s="71">
        <v>24377.3</v>
      </c>
      <c r="K96" s="71">
        <v>48892.3</v>
      </c>
      <c r="L96" s="71">
        <v>27579</v>
      </c>
      <c r="M96" s="71">
        <v>49537.6</v>
      </c>
      <c r="N96" s="71">
        <v>27295.5</v>
      </c>
      <c r="O96" s="71">
        <v>46997.1</v>
      </c>
      <c r="P96" s="71">
        <v>27120.5</v>
      </c>
      <c r="Q96" s="71">
        <v>48326.9</v>
      </c>
      <c r="R96" s="71">
        <v>25890.2</v>
      </c>
      <c r="S96" s="71">
        <v>43574.4</v>
      </c>
      <c r="T96" s="71">
        <v>25448.3</v>
      </c>
      <c r="U96" s="71">
        <v>44153.2</v>
      </c>
    </row>
    <row r="97" spans="1:21" ht="15">
      <c r="A97" s="67" t="s">
        <v>50</v>
      </c>
      <c r="B97" s="71">
        <v>184821.1</v>
      </c>
      <c r="C97" s="71">
        <v>284057.8</v>
      </c>
      <c r="D97" s="71">
        <v>191387.8</v>
      </c>
      <c r="E97" s="71">
        <v>286104.9</v>
      </c>
      <c r="F97" s="71">
        <v>162990</v>
      </c>
      <c r="G97" s="71">
        <v>210222</v>
      </c>
      <c r="H97" s="71">
        <v>191911.9</v>
      </c>
      <c r="I97" s="71">
        <v>246673.9</v>
      </c>
      <c r="J97" s="71">
        <v>220223.3</v>
      </c>
      <c r="K97" s="71">
        <v>270550.3</v>
      </c>
      <c r="L97" s="71">
        <v>229802.3</v>
      </c>
      <c r="M97" s="71">
        <v>262561.1</v>
      </c>
      <c r="N97" s="71">
        <v>239314.3</v>
      </c>
      <c r="O97" s="71">
        <v>256455.1</v>
      </c>
      <c r="P97" s="71">
        <v>244287.2</v>
      </c>
      <c r="Q97" s="71">
        <v>270172.6</v>
      </c>
      <c r="R97" s="71">
        <v>254599.4</v>
      </c>
      <c r="S97" s="71">
        <v>281222.1</v>
      </c>
      <c r="T97" s="71">
        <v>262360.3</v>
      </c>
      <c r="U97" s="71">
        <v>281277.2</v>
      </c>
    </row>
    <row r="98" spans="1:21" ht="15">
      <c r="A98" s="67" t="s">
        <v>48</v>
      </c>
      <c r="B98" s="71">
        <v>408326.9</v>
      </c>
      <c r="C98" s="71">
        <v>460314.8</v>
      </c>
      <c r="D98" s="71">
        <v>418983</v>
      </c>
      <c r="E98" s="71">
        <v>487350.4</v>
      </c>
      <c r="F98" s="71">
        <v>348035.4</v>
      </c>
      <c r="G98" s="71">
        <v>404097.8</v>
      </c>
      <c r="H98" s="71">
        <v>395087.2</v>
      </c>
      <c r="I98" s="71">
        <v>460941.2</v>
      </c>
      <c r="J98" s="71">
        <v>428500.6</v>
      </c>
      <c r="K98" s="71">
        <v>517261.8</v>
      </c>
      <c r="L98" s="71">
        <v>442643.4</v>
      </c>
      <c r="M98" s="71">
        <v>524918.3</v>
      </c>
      <c r="N98" s="71">
        <v>437439.2</v>
      </c>
      <c r="O98" s="71">
        <v>513114.4</v>
      </c>
      <c r="P98" s="71">
        <v>436936.8</v>
      </c>
      <c r="Q98" s="71">
        <v>509298.6</v>
      </c>
      <c r="R98" s="71">
        <v>455866.5</v>
      </c>
      <c r="S98" s="71">
        <v>516812.2</v>
      </c>
      <c r="T98" s="71">
        <v>452813.9</v>
      </c>
      <c r="U98" s="71">
        <v>517621.8</v>
      </c>
    </row>
    <row r="99" spans="1:21" ht="15">
      <c r="A99" s="67" t="s">
        <v>57</v>
      </c>
      <c r="B99" s="71">
        <v>9004.1</v>
      </c>
      <c r="C99" s="71">
        <v>18833</v>
      </c>
      <c r="D99" s="71">
        <v>9585.1</v>
      </c>
      <c r="E99" s="71">
        <v>20817.1</v>
      </c>
      <c r="F99" s="71">
        <v>7515.8</v>
      </c>
      <c r="G99" s="71">
        <v>15218.1</v>
      </c>
      <c r="H99" s="71">
        <v>8905.2</v>
      </c>
      <c r="I99" s="71">
        <v>15137</v>
      </c>
      <c r="J99" s="71">
        <v>9582.2</v>
      </c>
      <c r="K99" s="71">
        <v>16281.1</v>
      </c>
      <c r="L99" s="71">
        <v>9628.7</v>
      </c>
      <c r="M99" s="71">
        <v>16214.4</v>
      </c>
      <c r="N99" s="71">
        <v>9531.4</v>
      </c>
      <c r="O99" s="71">
        <v>16581.3</v>
      </c>
      <c r="P99" s="71">
        <v>10431.3</v>
      </c>
      <c r="Q99" s="71">
        <v>17154.5</v>
      </c>
      <c r="R99" s="71">
        <v>11663.3</v>
      </c>
      <c r="S99" s="71">
        <v>18563.6</v>
      </c>
      <c r="T99" s="71">
        <v>12489.5</v>
      </c>
      <c r="U99" s="71">
        <v>19791.2</v>
      </c>
    </row>
    <row r="100" spans="1:21" ht="15">
      <c r="A100" s="67" t="s">
        <v>56</v>
      </c>
      <c r="B100" s="71">
        <v>364743.9</v>
      </c>
      <c r="C100" s="71">
        <v>373339.8</v>
      </c>
      <c r="D100" s="71">
        <v>369015.6</v>
      </c>
      <c r="E100" s="71">
        <v>382050.2</v>
      </c>
      <c r="F100" s="71">
        <v>291733.1</v>
      </c>
      <c r="G100" s="71">
        <v>297608.7</v>
      </c>
      <c r="H100" s="71">
        <v>337407.4</v>
      </c>
      <c r="I100" s="71">
        <v>367389.8</v>
      </c>
      <c r="J100" s="71">
        <v>375903.8</v>
      </c>
      <c r="K100" s="71">
        <v>401427.7</v>
      </c>
      <c r="L100" s="71">
        <v>390182.1</v>
      </c>
      <c r="M100" s="71">
        <v>380292.5</v>
      </c>
      <c r="N100" s="71">
        <v>390232.6</v>
      </c>
      <c r="O100" s="71">
        <v>361002.2</v>
      </c>
      <c r="P100" s="71">
        <v>398870.4</v>
      </c>
      <c r="Q100" s="71">
        <v>356938.8</v>
      </c>
      <c r="R100" s="71">
        <v>412291.3</v>
      </c>
      <c r="S100" s="71">
        <v>370484.4</v>
      </c>
      <c r="T100" s="71">
        <v>417076.8</v>
      </c>
      <c r="U100" s="71">
        <v>365579</v>
      </c>
    </row>
    <row r="101" spans="1:21" ht="15">
      <c r="A101" s="67" t="s">
        <v>28</v>
      </c>
      <c r="B101" s="71">
        <v>1017.1</v>
      </c>
      <c r="C101" s="71">
        <v>6285.8</v>
      </c>
      <c r="D101" s="71">
        <v>1110.3</v>
      </c>
      <c r="E101" s="71">
        <v>7236.6</v>
      </c>
      <c r="F101" s="71">
        <v>901.5</v>
      </c>
      <c r="G101" s="71">
        <v>5617.3</v>
      </c>
      <c r="H101" s="71">
        <v>1057.7</v>
      </c>
      <c r="I101" s="71">
        <v>6463.7</v>
      </c>
      <c r="J101" s="71">
        <v>1306</v>
      </c>
      <c r="K101" s="71">
        <v>6233.9</v>
      </c>
      <c r="L101" s="71">
        <v>1354.1</v>
      </c>
      <c r="M101" s="71">
        <v>5678.4</v>
      </c>
      <c r="N101" s="71">
        <v>1520.4</v>
      </c>
      <c r="O101" s="71">
        <v>4754</v>
      </c>
      <c r="P101" s="71">
        <v>2373.6</v>
      </c>
      <c r="Q101" s="71">
        <v>6015.1</v>
      </c>
      <c r="R101" s="71">
        <v>2960.8</v>
      </c>
      <c r="S101" s="71">
        <v>6338.4</v>
      </c>
      <c r="T101" s="71">
        <v>2676.1</v>
      </c>
      <c r="U101" s="71">
        <v>7061.6</v>
      </c>
    </row>
    <row r="102" spans="1:21" ht="15">
      <c r="A102" s="67" t="s">
        <v>30</v>
      </c>
      <c r="B102" s="71">
        <v>6062.3</v>
      </c>
      <c r="C102" s="71">
        <v>11179.8</v>
      </c>
      <c r="D102" s="71">
        <v>6897.1</v>
      </c>
      <c r="E102" s="71">
        <v>10975.4</v>
      </c>
      <c r="F102" s="71">
        <v>5521.9</v>
      </c>
      <c r="G102" s="71">
        <v>7034.1</v>
      </c>
      <c r="H102" s="71">
        <v>7190.5</v>
      </c>
      <c r="I102" s="71">
        <v>8818.8</v>
      </c>
      <c r="J102" s="71">
        <v>9432.7</v>
      </c>
      <c r="K102" s="71">
        <v>11702.5</v>
      </c>
      <c r="L102" s="71">
        <v>10983.5</v>
      </c>
      <c r="M102" s="71">
        <v>13408.7</v>
      </c>
      <c r="N102" s="71">
        <v>10892.8</v>
      </c>
      <c r="O102" s="71">
        <v>13451.4</v>
      </c>
      <c r="P102" s="71">
        <v>10957.2</v>
      </c>
      <c r="Q102" s="71">
        <v>13285.5</v>
      </c>
      <c r="R102" s="71">
        <v>10938.5</v>
      </c>
      <c r="S102" s="71">
        <v>13057.5</v>
      </c>
      <c r="T102" s="71">
        <v>10979.4</v>
      </c>
      <c r="U102" s="71">
        <v>12880.5</v>
      </c>
    </row>
    <row r="103" spans="1:21" ht="15">
      <c r="A103" s="67" t="s">
        <v>18</v>
      </c>
      <c r="B103" s="71">
        <v>12509.4</v>
      </c>
      <c r="C103" s="71">
        <v>17812.6</v>
      </c>
      <c r="D103" s="71">
        <v>16077.1</v>
      </c>
      <c r="E103" s="71">
        <v>21144.1</v>
      </c>
      <c r="F103" s="71">
        <v>11796.8</v>
      </c>
      <c r="G103" s="71">
        <v>13123</v>
      </c>
      <c r="H103" s="71">
        <v>15650.7</v>
      </c>
      <c r="I103" s="71">
        <v>17653.1</v>
      </c>
      <c r="J103" s="71">
        <v>20150.8</v>
      </c>
      <c r="K103" s="71">
        <v>22825.6</v>
      </c>
      <c r="L103" s="71">
        <v>23047.4</v>
      </c>
      <c r="M103" s="71">
        <v>24879</v>
      </c>
      <c r="N103" s="71">
        <v>24544.6</v>
      </c>
      <c r="O103" s="71">
        <v>26207.7</v>
      </c>
      <c r="P103" s="71">
        <v>24361.3</v>
      </c>
      <c r="Q103" s="71">
        <v>25889.4</v>
      </c>
      <c r="R103" s="71">
        <v>22903.9</v>
      </c>
      <c r="S103" s="71">
        <v>25399.5</v>
      </c>
      <c r="T103" s="71">
        <v>22607</v>
      </c>
      <c r="U103" s="71">
        <v>24699.6</v>
      </c>
    </row>
    <row r="104" spans="1:21" ht="15">
      <c r="A104" s="67" t="s">
        <v>8</v>
      </c>
      <c r="B104" s="71">
        <v>16733.5</v>
      </c>
      <c r="C104" s="71">
        <v>20451.6</v>
      </c>
      <c r="D104" s="71">
        <v>17469.5</v>
      </c>
      <c r="E104" s="71">
        <v>21863.6</v>
      </c>
      <c r="F104" s="71">
        <v>15298.8</v>
      </c>
      <c r="G104" s="71">
        <v>18160.4</v>
      </c>
      <c r="H104" s="71">
        <v>14180.3</v>
      </c>
      <c r="I104" s="71">
        <v>18713.3</v>
      </c>
      <c r="J104" s="71">
        <v>14990.1</v>
      </c>
      <c r="K104" s="71">
        <v>20732.6</v>
      </c>
      <c r="L104" s="71">
        <v>14658.7</v>
      </c>
      <c r="M104" s="71">
        <v>21437.1</v>
      </c>
      <c r="N104" s="71">
        <v>13885.6</v>
      </c>
      <c r="O104" s="71">
        <v>20098.1</v>
      </c>
      <c r="P104" s="71">
        <v>14486.7</v>
      </c>
      <c r="Q104" s="71">
        <v>20089.7</v>
      </c>
      <c r="R104" s="71">
        <v>15474.5</v>
      </c>
      <c r="S104" s="71">
        <v>21021.7</v>
      </c>
      <c r="T104" s="71">
        <v>14243</v>
      </c>
      <c r="U104" s="71">
        <v>19661.6</v>
      </c>
    </row>
    <row r="105" spans="1:21" ht="15">
      <c r="A105" s="67" t="s">
        <v>14</v>
      </c>
      <c r="B105" s="71">
        <v>69609.5</v>
      </c>
      <c r="C105" s="71">
        <v>69730.2</v>
      </c>
      <c r="D105" s="71">
        <v>73772.1</v>
      </c>
      <c r="E105" s="71">
        <v>74068.7</v>
      </c>
      <c r="F105" s="71">
        <v>59512.6</v>
      </c>
      <c r="G105" s="71">
        <v>55750.4</v>
      </c>
      <c r="H105" s="71">
        <v>72024.3</v>
      </c>
      <c r="I105" s="71">
        <v>66514.2</v>
      </c>
      <c r="J105" s="71">
        <v>80683.7</v>
      </c>
      <c r="K105" s="71">
        <v>73591.7</v>
      </c>
      <c r="L105" s="71">
        <v>80611.6</v>
      </c>
      <c r="M105" s="71">
        <v>74078.3</v>
      </c>
      <c r="N105" s="71">
        <v>80945.1</v>
      </c>
      <c r="O105" s="71">
        <v>75379.4</v>
      </c>
      <c r="P105" s="71">
        <v>83266.1</v>
      </c>
      <c r="Q105" s="71">
        <v>78978.3</v>
      </c>
      <c r="R105" s="71">
        <v>88846.1</v>
      </c>
      <c r="S105" s="71">
        <v>82947.3</v>
      </c>
      <c r="T105" s="71">
        <v>92073.2</v>
      </c>
      <c r="U105" s="71">
        <v>84828.9</v>
      </c>
    </row>
    <row r="106" spans="1:21" ht="15">
      <c r="A106" s="67" t="s">
        <v>58</v>
      </c>
      <c r="B106" s="71">
        <v>2507.8</v>
      </c>
      <c r="C106" s="71">
        <v>3503.5</v>
      </c>
      <c r="D106" s="71">
        <v>2367</v>
      </c>
      <c r="E106" s="71">
        <v>3603.6</v>
      </c>
      <c r="F106" s="71">
        <v>2048.6</v>
      </c>
      <c r="G106" s="71">
        <v>3210.2</v>
      </c>
      <c r="H106" s="71">
        <v>2704.9</v>
      </c>
      <c r="I106" s="71">
        <v>3818.4</v>
      </c>
      <c r="J106" s="71">
        <v>3150.5</v>
      </c>
      <c r="K106" s="71">
        <v>4520.5</v>
      </c>
      <c r="L106" s="71">
        <v>3308.1</v>
      </c>
      <c r="M106" s="71">
        <v>5135.2</v>
      </c>
      <c r="N106" s="71">
        <v>2738.4</v>
      </c>
      <c r="O106" s="71">
        <v>4624.9</v>
      </c>
      <c r="P106" s="71">
        <v>2205.6</v>
      </c>
      <c r="Q106" s="71">
        <v>5131.9</v>
      </c>
      <c r="R106" s="71">
        <v>2355</v>
      </c>
      <c r="S106" s="71">
        <v>5442.7</v>
      </c>
      <c r="T106" s="71">
        <v>2843.1</v>
      </c>
      <c r="U106" s="71">
        <v>5783.7</v>
      </c>
    </row>
    <row r="107" spans="1:21" ht="15">
      <c r="A107" s="67" t="s">
        <v>22</v>
      </c>
      <c r="B107" s="71">
        <v>401900.8</v>
      </c>
      <c r="C107" s="71">
        <v>359442.7</v>
      </c>
      <c r="D107" s="71">
        <v>433721.7</v>
      </c>
      <c r="E107" s="71">
        <v>394980.2</v>
      </c>
      <c r="F107" s="71">
        <v>356962.3</v>
      </c>
      <c r="G107" s="71">
        <v>317717.9</v>
      </c>
      <c r="H107" s="71">
        <v>433173.1</v>
      </c>
      <c r="I107" s="71">
        <v>386833.6</v>
      </c>
      <c r="J107" s="71">
        <v>479239.4</v>
      </c>
      <c r="K107" s="71">
        <v>426987.1</v>
      </c>
      <c r="L107" s="71">
        <v>510098</v>
      </c>
      <c r="M107" s="71">
        <v>456823.6</v>
      </c>
      <c r="N107" s="71">
        <v>505651.5</v>
      </c>
      <c r="O107" s="71">
        <v>444015.5</v>
      </c>
      <c r="P107" s="71">
        <v>506338.9</v>
      </c>
      <c r="Q107" s="71">
        <v>443688.6</v>
      </c>
      <c r="R107" s="71">
        <v>514309.1</v>
      </c>
      <c r="S107" s="71">
        <v>461797.1</v>
      </c>
      <c r="T107" s="71">
        <v>516248.9</v>
      </c>
      <c r="U107" s="71">
        <v>456289.7</v>
      </c>
    </row>
    <row r="108" spans="1:21" ht="15">
      <c r="A108" s="67" t="s">
        <v>32</v>
      </c>
      <c r="B108" s="71">
        <v>119387.4</v>
      </c>
      <c r="C108" s="71">
        <v>118961.9</v>
      </c>
      <c r="D108" s="71">
        <v>123258.8</v>
      </c>
      <c r="E108" s="71">
        <v>125301.4</v>
      </c>
      <c r="F108" s="71">
        <v>98213.7</v>
      </c>
      <c r="G108" s="71">
        <v>102569.1</v>
      </c>
      <c r="H108" s="71">
        <v>115078.5</v>
      </c>
      <c r="I108" s="71">
        <v>119943.5</v>
      </c>
      <c r="J108" s="71">
        <v>127462.4</v>
      </c>
      <c r="K108" s="71">
        <v>137512.5</v>
      </c>
      <c r="L108" s="71">
        <v>129678.5</v>
      </c>
      <c r="M108" s="71">
        <v>138942.4</v>
      </c>
      <c r="N108" s="71">
        <v>131884.6</v>
      </c>
      <c r="O108" s="71">
        <v>137999.8</v>
      </c>
      <c r="P108" s="71">
        <v>134172.5</v>
      </c>
      <c r="Q108" s="71">
        <v>137001.2</v>
      </c>
      <c r="R108" s="71">
        <v>137756.8</v>
      </c>
      <c r="S108" s="71">
        <v>140699.2</v>
      </c>
      <c r="T108" s="71">
        <v>137409.9</v>
      </c>
      <c r="U108" s="71">
        <v>142511.9</v>
      </c>
    </row>
    <row r="109" spans="1:21" ht="15">
      <c r="A109" s="67" t="s">
        <v>36</v>
      </c>
      <c r="B109" s="71">
        <v>102259.4</v>
      </c>
      <c r="C109" s="71">
        <v>120911.8</v>
      </c>
      <c r="D109" s="71">
        <v>115894.7</v>
      </c>
      <c r="E109" s="71">
        <v>141966.5</v>
      </c>
      <c r="F109" s="71">
        <v>97865.5</v>
      </c>
      <c r="G109" s="71">
        <v>107154.6</v>
      </c>
      <c r="H109" s="71">
        <v>120482.6</v>
      </c>
      <c r="I109" s="71">
        <v>134305.7</v>
      </c>
      <c r="J109" s="71">
        <v>135557.8</v>
      </c>
      <c r="K109" s="71">
        <v>151291</v>
      </c>
      <c r="L109" s="71">
        <v>144282.4</v>
      </c>
      <c r="M109" s="71">
        <v>154934.1</v>
      </c>
      <c r="N109" s="71">
        <v>154343.7</v>
      </c>
      <c r="O109" s="71">
        <v>156318.7</v>
      </c>
      <c r="P109" s="71">
        <v>165714.9</v>
      </c>
      <c r="Q109" s="71">
        <v>168366.4</v>
      </c>
      <c r="R109" s="71">
        <v>179532.6</v>
      </c>
      <c r="S109" s="71">
        <v>177182</v>
      </c>
      <c r="T109" s="71">
        <v>182967.2</v>
      </c>
      <c r="U109" s="71">
        <v>178245.1</v>
      </c>
    </row>
    <row r="110" spans="1:21" ht="15">
      <c r="A110" s="67" t="s">
        <v>42</v>
      </c>
      <c r="B110" s="71">
        <v>38294.1</v>
      </c>
      <c r="C110" s="71">
        <v>59926.5</v>
      </c>
      <c r="D110" s="71">
        <v>38847.3</v>
      </c>
      <c r="E110" s="71">
        <v>64193.9</v>
      </c>
      <c r="F110" s="71">
        <v>31696.8</v>
      </c>
      <c r="G110" s="71">
        <v>51378.5</v>
      </c>
      <c r="H110" s="71">
        <v>37267.9</v>
      </c>
      <c r="I110" s="71">
        <v>58647.4</v>
      </c>
      <c r="J110" s="71">
        <v>42828</v>
      </c>
      <c r="K110" s="71">
        <v>59551.4</v>
      </c>
      <c r="L110" s="71">
        <v>45213</v>
      </c>
      <c r="M110" s="71">
        <v>56374.1</v>
      </c>
      <c r="N110" s="71">
        <v>47302.9</v>
      </c>
      <c r="O110" s="71">
        <v>57012.8</v>
      </c>
      <c r="P110" s="71">
        <v>48053.7</v>
      </c>
      <c r="Q110" s="71">
        <v>59032.1</v>
      </c>
      <c r="R110" s="71">
        <v>49634</v>
      </c>
      <c r="S110" s="71">
        <v>60344.8</v>
      </c>
      <c r="T110" s="71">
        <v>50022.3</v>
      </c>
      <c r="U110" s="71">
        <v>61242.9</v>
      </c>
    </row>
    <row r="111" spans="1:21" ht="15">
      <c r="A111" s="67" t="s">
        <v>38</v>
      </c>
      <c r="B111" s="71">
        <v>29542.7</v>
      </c>
      <c r="C111" s="71">
        <v>51305.1</v>
      </c>
      <c r="D111" s="71">
        <v>33678.9</v>
      </c>
      <c r="E111" s="71">
        <v>57148</v>
      </c>
      <c r="F111" s="71">
        <v>29084.5</v>
      </c>
      <c r="G111" s="71">
        <v>38947.6</v>
      </c>
      <c r="H111" s="71">
        <v>37398.4</v>
      </c>
      <c r="I111" s="71">
        <v>46849.7</v>
      </c>
      <c r="J111" s="71">
        <v>45284</v>
      </c>
      <c r="K111" s="71">
        <v>54942.8</v>
      </c>
      <c r="L111" s="71">
        <v>45019.5</v>
      </c>
      <c r="M111" s="71">
        <v>54644.2</v>
      </c>
      <c r="N111" s="71">
        <v>49570.7</v>
      </c>
      <c r="O111" s="71">
        <v>55328.1</v>
      </c>
      <c r="P111" s="71">
        <v>52500.5</v>
      </c>
      <c r="Q111" s="71">
        <v>58555.6</v>
      </c>
      <c r="R111" s="71">
        <v>54606.5</v>
      </c>
      <c r="S111" s="71">
        <v>62970.4</v>
      </c>
      <c r="T111" s="71">
        <v>57391.6</v>
      </c>
      <c r="U111" s="71">
        <v>67362</v>
      </c>
    </row>
    <row r="112" spans="1:21" ht="15">
      <c r="A112" s="67" t="s">
        <v>24</v>
      </c>
      <c r="B112" s="71">
        <v>21979.6</v>
      </c>
      <c r="C112" s="71">
        <v>23038.4</v>
      </c>
      <c r="D112" s="71">
        <v>23203.7</v>
      </c>
      <c r="E112" s="71">
        <v>25179.7</v>
      </c>
      <c r="F112" s="71">
        <v>18695.4</v>
      </c>
      <c r="G112" s="71">
        <v>19052.8</v>
      </c>
      <c r="H112" s="71">
        <v>22026.9</v>
      </c>
      <c r="I112" s="71">
        <v>22719.6</v>
      </c>
      <c r="J112" s="71">
        <v>24915.1</v>
      </c>
      <c r="K112" s="71">
        <v>25525.5</v>
      </c>
      <c r="L112" s="71">
        <v>25033.2</v>
      </c>
      <c r="M112" s="71">
        <v>24933.6</v>
      </c>
      <c r="N112" s="71">
        <v>25614.8</v>
      </c>
      <c r="O112" s="71">
        <v>25128.7</v>
      </c>
      <c r="P112" s="71">
        <v>27075</v>
      </c>
      <c r="Q112" s="71">
        <v>25551.1</v>
      </c>
      <c r="R112" s="71">
        <v>28792.6</v>
      </c>
      <c r="S112" s="71">
        <v>26887.4</v>
      </c>
      <c r="T112" s="71">
        <v>29742.4</v>
      </c>
      <c r="U112" s="71">
        <v>27597.5</v>
      </c>
    </row>
    <row r="113" spans="1:21" ht="15">
      <c r="A113" s="67" t="s">
        <v>12</v>
      </c>
      <c r="B113" s="71">
        <v>42696.5</v>
      </c>
      <c r="C113" s="71">
        <v>44229.5</v>
      </c>
      <c r="D113" s="71">
        <v>48369.7</v>
      </c>
      <c r="E113" s="71">
        <v>50252.6</v>
      </c>
      <c r="F113" s="71">
        <v>40207.7</v>
      </c>
      <c r="G113" s="71">
        <v>39898</v>
      </c>
      <c r="H113" s="71">
        <v>48776.9</v>
      </c>
      <c r="I113" s="71">
        <v>49050.4</v>
      </c>
      <c r="J113" s="71">
        <v>57349.5</v>
      </c>
      <c r="K113" s="71">
        <v>57358</v>
      </c>
      <c r="L113" s="71">
        <v>62742.5</v>
      </c>
      <c r="M113" s="71">
        <v>60241.5</v>
      </c>
      <c r="N113" s="71">
        <v>64565.8</v>
      </c>
      <c r="O113" s="71">
        <v>61542.6</v>
      </c>
      <c r="P113" s="71">
        <v>65081.2</v>
      </c>
      <c r="Q113" s="71">
        <v>61688.5</v>
      </c>
      <c r="R113" s="71">
        <v>67845.3</v>
      </c>
      <c r="S113" s="71">
        <v>66166.9</v>
      </c>
      <c r="T113" s="71">
        <v>70119.7</v>
      </c>
      <c r="U113" s="71">
        <v>68211.6</v>
      </c>
    </row>
    <row r="114" spans="1:21" ht="15">
      <c r="A114" s="67" t="s">
        <v>46</v>
      </c>
      <c r="B114" s="71">
        <v>65687.6</v>
      </c>
      <c r="C114" s="71">
        <v>59616</v>
      </c>
      <c r="D114" s="71">
        <v>65580.2</v>
      </c>
      <c r="E114" s="71">
        <v>62402.4</v>
      </c>
      <c r="F114" s="71">
        <v>45063.4</v>
      </c>
      <c r="G114" s="71">
        <v>43654.6</v>
      </c>
      <c r="H114" s="71">
        <v>52438.6</v>
      </c>
      <c r="I114" s="71">
        <v>51899.4</v>
      </c>
      <c r="J114" s="71">
        <v>56855.2</v>
      </c>
      <c r="K114" s="71">
        <v>60534.7</v>
      </c>
      <c r="L114" s="71">
        <v>56878</v>
      </c>
      <c r="M114" s="71">
        <v>59517.3</v>
      </c>
      <c r="N114" s="71">
        <v>56047.5</v>
      </c>
      <c r="O114" s="71">
        <v>58406.6</v>
      </c>
      <c r="P114" s="71">
        <v>55973.3</v>
      </c>
      <c r="Q114" s="71">
        <v>57769.4</v>
      </c>
      <c r="R114" s="71">
        <v>53951.3</v>
      </c>
      <c r="S114" s="71">
        <v>54487.6</v>
      </c>
      <c r="T114" s="71">
        <v>52053.8</v>
      </c>
      <c r="U114" s="71">
        <v>54993.6</v>
      </c>
    </row>
    <row r="115" spans="1:21" ht="15">
      <c r="A115" s="67" t="s">
        <v>40</v>
      </c>
      <c r="B115" s="71">
        <v>123179.1</v>
      </c>
      <c r="C115" s="71">
        <v>111803.2</v>
      </c>
      <c r="D115" s="71">
        <v>124644.6</v>
      </c>
      <c r="E115" s="71">
        <v>114565.2</v>
      </c>
      <c r="F115" s="71">
        <v>93763.1</v>
      </c>
      <c r="G115" s="71">
        <v>85944.9</v>
      </c>
      <c r="H115" s="71">
        <v>119596.7</v>
      </c>
      <c r="I115" s="71">
        <v>112352.4</v>
      </c>
      <c r="J115" s="71">
        <v>134312.6</v>
      </c>
      <c r="K115" s="71">
        <v>127173.8</v>
      </c>
      <c r="L115" s="71">
        <v>134141.4</v>
      </c>
      <c r="M115" s="71">
        <v>127985.5</v>
      </c>
      <c r="N115" s="71">
        <v>126157.4</v>
      </c>
      <c r="O115" s="71">
        <v>120931.3</v>
      </c>
      <c r="P115" s="71">
        <v>123920.6</v>
      </c>
      <c r="Q115" s="71">
        <v>122132.4</v>
      </c>
      <c r="R115" s="71">
        <v>126258.2</v>
      </c>
      <c r="S115" s="71">
        <v>124807.1</v>
      </c>
      <c r="T115" s="71">
        <v>126015.7</v>
      </c>
      <c r="U115" s="71">
        <v>127222.1</v>
      </c>
    </row>
    <row r="116" spans="1:21" ht="15">
      <c r="A116" s="67" t="s">
        <v>54</v>
      </c>
      <c r="B116" s="71">
        <v>322386.6</v>
      </c>
      <c r="C116" s="71">
        <v>465715.1</v>
      </c>
      <c r="D116" s="71">
        <v>321027.8</v>
      </c>
      <c r="E116" s="71">
        <v>447227.8</v>
      </c>
      <c r="F116" s="71">
        <v>254703.7</v>
      </c>
      <c r="G116" s="71">
        <v>372580.8</v>
      </c>
      <c r="H116" s="71">
        <v>313765.5</v>
      </c>
      <c r="I116" s="71">
        <v>445291.4</v>
      </c>
      <c r="J116" s="71">
        <v>363915.2</v>
      </c>
      <c r="K116" s="71">
        <v>487905.2</v>
      </c>
      <c r="L116" s="71">
        <v>367988.7</v>
      </c>
      <c r="M116" s="71">
        <v>541111.9</v>
      </c>
      <c r="N116" s="71">
        <v>407059.5</v>
      </c>
      <c r="O116" s="71">
        <v>496976.6</v>
      </c>
      <c r="P116" s="71">
        <v>380282.1</v>
      </c>
      <c r="Q116" s="71">
        <v>519733.4</v>
      </c>
      <c r="R116" s="71">
        <v>414739.3</v>
      </c>
      <c r="S116" s="71">
        <v>564550.9</v>
      </c>
      <c r="T116" s="71">
        <v>370023</v>
      </c>
      <c r="U116" s="71">
        <v>574908.2</v>
      </c>
    </row>
    <row r="118" ht="15">
      <c r="A118" s="59" t="s">
        <v>94</v>
      </c>
    </row>
    <row r="119" spans="1:2" ht="15">
      <c r="A119" s="59" t="s">
        <v>95</v>
      </c>
      <c r="B119" s="59" t="s">
        <v>96</v>
      </c>
    </row>
    <row r="123" spans="1:5" ht="15" hidden="1" outlineLevel="1">
      <c r="A123" s="60">
        <v>2015</v>
      </c>
      <c r="C123" s="67" t="s">
        <v>92</v>
      </c>
      <c r="D123" s="67" t="s">
        <v>93</v>
      </c>
      <c r="E123" s="60" t="s">
        <v>99</v>
      </c>
    </row>
    <row r="124" spans="1:8" ht="15" hidden="1" outlineLevel="1">
      <c r="A124" s="67" t="s">
        <v>79</v>
      </c>
      <c r="B124" s="67" t="s">
        <v>100</v>
      </c>
      <c r="C124" s="71">
        <v>1789949.3</v>
      </c>
      <c r="D124" s="71">
        <v>1730178.4</v>
      </c>
      <c r="E124" s="91">
        <f>C124/D124</f>
        <v>1.0345460907383888</v>
      </c>
      <c r="F124" s="92"/>
      <c r="G124" s="60" t="s">
        <v>7</v>
      </c>
      <c r="H124" s="93">
        <v>0.4236471777994892</v>
      </c>
    </row>
    <row r="125" spans="1:8" ht="15" hidden="1" outlineLevel="1">
      <c r="A125" s="67" t="s">
        <v>59</v>
      </c>
      <c r="B125" s="67" t="s">
        <v>71</v>
      </c>
      <c r="C125" s="71">
        <v>100649.2</v>
      </c>
      <c r="D125" s="71">
        <v>125811</v>
      </c>
      <c r="E125" s="91">
        <f aca="true" t="shared" si="0" ref="E125:E152">C125/D125</f>
        <v>0.800003179372233</v>
      </c>
      <c r="F125" s="92"/>
      <c r="G125" s="60" t="s">
        <v>21</v>
      </c>
      <c r="H125" s="93">
        <v>0.4984504464737312</v>
      </c>
    </row>
    <row r="126" spans="1:8" ht="15" hidden="1" outlineLevel="1">
      <c r="A126" s="67" t="s">
        <v>26</v>
      </c>
      <c r="B126" s="67" t="s">
        <v>25</v>
      </c>
      <c r="C126" s="71">
        <v>8024.7</v>
      </c>
      <c r="D126" s="71">
        <v>9393.5</v>
      </c>
      <c r="E126" s="91">
        <f t="shared" si="0"/>
        <v>0.8542822164262521</v>
      </c>
      <c r="F126" s="92"/>
      <c r="G126" s="60" t="s">
        <v>51</v>
      </c>
      <c r="H126" s="93">
        <v>0.5778842778579508</v>
      </c>
    </row>
    <row r="127" spans="1:8" ht="15" hidden="1" outlineLevel="1">
      <c r="A127" s="67" t="s">
        <v>16</v>
      </c>
      <c r="B127" s="67" t="s">
        <v>15</v>
      </c>
      <c r="C127" s="71">
        <v>23803.8</v>
      </c>
      <c r="D127" s="71">
        <v>28971.8</v>
      </c>
      <c r="E127" s="91">
        <f t="shared" si="0"/>
        <v>0.8216196439296143</v>
      </c>
      <c r="F127" s="92"/>
      <c r="G127" s="60" t="s">
        <v>11</v>
      </c>
      <c r="H127" s="93">
        <v>0.6987073181103032</v>
      </c>
    </row>
    <row r="128" spans="1:8" ht="15" hidden="1" outlineLevel="1">
      <c r="A128" s="67" t="s">
        <v>34</v>
      </c>
      <c r="B128" s="67" t="s">
        <v>33</v>
      </c>
      <c r="C128" s="71">
        <v>33269</v>
      </c>
      <c r="D128" s="71">
        <v>23552.8</v>
      </c>
      <c r="E128" s="91">
        <f t="shared" si="0"/>
        <v>1.4125284467239565</v>
      </c>
      <c r="F128" s="92"/>
      <c r="G128" s="60" t="s">
        <v>72</v>
      </c>
      <c r="H128" s="93">
        <v>0.7051345824351959</v>
      </c>
    </row>
    <row r="129" spans="1:8" ht="15" hidden="1" outlineLevel="1">
      <c r="A129" s="67" t="s">
        <v>44</v>
      </c>
      <c r="B129" s="67" t="s">
        <v>43</v>
      </c>
      <c r="C129" s="71">
        <v>503014.2</v>
      </c>
      <c r="D129" s="71">
        <v>326005</v>
      </c>
      <c r="E129" s="91">
        <f t="shared" si="0"/>
        <v>1.542964678455852</v>
      </c>
      <c r="F129" s="92"/>
      <c r="G129" s="60" t="s">
        <v>27</v>
      </c>
      <c r="H129" s="93">
        <v>0.7146009085009734</v>
      </c>
    </row>
    <row r="130" spans="1:8" ht="15" hidden="1" outlineLevel="1">
      <c r="A130" s="67" t="s">
        <v>20</v>
      </c>
      <c r="B130" s="67" t="s">
        <v>19</v>
      </c>
      <c r="C130" s="71">
        <v>2879.5</v>
      </c>
      <c r="D130" s="71">
        <v>2395.9</v>
      </c>
      <c r="E130" s="91">
        <f t="shared" si="0"/>
        <v>1.2018448182311448</v>
      </c>
      <c r="F130" s="92"/>
      <c r="G130" s="60" t="s">
        <v>35</v>
      </c>
      <c r="H130" s="93">
        <v>0.715094528821456</v>
      </c>
    </row>
    <row r="131" spans="1:8" ht="15" hidden="1" outlineLevel="1">
      <c r="A131" s="67" t="s">
        <v>10</v>
      </c>
      <c r="B131" s="67" t="s">
        <v>9</v>
      </c>
      <c r="C131" s="71">
        <v>52382.4</v>
      </c>
      <c r="D131" s="71">
        <v>23396.8</v>
      </c>
      <c r="E131" s="91">
        <f t="shared" si="0"/>
        <v>2.238870272857827</v>
      </c>
      <c r="F131" s="92"/>
      <c r="G131" s="60" t="s">
        <v>71</v>
      </c>
      <c r="H131" s="93">
        <v>0.800003179372233</v>
      </c>
    </row>
    <row r="132" spans="1:8" ht="15" hidden="1" outlineLevel="1">
      <c r="A132" s="67" t="s">
        <v>52</v>
      </c>
      <c r="B132" s="67" t="s">
        <v>51</v>
      </c>
      <c r="C132" s="71">
        <v>11853.1</v>
      </c>
      <c r="D132" s="71">
        <v>20511.2</v>
      </c>
      <c r="E132" s="91">
        <f t="shared" si="0"/>
        <v>0.5778842778579508</v>
      </c>
      <c r="F132" s="92"/>
      <c r="G132" s="60" t="s">
        <v>49</v>
      </c>
      <c r="H132" s="93">
        <v>0.8058654549111158</v>
      </c>
    </row>
    <row r="133" spans="1:8" ht="15" hidden="1" outlineLevel="1">
      <c r="A133" s="67" t="s">
        <v>50</v>
      </c>
      <c r="B133" s="67" t="s">
        <v>49</v>
      </c>
      <c r="C133" s="71">
        <v>88955.7</v>
      </c>
      <c r="D133" s="71">
        <v>110385.3</v>
      </c>
      <c r="E133" s="91">
        <f t="shared" si="0"/>
        <v>0.8058654549111158</v>
      </c>
      <c r="F133" s="92"/>
      <c r="G133" s="60" t="s">
        <v>15</v>
      </c>
      <c r="H133" s="93">
        <v>0.8216196439296143</v>
      </c>
    </row>
    <row r="134" spans="1:8" ht="15" hidden="1" outlineLevel="1">
      <c r="A134" s="67" t="s">
        <v>48</v>
      </c>
      <c r="B134" s="67" t="s">
        <v>47</v>
      </c>
      <c r="C134" s="71">
        <v>187811.2</v>
      </c>
      <c r="D134" s="71">
        <v>162971.3</v>
      </c>
      <c r="E134" s="91">
        <f t="shared" si="0"/>
        <v>1.1524188614805184</v>
      </c>
      <c r="F134" s="92"/>
      <c r="G134" s="60" t="s">
        <v>25</v>
      </c>
      <c r="H134" s="93">
        <v>0.8542822164262521</v>
      </c>
    </row>
    <row r="135" spans="1:8" ht="15" hidden="1" outlineLevel="1">
      <c r="A135" s="67" t="s">
        <v>57</v>
      </c>
      <c r="B135" s="67" t="s">
        <v>73</v>
      </c>
      <c r="C135" s="71">
        <v>3976</v>
      </c>
      <c r="D135" s="71">
        <v>4135.8</v>
      </c>
      <c r="E135" s="91">
        <f t="shared" si="0"/>
        <v>0.9613617679771749</v>
      </c>
      <c r="F135" s="92"/>
      <c r="G135" s="60" t="s">
        <v>13</v>
      </c>
      <c r="H135" s="93">
        <v>0.8548162103453423</v>
      </c>
    </row>
    <row r="136" spans="1:8" ht="15" hidden="1" outlineLevel="1">
      <c r="A136" s="67" t="s">
        <v>56</v>
      </c>
      <c r="B136" s="67" t="s">
        <v>55</v>
      </c>
      <c r="C136" s="71">
        <v>186316</v>
      </c>
      <c r="D136" s="71">
        <v>153094</v>
      </c>
      <c r="E136" s="91">
        <f t="shared" si="0"/>
        <v>1.2170039322246462</v>
      </c>
      <c r="F136" s="92"/>
      <c r="G136" s="60" t="s">
        <v>23</v>
      </c>
      <c r="H136" s="93">
        <v>0.8573975927485263</v>
      </c>
    </row>
    <row r="137" spans="1:8" ht="15" hidden="1" outlineLevel="1">
      <c r="A137" s="67" t="s">
        <v>28</v>
      </c>
      <c r="B137" s="67" t="s">
        <v>27</v>
      </c>
      <c r="C137" s="71">
        <v>1651.8</v>
      </c>
      <c r="D137" s="71">
        <v>2311.5</v>
      </c>
      <c r="E137" s="91">
        <f t="shared" si="0"/>
        <v>0.7146009085009734</v>
      </c>
      <c r="F137" s="92"/>
      <c r="G137" s="60" t="s">
        <v>53</v>
      </c>
      <c r="H137" s="93">
        <v>0.8806928966099862</v>
      </c>
    </row>
    <row r="138" spans="1:8" ht="15" hidden="1" outlineLevel="1">
      <c r="A138" s="67" t="s">
        <v>30</v>
      </c>
      <c r="B138" s="67" t="s">
        <v>29</v>
      </c>
      <c r="C138" s="71">
        <v>3371.6</v>
      </c>
      <c r="D138" s="71">
        <v>2691.7</v>
      </c>
      <c r="E138" s="91">
        <f t="shared" si="0"/>
        <v>1.2525912991789576</v>
      </c>
      <c r="F138" s="92"/>
      <c r="G138" s="60" t="s">
        <v>41</v>
      </c>
      <c r="H138" s="93">
        <v>0.9579130999802243</v>
      </c>
    </row>
    <row r="139" spans="1:8" ht="15" hidden="1" outlineLevel="1">
      <c r="A139" s="67" t="s">
        <v>18</v>
      </c>
      <c r="B139" s="67" t="s">
        <v>17</v>
      </c>
      <c r="C139" s="71">
        <v>8855.2</v>
      </c>
      <c r="D139" s="71">
        <v>8200.7</v>
      </c>
      <c r="E139" s="91">
        <f t="shared" si="0"/>
        <v>1.0798102600997477</v>
      </c>
      <c r="F139" s="92"/>
      <c r="G139" s="60" t="s">
        <v>73</v>
      </c>
      <c r="H139" s="93">
        <v>0.9613617679771749</v>
      </c>
    </row>
    <row r="140" spans="1:8" ht="15" hidden="1" outlineLevel="1">
      <c r="A140" s="67" t="s">
        <v>8</v>
      </c>
      <c r="B140" s="67" t="s">
        <v>7</v>
      </c>
      <c r="C140" s="71">
        <v>2471.6</v>
      </c>
      <c r="D140" s="71">
        <v>5834.1</v>
      </c>
      <c r="E140" s="91">
        <f t="shared" si="0"/>
        <v>0.4236471777994892</v>
      </c>
      <c r="F140" s="92"/>
      <c r="G140" s="60" t="s">
        <v>37</v>
      </c>
      <c r="H140" s="93">
        <v>0.9987208097830244</v>
      </c>
    </row>
    <row r="141" spans="1:8" ht="15" hidden="1" outlineLevel="1">
      <c r="A141" s="67" t="s">
        <v>14</v>
      </c>
      <c r="B141" s="67" t="s">
        <v>13</v>
      </c>
      <c r="C141" s="71">
        <v>16606.6</v>
      </c>
      <c r="D141" s="71">
        <v>19427.1</v>
      </c>
      <c r="E141" s="91">
        <f t="shared" si="0"/>
        <v>0.8548162103453423</v>
      </c>
      <c r="F141" s="92"/>
      <c r="G141" s="60" t="s">
        <v>100</v>
      </c>
      <c r="H141" s="93">
        <v>1.0345460907383888</v>
      </c>
    </row>
    <row r="142" spans="1:8" ht="15" hidden="1" outlineLevel="1">
      <c r="A142" s="67" t="s">
        <v>58</v>
      </c>
      <c r="B142" s="67" t="s">
        <v>72</v>
      </c>
      <c r="C142" s="71">
        <v>1275.8</v>
      </c>
      <c r="D142" s="71">
        <v>1809.3</v>
      </c>
      <c r="E142" s="91">
        <f t="shared" si="0"/>
        <v>0.7051345824351959</v>
      </c>
      <c r="F142" s="92"/>
      <c r="G142" s="60" t="s">
        <v>17</v>
      </c>
      <c r="H142" s="93">
        <v>1.0798102600997477</v>
      </c>
    </row>
    <row r="143" spans="1:8" ht="15" hidden="1" outlineLevel="1">
      <c r="A143" s="67" t="s">
        <v>22</v>
      </c>
      <c r="B143" s="67" t="s">
        <v>21</v>
      </c>
      <c r="C143" s="71">
        <v>124664.6</v>
      </c>
      <c r="D143" s="71">
        <v>250104.3</v>
      </c>
      <c r="E143" s="91">
        <f t="shared" si="0"/>
        <v>0.4984504464737312</v>
      </c>
      <c r="F143" s="92"/>
      <c r="G143" s="60" t="s">
        <v>47</v>
      </c>
      <c r="H143" s="93">
        <v>1.1524188614805184</v>
      </c>
    </row>
    <row r="144" spans="1:8" ht="15" hidden="1" outlineLevel="1">
      <c r="A144" s="67" t="s">
        <v>32</v>
      </c>
      <c r="B144" s="67" t="s">
        <v>31</v>
      </c>
      <c r="C144" s="71">
        <v>41237.4</v>
      </c>
      <c r="D144" s="71">
        <v>32690.1</v>
      </c>
      <c r="E144" s="91">
        <f t="shared" si="0"/>
        <v>1.2614644800719486</v>
      </c>
      <c r="F144" s="92"/>
      <c r="G144" s="60" t="s">
        <v>19</v>
      </c>
      <c r="H144" s="93">
        <v>1.2018448182311448</v>
      </c>
    </row>
    <row r="145" spans="1:8" ht="15" hidden="1" outlineLevel="1">
      <c r="A145" s="67" t="s">
        <v>36</v>
      </c>
      <c r="B145" s="67" t="s">
        <v>35</v>
      </c>
      <c r="C145" s="71">
        <v>37082.8</v>
      </c>
      <c r="D145" s="71">
        <v>51857.2</v>
      </c>
      <c r="E145" s="91">
        <f t="shared" si="0"/>
        <v>0.715094528821456</v>
      </c>
      <c r="F145" s="92"/>
      <c r="G145" s="60" t="s">
        <v>55</v>
      </c>
      <c r="H145" s="93">
        <v>1.2170039322246462</v>
      </c>
    </row>
    <row r="146" spans="1:8" ht="15" hidden="1" outlineLevel="1">
      <c r="A146" s="67" t="s">
        <v>42</v>
      </c>
      <c r="B146" s="67" t="s">
        <v>41</v>
      </c>
      <c r="C146" s="71">
        <v>13562.9</v>
      </c>
      <c r="D146" s="71">
        <v>14158.8</v>
      </c>
      <c r="E146" s="91">
        <f t="shared" si="0"/>
        <v>0.9579130999802243</v>
      </c>
      <c r="F146" s="92"/>
      <c r="G146" s="60" t="s">
        <v>29</v>
      </c>
      <c r="H146" s="93">
        <v>1.2525912991789576</v>
      </c>
    </row>
    <row r="147" spans="1:8" ht="15" hidden="1" outlineLevel="1">
      <c r="A147" s="67" t="s">
        <v>38</v>
      </c>
      <c r="B147" s="67" t="s">
        <v>37</v>
      </c>
      <c r="C147" s="71">
        <v>14365.7</v>
      </c>
      <c r="D147" s="71">
        <v>14384.1</v>
      </c>
      <c r="E147" s="91">
        <f t="shared" si="0"/>
        <v>0.9987208097830244</v>
      </c>
      <c r="F147" s="92"/>
      <c r="G147" s="60" t="s">
        <v>31</v>
      </c>
      <c r="H147" s="93">
        <v>1.2614644800719486</v>
      </c>
    </row>
    <row r="148" spans="1:8" ht="15" hidden="1" outlineLevel="1">
      <c r="A148" s="67" t="s">
        <v>24</v>
      </c>
      <c r="B148" s="67" t="s">
        <v>23</v>
      </c>
      <c r="C148" s="71">
        <v>6924</v>
      </c>
      <c r="D148" s="71">
        <v>8075.6</v>
      </c>
      <c r="E148" s="91">
        <f t="shared" si="0"/>
        <v>0.8573975927485263</v>
      </c>
      <c r="F148" s="92"/>
      <c r="G148" s="60" t="s">
        <v>39</v>
      </c>
      <c r="H148" s="93">
        <v>1.4000448594537291</v>
      </c>
    </row>
    <row r="149" spans="1:8" ht="15" hidden="1" outlineLevel="1">
      <c r="A149" s="67" t="s">
        <v>12</v>
      </c>
      <c r="B149" s="67" t="s">
        <v>11</v>
      </c>
      <c r="C149" s="71">
        <v>9858.9</v>
      </c>
      <c r="D149" s="71">
        <v>14110.2</v>
      </c>
      <c r="E149" s="91">
        <f t="shared" si="0"/>
        <v>0.6987073181103032</v>
      </c>
      <c r="F149" s="92"/>
      <c r="G149" s="60" t="s">
        <v>33</v>
      </c>
      <c r="H149" s="93">
        <v>1.4125284467239565</v>
      </c>
    </row>
    <row r="150" spans="1:8" ht="15" hidden="1" outlineLevel="1">
      <c r="A150" s="67" t="s">
        <v>46</v>
      </c>
      <c r="B150" s="67" t="s">
        <v>45</v>
      </c>
      <c r="C150" s="71">
        <v>22159.7</v>
      </c>
      <c r="D150" s="71">
        <v>14730.3</v>
      </c>
      <c r="E150" s="91">
        <f t="shared" si="0"/>
        <v>1.5043617577374528</v>
      </c>
      <c r="F150" s="92"/>
      <c r="G150" s="60" t="s">
        <v>45</v>
      </c>
      <c r="H150" s="93">
        <v>1.5043617577374528</v>
      </c>
    </row>
    <row r="151" spans="1:8" ht="15" hidden="1" outlineLevel="1">
      <c r="A151" s="67" t="s">
        <v>40</v>
      </c>
      <c r="B151" s="67" t="s">
        <v>39</v>
      </c>
      <c r="C151" s="71">
        <v>52432.1</v>
      </c>
      <c r="D151" s="71">
        <v>37450.3</v>
      </c>
      <c r="E151" s="91">
        <f t="shared" si="0"/>
        <v>1.4000448594537291</v>
      </c>
      <c r="F151" s="92"/>
      <c r="G151" s="60" t="s">
        <v>43</v>
      </c>
      <c r="H151" s="93">
        <v>1.542964678455852</v>
      </c>
    </row>
    <row r="152" spans="1:8" ht="15" hidden="1" outlineLevel="1">
      <c r="A152" s="67" t="s">
        <v>54</v>
      </c>
      <c r="B152" s="67" t="s">
        <v>53</v>
      </c>
      <c r="C152" s="71">
        <v>230493.8</v>
      </c>
      <c r="D152" s="71">
        <v>261718.7</v>
      </c>
      <c r="E152" s="91">
        <f t="shared" si="0"/>
        <v>0.8806928966099862</v>
      </c>
      <c r="F152" s="92"/>
      <c r="G152" s="60" t="s">
        <v>9</v>
      </c>
      <c r="H152" s="93">
        <v>2.238870272857827</v>
      </c>
    </row>
    <row r="153" ht="15" hidden="1" outlineLevel="1"/>
    <row r="154" ht="15" hidden="1" outlineLevel="1"/>
    <row r="155" ht="15" collapsed="1"/>
    <row r="156" spans="1:5" ht="12.75">
      <c r="A156" s="60">
        <v>2016</v>
      </c>
      <c r="C156" s="67" t="s">
        <v>92</v>
      </c>
      <c r="D156" s="67" t="s">
        <v>93</v>
      </c>
      <c r="E156" s="60" t="s">
        <v>99</v>
      </c>
    </row>
    <row r="157" spans="1:8" ht="12.75">
      <c r="A157" s="67" t="s">
        <v>79</v>
      </c>
      <c r="B157" s="67" t="s">
        <v>74</v>
      </c>
      <c r="C157" s="73">
        <v>1743722.1</v>
      </c>
      <c r="D157" s="71">
        <v>1710906.2</v>
      </c>
      <c r="E157" s="93">
        <f>C157/D157</f>
        <v>1.0191804202942278</v>
      </c>
      <c r="G157" s="60" t="s">
        <v>21</v>
      </c>
      <c r="H157" s="93">
        <v>0.5138162566715528</v>
      </c>
    </row>
    <row r="158" spans="1:8" ht="12.75">
      <c r="A158" s="67" t="s">
        <v>59</v>
      </c>
      <c r="B158" s="67" t="s">
        <v>71</v>
      </c>
      <c r="C158" s="73">
        <v>99461.8</v>
      </c>
      <c r="D158" s="71">
        <v>123075.8</v>
      </c>
      <c r="E158" s="93">
        <f aca="true" t="shared" si="1" ref="E158:E185">C158/D158</f>
        <v>0.8081344992273054</v>
      </c>
      <c r="G158" s="60" t="s">
        <v>7</v>
      </c>
      <c r="H158" s="93">
        <v>0.5501140990648351</v>
      </c>
    </row>
    <row r="159" spans="1:8" ht="12.75">
      <c r="A159" s="67" t="s">
        <v>26</v>
      </c>
      <c r="B159" s="67" t="s">
        <v>25</v>
      </c>
      <c r="C159" s="73">
        <v>7543</v>
      </c>
      <c r="D159" s="71">
        <v>8719.2</v>
      </c>
      <c r="E159" s="93">
        <f t="shared" si="1"/>
        <v>0.8651023029635746</v>
      </c>
      <c r="G159" s="60" t="s">
        <v>51</v>
      </c>
      <c r="H159" s="93">
        <v>0.5555572192940424</v>
      </c>
    </row>
    <row r="160" spans="1:8" ht="12.75">
      <c r="A160" s="67" t="s">
        <v>16</v>
      </c>
      <c r="B160" s="67" t="s">
        <v>15</v>
      </c>
      <c r="C160" s="73">
        <v>23983.1</v>
      </c>
      <c r="D160" s="71">
        <v>26823.5</v>
      </c>
      <c r="E160" s="93">
        <f t="shared" si="1"/>
        <v>0.8941077786269502</v>
      </c>
      <c r="G160" s="60" t="s">
        <v>27</v>
      </c>
      <c r="H160" s="93">
        <v>0.5757335116609547</v>
      </c>
    </row>
    <row r="161" spans="1:8" ht="12.75">
      <c r="A161" s="67" t="s">
        <v>34</v>
      </c>
      <c r="B161" s="67" t="s">
        <v>33</v>
      </c>
      <c r="C161" s="73">
        <v>33028.8</v>
      </c>
      <c r="D161" s="71">
        <v>22186.9</v>
      </c>
      <c r="E161" s="93">
        <f t="shared" si="1"/>
        <v>1.4886622286123794</v>
      </c>
      <c r="G161" s="60" t="s">
        <v>72</v>
      </c>
      <c r="H161" s="93">
        <v>0.6513343799058084</v>
      </c>
    </row>
    <row r="162" spans="1:8" ht="12.75">
      <c r="A162" s="67" t="s">
        <v>44</v>
      </c>
      <c r="B162" s="67" t="s">
        <v>43</v>
      </c>
      <c r="C162" s="73">
        <v>500732</v>
      </c>
      <c r="D162" s="71">
        <v>320997</v>
      </c>
      <c r="E162" s="93">
        <f t="shared" si="1"/>
        <v>1.5599273513459628</v>
      </c>
      <c r="G162" s="60" t="s">
        <v>53</v>
      </c>
      <c r="H162" s="93">
        <v>0.6838724879066078</v>
      </c>
    </row>
    <row r="163" spans="1:8" ht="12.75">
      <c r="A163" s="67" t="s">
        <v>20</v>
      </c>
      <c r="B163" s="67" t="s">
        <v>19</v>
      </c>
      <c r="C163" s="73">
        <v>3109.9</v>
      </c>
      <c r="D163" s="71">
        <v>2467.7</v>
      </c>
      <c r="E163" s="93">
        <f t="shared" si="1"/>
        <v>1.2602423309154274</v>
      </c>
      <c r="G163" s="60" t="s">
        <v>35</v>
      </c>
      <c r="H163" s="93">
        <v>0.7524286395393984</v>
      </c>
    </row>
    <row r="164" spans="1:8" ht="12.75">
      <c r="A164" s="67" t="s">
        <v>10</v>
      </c>
      <c r="B164" s="67" t="s">
        <v>9</v>
      </c>
      <c r="C164" s="73">
        <v>57181.8</v>
      </c>
      <c r="D164" s="71">
        <v>23819.4</v>
      </c>
      <c r="E164" s="93">
        <f t="shared" si="1"/>
        <v>2.4006398146049017</v>
      </c>
      <c r="G164" s="60" t="s">
        <v>11</v>
      </c>
      <c r="H164" s="93">
        <v>0.7534390283544379</v>
      </c>
    </row>
    <row r="165" spans="1:8" ht="12.75">
      <c r="A165" s="67" t="s">
        <v>52</v>
      </c>
      <c r="B165" s="67" t="s">
        <v>51</v>
      </c>
      <c r="C165" s="73">
        <v>11130.7</v>
      </c>
      <c r="D165" s="71">
        <v>20035.2</v>
      </c>
      <c r="E165" s="93">
        <f t="shared" si="1"/>
        <v>0.5555572192940424</v>
      </c>
      <c r="G165" s="60" t="s">
        <v>71</v>
      </c>
      <c r="H165" s="93">
        <v>0.8081344992273054</v>
      </c>
    </row>
    <row r="166" spans="1:8" ht="12.75">
      <c r="A166" s="67" t="s">
        <v>50</v>
      </c>
      <c r="B166" s="67" t="s">
        <v>49</v>
      </c>
      <c r="C166" s="73">
        <v>87228.7</v>
      </c>
      <c r="D166" s="71">
        <v>107377.1</v>
      </c>
      <c r="E166" s="93">
        <f t="shared" si="1"/>
        <v>0.8123585010211674</v>
      </c>
      <c r="G166" s="60" t="s">
        <v>49</v>
      </c>
      <c r="H166" s="93">
        <v>0.8123585010211674</v>
      </c>
    </row>
    <row r="167" spans="1:8" ht="12.75">
      <c r="A167" s="67" t="s">
        <v>48</v>
      </c>
      <c r="B167" s="67" t="s">
        <v>47</v>
      </c>
      <c r="C167" s="73">
        <v>183734.3</v>
      </c>
      <c r="D167" s="71">
        <v>159810.8</v>
      </c>
      <c r="E167" s="93">
        <f t="shared" si="1"/>
        <v>1.1496988939420865</v>
      </c>
      <c r="G167" s="60" t="s">
        <v>25</v>
      </c>
      <c r="H167" s="93">
        <v>0.8651023029635746</v>
      </c>
    </row>
    <row r="168" spans="1:8" ht="12.75">
      <c r="A168" s="67" t="s">
        <v>57</v>
      </c>
      <c r="B168" s="67" t="s">
        <v>73</v>
      </c>
      <c r="C168" s="73">
        <v>4306.6</v>
      </c>
      <c r="D168" s="71">
        <v>4566</v>
      </c>
      <c r="E168" s="93">
        <f t="shared" si="1"/>
        <v>0.9431887866841876</v>
      </c>
      <c r="G168" s="60" t="s">
        <v>15</v>
      </c>
      <c r="H168" s="93">
        <v>0.8941077786269502</v>
      </c>
    </row>
    <row r="169" spans="1:8" ht="12.75">
      <c r="A169" s="67" t="s">
        <v>56</v>
      </c>
      <c r="B169" s="67" t="s">
        <v>55</v>
      </c>
      <c r="C169" s="73">
        <v>184099.4</v>
      </c>
      <c r="D169" s="71">
        <v>144231.8</v>
      </c>
      <c r="E169" s="93">
        <f t="shared" si="1"/>
        <v>1.2764133845656784</v>
      </c>
      <c r="G169" s="60" t="s">
        <v>13</v>
      </c>
      <c r="H169" s="93">
        <v>0.9043939385936649</v>
      </c>
    </row>
    <row r="170" spans="1:8" ht="12.75">
      <c r="A170" s="67" t="s">
        <v>28</v>
      </c>
      <c r="B170" s="67" t="s">
        <v>27</v>
      </c>
      <c r="C170" s="73">
        <v>1377.5</v>
      </c>
      <c r="D170" s="71">
        <v>2392.6</v>
      </c>
      <c r="E170" s="93">
        <f t="shared" si="1"/>
        <v>0.5757335116609547</v>
      </c>
      <c r="G170" s="60" t="s">
        <v>23</v>
      </c>
      <c r="H170" s="93">
        <v>0.9133656276851425</v>
      </c>
    </row>
    <row r="171" spans="1:8" ht="12.75">
      <c r="A171" s="67" t="s">
        <v>30</v>
      </c>
      <c r="B171" s="67" t="s">
        <v>29</v>
      </c>
      <c r="C171" s="73">
        <v>3330.6</v>
      </c>
      <c r="D171" s="71">
        <v>2515.8</v>
      </c>
      <c r="E171" s="93">
        <f t="shared" si="1"/>
        <v>1.3238731218697828</v>
      </c>
      <c r="G171" s="60" t="s">
        <v>41</v>
      </c>
      <c r="H171" s="93">
        <v>0.9149758596109613</v>
      </c>
    </row>
    <row r="172" spans="1:8" ht="12.75">
      <c r="A172" s="67" t="s">
        <v>18</v>
      </c>
      <c r="B172" s="67" t="s">
        <v>17</v>
      </c>
      <c r="C172" s="73">
        <v>8886</v>
      </c>
      <c r="D172" s="71">
        <v>7160</v>
      </c>
      <c r="E172" s="93">
        <f t="shared" si="1"/>
        <v>1.2410614525139665</v>
      </c>
      <c r="G172" s="60" t="s">
        <v>37</v>
      </c>
      <c r="H172" s="93">
        <v>0.9286094313669513</v>
      </c>
    </row>
    <row r="173" spans="1:8" ht="12.75">
      <c r="A173" s="67" t="s">
        <v>8</v>
      </c>
      <c r="B173" s="67" t="s">
        <v>7</v>
      </c>
      <c r="C173" s="73">
        <v>2458.9</v>
      </c>
      <c r="D173" s="71">
        <v>4469.8</v>
      </c>
      <c r="E173" s="93">
        <f t="shared" si="1"/>
        <v>0.5501140990648351</v>
      </c>
      <c r="G173" s="60" t="s">
        <v>73</v>
      </c>
      <c r="H173" s="93">
        <v>0.9431887866841876</v>
      </c>
    </row>
    <row r="174" spans="1:8" ht="12.75">
      <c r="A174" s="67" t="s">
        <v>14</v>
      </c>
      <c r="B174" s="67" t="s">
        <v>13</v>
      </c>
      <c r="C174" s="73">
        <v>17122.8</v>
      </c>
      <c r="D174" s="71">
        <v>18932.9</v>
      </c>
      <c r="E174" s="93">
        <f t="shared" si="1"/>
        <v>0.9043939385936649</v>
      </c>
      <c r="G174" s="60" t="s">
        <v>74</v>
      </c>
      <c r="H174" s="93">
        <v>1.0191804202942278</v>
      </c>
    </row>
    <row r="175" spans="1:8" ht="12.75">
      <c r="A175" s="67" t="s">
        <v>58</v>
      </c>
      <c r="B175" s="67" t="s">
        <v>72</v>
      </c>
      <c r="C175" s="73">
        <v>1659.6</v>
      </c>
      <c r="D175" s="71">
        <v>2548</v>
      </c>
      <c r="E175" s="93">
        <f t="shared" si="1"/>
        <v>0.6513343799058084</v>
      </c>
      <c r="G175" s="60" t="s">
        <v>47</v>
      </c>
      <c r="H175" s="93">
        <v>1.1496988939420865</v>
      </c>
    </row>
    <row r="176" spans="1:8" ht="12.75">
      <c r="A176" s="67" t="s">
        <v>22</v>
      </c>
      <c r="B176" s="67" t="s">
        <v>21</v>
      </c>
      <c r="C176" s="73">
        <v>124015</v>
      </c>
      <c r="D176" s="71">
        <v>241360.6</v>
      </c>
      <c r="E176" s="93">
        <f t="shared" si="1"/>
        <v>0.5138162566715528</v>
      </c>
      <c r="G176" s="60" t="s">
        <v>17</v>
      </c>
      <c r="H176" s="93">
        <v>1.2410614525139665</v>
      </c>
    </row>
    <row r="177" spans="1:8" ht="12.75">
      <c r="A177" s="67" t="s">
        <v>32</v>
      </c>
      <c r="B177" s="67" t="s">
        <v>31</v>
      </c>
      <c r="C177" s="73">
        <v>40336.7</v>
      </c>
      <c r="D177" s="71">
        <v>31315.9</v>
      </c>
      <c r="E177" s="93">
        <f t="shared" si="1"/>
        <v>1.2880581429880666</v>
      </c>
      <c r="G177" s="60" t="s">
        <v>19</v>
      </c>
      <c r="H177" s="93">
        <v>1.2602423309154274</v>
      </c>
    </row>
    <row r="178" spans="1:8" ht="12.75">
      <c r="A178" s="67" t="s">
        <v>36</v>
      </c>
      <c r="B178" s="67" t="s">
        <v>35</v>
      </c>
      <c r="C178" s="73">
        <v>37402.4</v>
      </c>
      <c r="D178" s="71">
        <v>49708.9</v>
      </c>
      <c r="E178" s="93">
        <f t="shared" si="1"/>
        <v>0.7524286395393984</v>
      </c>
      <c r="G178" s="60" t="s">
        <v>55</v>
      </c>
      <c r="H178" s="93">
        <v>1.2764133845656784</v>
      </c>
    </row>
    <row r="179" spans="1:8" ht="12.75">
      <c r="A179" s="67" t="s">
        <v>42</v>
      </c>
      <c r="B179" s="67" t="s">
        <v>41</v>
      </c>
      <c r="C179" s="73">
        <v>12450.9</v>
      </c>
      <c r="D179" s="71">
        <v>13607.9</v>
      </c>
      <c r="E179" s="93">
        <f t="shared" si="1"/>
        <v>0.9149758596109613</v>
      </c>
      <c r="G179" s="60" t="s">
        <v>31</v>
      </c>
      <c r="H179" s="93">
        <v>1.2880581429880666</v>
      </c>
    </row>
    <row r="180" spans="1:8" ht="12.75">
      <c r="A180" s="67" t="s">
        <v>38</v>
      </c>
      <c r="B180" s="67" t="s">
        <v>37</v>
      </c>
      <c r="C180" s="73">
        <v>14312.1</v>
      </c>
      <c r="D180" s="71">
        <v>15412.4</v>
      </c>
      <c r="E180" s="93">
        <f t="shared" si="1"/>
        <v>0.9286094313669513</v>
      </c>
      <c r="G180" s="60" t="s">
        <v>29</v>
      </c>
      <c r="H180" s="93">
        <v>1.3238731218697828</v>
      </c>
    </row>
    <row r="181" spans="1:8" ht="12.75">
      <c r="A181" s="67" t="s">
        <v>24</v>
      </c>
      <c r="B181" s="67" t="s">
        <v>23</v>
      </c>
      <c r="C181" s="73">
        <v>7334.6</v>
      </c>
      <c r="D181" s="71">
        <v>8030.3</v>
      </c>
      <c r="E181" s="93">
        <f t="shared" si="1"/>
        <v>0.9133656276851425</v>
      </c>
      <c r="G181" s="60" t="s">
        <v>39</v>
      </c>
      <c r="H181" s="93">
        <v>1.4047526752566062</v>
      </c>
    </row>
    <row r="182" spans="1:8" ht="12.75">
      <c r="A182" s="67" t="s">
        <v>12</v>
      </c>
      <c r="B182" s="67" t="s">
        <v>11</v>
      </c>
      <c r="C182" s="73">
        <v>10198.4</v>
      </c>
      <c r="D182" s="71">
        <v>13535.8</v>
      </c>
      <c r="E182" s="93">
        <f t="shared" si="1"/>
        <v>0.7534390283544379</v>
      </c>
      <c r="G182" s="60" t="s">
        <v>45</v>
      </c>
      <c r="H182" s="93">
        <v>1.4422497014834754</v>
      </c>
    </row>
    <row r="183" spans="1:8" ht="12.75">
      <c r="A183" s="67" t="s">
        <v>46</v>
      </c>
      <c r="B183" s="67" t="s">
        <v>45</v>
      </c>
      <c r="C183" s="73">
        <v>21378.9</v>
      </c>
      <c r="D183" s="71">
        <v>14823.3</v>
      </c>
      <c r="E183" s="93">
        <f t="shared" si="1"/>
        <v>1.4422497014834754</v>
      </c>
      <c r="G183" s="60" t="s">
        <v>33</v>
      </c>
      <c r="H183" s="93">
        <v>1.4886622286123794</v>
      </c>
    </row>
    <row r="184" spans="1:8" ht="12.75">
      <c r="A184" s="67" t="s">
        <v>40</v>
      </c>
      <c r="B184" s="67" t="s">
        <v>39</v>
      </c>
      <c r="C184" s="73">
        <v>51458.9</v>
      </c>
      <c r="D184" s="71">
        <v>36632</v>
      </c>
      <c r="E184" s="93">
        <f t="shared" si="1"/>
        <v>1.4047526752566062</v>
      </c>
      <c r="G184" s="60" t="s">
        <v>43</v>
      </c>
      <c r="H184" s="93">
        <v>1.5599273513459628</v>
      </c>
    </row>
    <row r="185" spans="1:8" ht="12.75">
      <c r="A185" s="67" t="s">
        <v>54</v>
      </c>
      <c r="B185" s="67" t="s">
        <v>53</v>
      </c>
      <c r="C185" s="73">
        <v>194458.8</v>
      </c>
      <c r="D185" s="71">
        <v>284349.5</v>
      </c>
      <c r="E185" s="93">
        <f t="shared" si="1"/>
        <v>0.6838724879066078</v>
      </c>
      <c r="G185" s="60" t="s">
        <v>9</v>
      </c>
      <c r="H185" s="93">
        <v>2.4006398146049017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8000860214233"/>
  </sheetPr>
  <dimension ref="B2:D37"/>
  <sheetViews>
    <sheetView showGridLines="0" tabSelected="1" workbookViewId="0" topLeftCell="A1">
      <selection activeCell="C40" sqref="C40"/>
    </sheetView>
  </sheetViews>
  <sheetFormatPr defaultColWidth="9.140625" defaultRowHeight="15"/>
  <cols>
    <col min="1" max="1" width="5.421875" style="19" customWidth="1"/>
    <col min="2" max="2" width="23.140625" style="19" customWidth="1"/>
    <col min="3" max="3" width="22.00390625" style="19" customWidth="1"/>
    <col min="4" max="4" width="17.00390625" style="19" customWidth="1"/>
    <col min="5" max="8" width="22.00390625" style="19" customWidth="1"/>
    <col min="9" max="10" width="9.140625" style="19" customWidth="1"/>
    <col min="11" max="11" width="16.57421875" style="19" customWidth="1"/>
    <col min="12" max="17" width="22.00390625" style="19" customWidth="1"/>
    <col min="18" max="19" width="12.28125" style="19" customWidth="1"/>
    <col min="20" max="20" width="16.57421875" style="19" customWidth="1"/>
    <col min="21" max="26" width="22.00390625" style="19" customWidth="1"/>
    <col min="27" max="16384" width="9.140625" style="19" customWidth="1"/>
  </cols>
  <sheetData>
    <row r="1" ht="12.75"/>
    <row r="2" ht="12.75">
      <c r="B2" s="122" t="s">
        <v>151</v>
      </c>
    </row>
    <row r="3" ht="12.75">
      <c r="B3" s="17" t="s">
        <v>170</v>
      </c>
    </row>
    <row r="4" ht="12.75">
      <c r="B4" s="95"/>
    </row>
    <row r="5" spans="2:3" ht="12.75">
      <c r="B5" s="95" t="s">
        <v>118</v>
      </c>
      <c r="C5" s="95" t="s">
        <v>115</v>
      </c>
    </row>
    <row r="6" spans="2:4" ht="12.75">
      <c r="B6" s="25" t="s">
        <v>122</v>
      </c>
      <c r="C6" s="97">
        <v>0.1459</v>
      </c>
      <c r="D6" s="25"/>
    </row>
    <row r="7" spans="2:3" ht="12.75">
      <c r="B7" s="95"/>
      <c r="C7" s="95"/>
    </row>
    <row r="8" spans="2:4" ht="12.75">
      <c r="B8" s="19" t="s">
        <v>8</v>
      </c>
      <c r="C8" s="96">
        <v>0.43810000000000004</v>
      </c>
      <c r="D8" s="25"/>
    </row>
    <row r="9" spans="2:4" ht="12.75">
      <c r="B9" s="19" t="s">
        <v>10</v>
      </c>
      <c r="C9" s="96">
        <v>0.2818</v>
      </c>
      <c r="D9" s="25"/>
    </row>
    <row r="10" spans="2:4" ht="12.75">
      <c r="B10" s="19" t="s">
        <v>112</v>
      </c>
      <c r="C10" s="96">
        <v>0.27899999999999997</v>
      </c>
      <c r="D10" s="25"/>
    </row>
    <row r="11" spans="2:4" ht="12.75">
      <c r="B11" s="19" t="s">
        <v>12</v>
      </c>
      <c r="C11" s="96">
        <v>0.2723</v>
      </c>
      <c r="D11" s="25"/>
    </row>
    <row r="12" spans="2:4" ht="12.75">
      <c r="B12" s="19" t="s">
        <v>38</v>
      </c>
      <c r="C12" s="96">
        <v>0.2658</v>
      </c>
      <c r="D12" s="25"/>
    </row>
    <row r="13" spans="2:4" ht="12.75">
      <c r="B13" s="19" t="s">
        <v>20</v>
      </c>
      <c r="C13" s="96">
        <v>0.252</v>
      </c>
      <c r="D13" s="25"/>
    </row>
    <row r="14" spans="2:4" ht="12.75">
      <c r="B14" s="19" t="s">
        <v>14</v>
      </c>
      <c r="C14" s="96">
        <v>0.22949999999999998</v>
      </c>
      <c r="D14" s="25"/>
    </row>
    <row r="15" spans="2:4" ht="12.75">
      <c r="B15" s="19" t="s">
        <v>24</v>
      </c>
      <c r="C15" s="96">
        <v>0.2255</v>
      </c>
      <c r="D15" s="25"/>
    </row>
    <row r="16" spans="2:4" ht="12.75">
      <c r="B16" s="19" t="s">
        <v>40</v>
      </c>
      <c r="C16" s="96">
        <v>0.221</v>
      </c>
      <c r="D16" s="25"/>
    </row>
    <row r="17" spans="2:4" ht="12.75">
      <c r="B17" s="19" t="s">
        <v>30</v>
      </c>
      <c r="C17" s="96">
        <v>0.2165</v>
      </c>
      <c r="D17" s="25"/>
    </row>
    <row r="18" spans="2:4" ht="12.75">
      <c r="B18" s="19" t="s">
        <v>57</v>
      </c>
      <c r="C18" s="96">
        <v>0.2097</v>
      </c>
      <c r="D18" s="25"/>
    </row>
    <row r="19" spans="2:4" ht="12.75">
      <c r="B19" s="19" t="s">
        <v>36</v>
      </c>
      <c r="C19" s="96">
        <v>0.2</v>
      </c>
      <c r="D19" s="25"/>
    </row>
    <row r="20" spans="2:4" ht="12.75">
      <c r="B20" s="19" t="s">
        <v>58</v>
      </c>
      <c r="C20" s="96">
        <v>0.19579999999999997</v>
      </c>
      <c r="D20" s="25"/>
    </row>
    <row r="21" spans="2:4" ht="12.75">
      <c r="B21" s="19" t="s">
        <v>34</v>
      </c>
      <c r="C21" s="96">
        <v>0.18789999999999998</v>
      </c>
      <c r="D21" s="25"/>
    </row>
    <row r="22" spans="2:4" ht="12.75">
      <c r="B22" s="19" t="s">
        <v>46</v>
      </c>
      <c r="C22" s="96">
        <v>0.1859</v>
      </c>
      <c r="D22" s="25"/>
    </row>
    <row r="23" spans="2:4" ht="12.75">
      <c r="B23" s="19" t="s">
        <v>26</v>
      </c>
      <c r="C23" s="96">
        <v>0.1844</v>
      </c>
      <c r="D23" s="25"/>
    </row>
    <row r="24" spans="2:4" ht="12.75">
      <c r="B24" s="19" t="s">
        <v>32</v>
      </c>
      <c r="C24" s="96">
        <v>0.182</v>
      </c>
      <c r="D24" s="25"/>
    </row>
    <row r="25" spans="2:4" ht="12.75">
      <c r="B25" s="19" t="s">
        <v>18</v>
      </c>
      <c r="C25" s="96">
        <v>0.1663</v>
      </c>
      <c r="D25" s="25"/>
    </row>
    <row r="26" spans="2:4" ht="12.75">
      <c r="B26" s="19" t="s">
        <v>42</v>
      </c>
      <c r="C26" s="96">
        <v>0.1539</v>
      </c>
      <c r="D26" s="25"/>
    </row>
    <row r="27" spans="2:4" ht="12.75">
      <c r="B27" s="19" t="s">
        <v>22</v>
      </c>
      <c r="C27" s="96">
        <v>0.1447</v>
      </c>
      <c r="D27" s="25"/>
    </row>
    <row r="28" spans="2:4" ht="12.75">
      <c r="B28" s="19" t="s">
        <v>50</v>
      </c>
      <c r="C28" s="96">
        <v>0.14029999999999998</v>
      </c>
      <c r="D28" s="25"/>
    </row>
    <row r="29" spans="2:4" ht="12.75">
      <c r="B29" s="19" t="s">
        <v>59</v>
      </c>
      <c r="C29" s="96">
        <v>0.1298</v>
      </c>
      <c r="D29" s="25"/>
    </row>
    <row r="30" spans="2:4" ht="12.75">
      <c r="B30" s="19" t="s">
        <v>111</v>
      </c>
      <c r="C30" s="96">
        <v>0.1023</v>
      </c>
      <c r="D30" s="25"/>
    </row>
    <row r="31" spans="2:4" ht="12.75">
      <c r="B31" s="19" t="s">
        <v>56</v>
      </c>
      <c r="C31" s="96">
        <v>0.095</v>
      </c>
      <c r="D31" s="25"/>
    </row>
    <row r="32" spans="2:4" ht="12.75">
      <c r="B32" s="19" t="s">
        <v>28</v>
      </c>
      <c r="C32" s="98">
        <v>0.07780000000000001</v>
      </c>
      <c r="D32" s="25"/>
    </row>
    <row r="33" spans="2:4" ht="12.75">
      <c r="B33" s="19" t="s">
        <v>52</v>
      </c>
      <c r="C33" s="98">
        <v>0.0753</v>
      </c>
      <c r="D33" s="25"/>
    </row>
    <row r="34" spans="3:4" ht="12.75">
      <c r="C34" s="96"/>
      <c r="D34" s="25"/>
    </row>
    <row r="35" spans="3:4" ht="12.75">
      <c r="C35" s="96"/>
      <c r="D35" s="25"/>
    </row>
    <row r="36" ht="12.75"/>
    <row r="37" ht="12.75">
      <c r="B37" s="94" t="s">
        <v>119</v>
      </c>
    </row>
  </sheetData>
  <autoFilter ref="B5:C35">
    <sortState ref="B6:C37">
      <sortCondition descending="1" sortBy="value" ref="C6:C3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8000860214233"/>
  </sheetPr>
  <dimension ref="B1:H14"/>
  <sheetViews>
    <sheetView showGridLines="0" workbookViewId="0" topLeftCell="A1">
      <selection activeCell="D33" sqref="D33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23.421875" style="103" bestFit="1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spans="2:8" ht="12.75">
      <c r="B2" s="117" t="s">
        <v>162</v>
      </c>
      <c r="C2" s="117"/>
      <c r="D2" s="117"/>
      <c r="E2" s="117"/>
      <c r="F2" s="117"/>
      <c r="G2" s="117"/>
      <c r="H2" s="117"/>
    </row>
    <row r="3" spans="2:8" ht="12.75">
      <c r="B3" s="137" t="s">
        <v>171</v>
      </c>
      <c r="C3" s="137"/>
      <c r="D3" s="137"/>
      <c r="E3" s="99"/>
      <c r="F3" s="99"/>
      <c r="G3" s="99"/>
      <c r="H3" s="99"/>
    </row>
    <row r="4" ht="12.75"/>
    <row r="5" spans="2:5" ht="38.25">
      <c r="B5" s="104" t="s">
        <v>117</v>
      </c>
      <c r="C5" s="128" t="s">
        <v>156</v>
      </c>
      <c r="D5" s="132" t="s">
        <v>150</v>
      </c>
      <c r="E5" s="132" t="s">
        <v>123</v>
      </c>
    </row>
    <row r="6" spans="2:5" ht="12.75">
      <c r="B6" s="101">
        <v>2018</v>
      </c>
      <c r="C6" s="107">
        <v>0.31</v>
      </c>
      <c r="D6" s="133">
        <v>88435</v>
      </c>
      <c r="E6" s="134">
        <v>39.97</v>
      </c>
    </row>
    <row r="7" spans="2:5" ht="12.75">
      <c r="B7" s="101">
        <v>2019</v>
      </c>
      <c r="C7" s="107">
        <v>0.31</v>
      </c>
      <c r="D7" s="135">
        <v>90267</v>
      </c>
      <c r="E7" s="136">
        <v>40.6</v>
      </c>
    </row>
    <row r="8" spans="2:5" ht="12.75">
      <c r="B8" s="101">
        <v>2020</v>
      </c>
      <c r="C8" s="107">
        <v>0.32</v>
      </c>
      <c r="D8" s="135">
        <v>89519</v>
      </c>
      <c r="E8" s="136">
        <v>40.69</v>
      </c>
    </row>
    <row r="9" spans="2:5" ht="12.75">
      <c r="B9" s="101" t="s">
        <v>158</v>
      </c>
      <c r="C9" s="107">
        <v>0.28</v>
      </c>
      <c r="D9" s="135">
        <v>102626</v>
      </c>
      <c r="E9" s="136">
        <v>43.62</v>
      </c>
    </row>
    <row r="10" spans="2:5" ht="12.75">
      <c r="B10" s="101" t="s">
        <v>160</v>
      </c>
      <c r="C10" s="107">
        <v>0.28</v>
      </c>
      <c r="D10" s="135"/>
      <c r="E10" s="136">
        <v>45</v>
      </c>
    </row>
    <row r="11" ht="12.75"/>
    <row r="12" ht="17.45" customHeight="1">
      <c r="B12" s="16" t="s">
        <v>157</v>
      </c>
    </row>
    <row r="13" ht="12.75">
      <c r="B13" s="16" t="s">
        <v>161</v>
      </c>
    </row>
    <row r="14" ht="12.75">
      <c r="B14" s="16" t="s">
        <v>152</v>
      </c>
    </row>
  </sheetData>
  <sheetProtection selectLockedCells="1"/>
  <mergeCells count="2">
    <mergeCell ref="B2:H2"/>
    <mergeCell ref="B3:D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8000860214233"/>
  </sheetPr>
  <dimension ref="B1:E11"/>
  <sheetViews>
    <sheetView showGridLines="0" workbookViewId="0" topLeftCell="A1">
      <selection activeCell="D27" sqref="D27:D28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8.5742187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spans="2:5" ht="12.75">
      <c r="B2" s="117" t="s">
        <v>174</v>
      </c>
      <c r="C2" s="117"/>
      <c r="D2" s="117"/>
      <c r="E2" s="117"/>
    </row>
    <row r="3" spans="2:5" ht="12.75">
      <c r="B3" s="137" t="s">
        <v>172</v>
      </c>
      <c r="C3" s="137"/>
      <c r="D3" s="137"/>
      <c r="E3" s="137"/>
    </row>
    <row r="4" ht="12.75"/>
    <row r="5" spans="2:4" ht="38.25">
      <c r="B5" s="104" t="s">
        <v>117</v>
      </c>
      <c r="C5" s="114" t="s">
        <v>173</v>
      </c>
      <c r="D5" s="118"/>
    </row>
    <row r="6" spans="2:4" ht="12.75">
      <c r="B6" s="109" t="s">
        <v>125</v>
      </c>
      <c r="C6" s="110">
        <v>0.1169</v>
      </c>
      <c r="D6" s="106"/>
    </row>
    <row r="7" spans="2:4" ht="12.75">
      <c r="B7" s="109" t="s">
        <v>126</v>
      </c>
      <c r="C7" s="111">
        <v>0.0935</v>
      </c>
      <c r="D7" s="108"/>
    </row>
    <row r="8" spans="2:4" ht="12.75">
      <c r="B8" s="109" t="s">
        <v>128</v>
      </c>
      <c r="C8" s="111">
        <v>0.0321</v>
      </c>
      <c r="D8" s="108"/>
    </row>
    <row r="9" spans="2:4" ht="12.75">
      <c r="B9" s="109" t="s">
        <v>127</v>
      </c>
      <c r="C9" s="111">
        <v>0.0269</v>
      </c>
      <c r="D9" s="108"/>
    </row>
    <row r="10" ht="12.75"/>
    <row r="11" ht="12.75">
      <c r="B11" s="103" t="s">
        <v>124</v>
      </c>
    </row>
  </sheetData>
  <sheetProtection selectLockedCells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8000860214233"/>
  </sheetPr>
  <dimension ref="B2:N41"/>
  <sheetViews>
    <sheetView showGridLines="0" workbookViewId="0" topLeftCell="A1">
      <selection activeCell="B2" sqref="B2"/>
    </sheetView>
  </sheetViews>
  <sheetFormatPr defaultColWidth="9.140625" defaultRowHeight="15"/>
  <cols>
    <col min="1" max="1" width="4.140625" style="103" customWidth="1"/>
    <col min="2" max="2" width="17.140625" style="103" customWidth="1"/>
    <col min="3" max="3" width="20.140625" style="113" bestFit="1" customWidth="1"/>
    <col min="4" max="4" width="20.421875" style="113" bestFit="1" customWidth="1"/>
    <col min="5" max="5" width="20.421875" style="11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/>
    <row r="2" ht="12.75">
      <c r="B2" s="100" t="s">
        <v>153</v>
      </c>
    </row>
    <row r="3" ht="12.75">
      <c r="B3" s="16" t="s">
        <v>175</v>
      </c>
    </row>
    <row r="4" ht="12.75">
      <c r="B4" s="112"/>
    </row>
    <row r="5" spans="2:5" ht="38.25">
      <c r="B5" s="95" t="s">
        <v>118</v>
      </c>
      <c r="C5" s="114" t="s">
        <v>129</v>
      </c>
      <c r="D5" s="114"/>
      <c r="E5" s="114"/>
    </row>
    <row r="6" spans="2:5" ht="12.75">
      <c r="B6" s="19" t="s">
        <v>122</v>
      </c>
      <c r="C6" s="115">
        <v>0.171</v>
      </c>
      <c r="D6" s="114"/>
      <c r="E6" s="116"/>
    </row>
    <row r="7" spans="4:5" ht="12.75">
      <c r="D7" s="116"/>
      <c r="E7" s="114"/>
    </row>
    <row r="8" spans="2:5" ht="12.75">
      <c r="B8" s="19" t="s">
        <v>10</v>
      </c>
      <c r="C8" s="115">
        <v>0.469</v>
      </c>
      <c r="D8" s="116"/>
      <c r="E8" s="116"/>
    </row>
    <row r="9" spans="2:5" ht="12.75">
      <c r="B9" s="19" t="s">
        <v>8</v>
      </c>
      <c r="C9" s="115">
        <v>0.33</v>
      </c>
      <c r="D9" s="116"/>
      <c r="E9" s="116"/>
    </row>
    <row r="10" spans="2:5" ht="12.75">
      <c r="B10" s="19" t="s">
        <v>28</v>
      </c>
      <c r="C10" s="115">
        <v>0.281</v>
      </c>
      <c r="D10" s="116"/>
      <c r="E10" s="116"/>
    </row>
    <row r="11" spans="2:5" ht="12.75">
      <c r="B11" s="19" t="s">
        <v>26</v>
      </c>
      <c r="C11" s="115">
        <v>0.224</v>
      </c>
      <c r="D11" s="116"/>
      <c r="E11" s="116"/>
    </row>
    <row r="12" spans="2:5" ht="12.75">
      <c r="B12" s="19" t="s">
        <v>34</v>
      </c>
      <c r="C12" s="115">
        <v>0.212</v>
      </c>
      <c r="D12" s="116"/>
      <c r="E12" s="116"/>
    </row>
    <row r="13" spans="2:5" ht="12.75">
      <c r="B13" s="19" t="s">
        <v>20</v>
      </c>
      <c r="C13" s="115">
        <v>0.209</v>
      </c>
      <c r="D13" s="116"/>
      <c r="E13" s="116"/>
    </row>
    <row r="14" spans="2:5" ht="12.75">
      <c r="B14" s="19" t="s">
        <v>22</v>
      </c>
      <c r="C14" s="115">
        <v>0.208</v>
      </c>
      <c r="D14" s="116"/>
      <c r="E14" s="116"/>
    </row>
    <row r="15" spans="2:5" ht="12.75">
      <c r="B15" s="19" t="s">
        <v>18</v>
      </c>
      <c r="C15" s="115">
        <v>0.206</v>
      </c>
      <c r="D15" s="116"/>
      <c r="E15" s="116"/>
    </row>
    <row r="16" spans="2:5" ht="12.75">
      <c r="B16" s="19" t="s">
        <v>59</v>
      </c>
      <c r="C16" s="115">
        <v>0.19</v>
      </c>
      <c r="D16" s="116"/>
      <c r="E16" s="116"/>
    </row>
    <row r="17" spans="2:5" ht="12.75">
      <c r="B17" s="19" t="s">
        <v>58</v>
      </c>
      <c r="C17" s="115">
        <v>0.189</v>
      </c>
      <c r="D17" s="116"/>
      <c r="E17" s="116"/>
    </row>
    <row r="18" spans="2:5" ht="12.75">
      <c r="B18" s="19" t="s">
        <v>24</v>
      </c>
      <c r="C18" s="115">
        <v>0.187</v>
      </c>
      <c r="D18" s="116"/>
      <c r="E18" s="116"/>
    </row>
    <row r="19" spans="2:5" ht="12.75">
      <c r="B19" s="19" t="s">
        <v>111</v>
      </c>
      <c r="C19" s="115">
        <v>0.179</v>
      </c>
      <c r="D19" s="116"/>
      <c r="E19" s="116"/>
    </row>
    <row r="20" spans="2:5" ht="12.75">
      <c r="B20" s="19" t="s">
        <v>40</v>
      </c>
      <c r="C20" s="115">
        <v>0.179</v>
      </c>
      <c r="D20" s="116"/>
      <c r="E20" s="116"/>
    </row>
    <row r="21" spans="2:5" ht="12.75">
      <c r="B21" s="19" t="s">
        <v>14</v>
      </c>
      <c r="C21" s="115">
        <v>0.178</v>
      </c>
      <c r="D21" s="116"/>
      <c r="E21" s="116"/>
    </row>
    <row r="22" spans="2:5" ht="12.75">
      <c r="B22" s="19" t="s">
        <v>30</v>
      </c>
      <c r="C22" s="115">
        <v>0.175</v>
      </c>
      <c r="D22" s="116"/>
      <c r="E22" s="116"/>
    </row>
    <row r="23" spans="2:5" ht="12.75">
      <c r="B23" s="19" t="s">
        <v>36</v>
      </c>
      <c r="C23" s="115">
        <v>0.173</v>
      </c>
      <c r="D23" s="116"/>
      <c r="E23" s="116"/>
    </row>
    <row r="24" spans="2:5" ht="12.75">
      <c r="B24" s="19" t="s">
        <v>46</v>
      </c>
      <c r="C24" s="115">
        <v>0.169</v>
      </c>
      <c r="D24" s="116"/>
      <c r="E24" s="116"/>
    </row>
    <row r="25" spans="2:5" ht="12.75">
      <c r="B25" s="19" t="s">
        <v>12</v>
      </c>
      <c r="C25" s="115">
        <v>0.163</v>
      </c>
      <c r="D25" s="116"/>
      <c r="E25" s="116"/>
    </row>
    <row r="26" spans="2:5" ht="12.75">
      <c r="B26" s="19" t="s">
        <v>32</v>
      </c>
      <c r="C26" s="115">
        <v>0.16</v>
      </c>
      <c r="D26" s="116"/>
      <c r="E26" s="116"/>
    </row>
    <row r="27" spans="2:5" ht="12.75">
      <c r="B27" s="19" t="s">
        <v>112</v>
      </c>
      <c r="C27" s="115">
        <v>0.152</v>
      </c>
      <c r="D27" s="116"/>
      <c r="E27" s="116"/>
    </row>
    <row r="28" spans="2:5" ht="12.75">
      <c r="B28" s="19" t="s">
        <v>52</v>
      </c>
      <c r="C28" s="115">
        <v>0.143</v>
      </c>
      <c r="D28" s="116"/>
      <c r="E28" s="116"/>
    </row>
    <row r="29" spans="2:5" ht="12.75">
      <c r="B29" s="19" t="s">
        <v>56</v>
      </c>
      <c r="C29" s="115">
        <v>0.142</v>
      </c>
      <c r="D29" s="116"/>
      <c r="E29" s="116"/>
    </row>
    <row r="30" spans="2:5" ht="12.75">
      <c r="B30" s="19" t="s">
        <v>38</v>
      </c>
      <c r="C30" s="115">
        <v>0.141</v>
      </c>
      <c r="D30" s="116"/>
      <c r="E30" s="116"/>
    </row>
    <row r="31" spans="2:5" ht="12.75">
      <c r="B31" s="19" t="s">
        <v>48</v>
      </c>
      <c r="C31" s="115">
        <v>0.13</v>
      </c>
      <c r="D31" s="116"/>
      <c r="E31" s="116"/>
    </row>
    <row r="32" spans="2:5" ht="12.75">
      <c r="B32" s="19" t="s">
        <v>50</v>
      </c>
      <c r="C32" s="115">
        <v>0.13</v>
      </c>
      <c r="D32" s="116"/>
      <c r="E32" s="116"/>
    </row>
    <row r="33" spans="2:5" ht="12.75">
      <c r="B33" s="19" t="s">
        <v>42</v>
      </c>
      <c r="C33" s="115">
        <v>0.118</v>
      </c>
      <c r="D33" s="116"/>
      <c r="E33" s="116"/>
    </row>
    <row r="34" spans="2:5" ht="12.75">
      <c r="B34" s="19" t="s">
        <v>57</v>
      </c>
      <c r="C34" s="115">
        <v>0.103</v>
      </c>
      <c r="D34" s="116"/>
      <c r="E34" s="116"/>
    </row>
    <row r="35" ht="12.75"/>
    <row r="36" ht="12.75">
      <c r="B36" s="103" t="s">
        <v>130</v>
      </c>
    </row>
    <row r="37" spans="6:14" ht="12.75">
      <c r="F37" s="102"/>
      <c r="G37" s="102"/>
      <c r="H37" s="102"/>
      <c r="I37" s="102"/>
      <c r="J37" s="102"/>
      <c r="K37" s="102"/>
      <c r="L37" s="102"/>
      <c r="M37" s="102"/>
      <c r="N37" s="102"/>
    </row>
    <row r="38" ht="12.75"/>
    <row r="40" ht="15">
      <c r="G40" s="112"/>
    </row>
    <row r="41" ht="15">
      <c r="G41" s="112"/>
    </row>
  </sheetData>
  <sheetProtection selectLockedCells="1"/>
  <autoFilter ref="B5:D34">
    <sortState ref="B6:D41">
      <sortCondition descending="1" sortBy="value" ref="C6:C41"/>
    </sortState>
  </autoFilter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8000860214233"/>
  </sheetPr>
  <dimension ref="B1:I17"/>
  <sheetViews>
    <sheetView showGridLines="0" workbookViewId="0" topLeftCell="A1">
      <selection activeCell="E45" sqref="E45"/>
    </sheetView>
  </sheetViews>
  <sheetFormatPr defaultColWidth="9.140625" defaultRowHeight="15"/>
  <cols>
    <col min="1" max="1" width="3.57421875" style="103" customWidth="1"/>
    <col min="2" max="2" width="16.8515625" style="103" customWidth="1"/>
    <col min="3" max="3" width="13.28125" style="103" customWidth="1"/>
    <col min="4" max="4" width="13.421875" style="103" customWidth="1"/>
    <col min="5" max="5" width="24.421875" style="103" customWidth="1"/>
    <col min="6" max="6" width="13.28125" style="103" customWidth="1"/>
    <col min="7" max="7" width="14.140625" style="103" customWidth="1"/>
    <col min="8" max="8" width="14.421875" style="103" customWidth="1"/>
    <col min="9" max="9" width="14.00390625" style="103" customWidth="1"/>
    <col min="10" max="11" width="13.421875" style="103" customWidth="1"/>
    <col min="12" max="12" width="12.140625" style="103" bestFit="1" customWidth="1"/>
    <col min="13" max="13" width="12.28125" style="103" bestFit="1" customWidth="1"/>
    <col min="14" max="28" width="9.140625" style="103" customWidth="1"/>
    <col min="29" max="29" width="18.8515625" style="103" customWidth="1"/>
    <col min="30" max="30" width="22.421875" style="103" customWidth="1"/>
    <col min="31" max="31" width="31.7109375" style="103" customWidth="1"/>
    <col min="32" max="32" width="18.57421875" style="103" customWidth="1"/>
    <col min="33" max="16384" width="9.140625" style="103" customWidth="1"/>
  </cols>
  <sheetData>
    <row r="1" ht="12.75">
      <c r="B1" s="102"/>
    </row>
    <row r="2" spans="2:9" ht="12.75">
      <c r="B2" s="142" t="s">
        <v>177</v>
      </c>
      <c r="C2" s="117"/>
      <c r="D2" s="117"/>
      <c r="E2" s="117"/>
      <c r="F2" s="117"/>
      <c r="G2" s="117"/>
      <c r="H2" s="117"/>
      <c r="I2" s="117"/>
    </row>
    <row r="3" spans="2:3" ht="12.75">
      <c r="B3" s="137" t="s">
        <v>176</v>
      </c>
      <c r="C3" s="137"/>
    </row>
    <row r="4" spans="2:3" ht="12.75">
      <c r="B4" s="141"/>
      <c r="C4" s="141"/>
    </row>
    <row r="5" spans="2:4" ht="25.5">
      <c r="B5" s="104" t="s">
        <v>117</v>
      </c>
      <c r="C5" s="114" t="s">
        <v>132</v>
      </c>
      <c r="D5" s="114" t="s">
        <v>133</v>
      </c>
    </row>
    <row r="6" spans="2:4" ht="12.75">
      <c r="B6" s="109">
        <v>2012</v>
      </c>
      <c r="C6" s="138">
        <v>3887557</v>
      </c>
      <c r="D6" s="138">
        <v>3489938</v>
      </c>
    </row>
    <row r="7" spans="2:4" ht="12.75">
      <c r="B7" s="109">
        <v>2013</v>
      </c>
      <c r="C7" s="138">
        <v>3792652</v>
      </c>
      <c r="D7" s="138">
        <v>3399977</v>
      </c>
    </row>
    <row r="8" spans="2:4" ht="12.75">
      <c r="B8" s="109">
        <v>2014</v>
      </c>
      <c r="C8" s="138">
        <v>3672251</v>
      </c>
      <c r="D8" s="138">
        <v>3251418</v>
      </c>
    </row>
    <row r="9" spans="2:4" ht="12.75">
      <c r="B9" s="109">
        <v>2015</v>
      </c>
      <c r="C9" s="138">
        <v>3620813</v>
      </c>
      <c r="D9" s="138">
        <v>3318280</v>
      </c>
    </row>
    <row r="10" spans="2:4" ht="12.75">
      <c r="B10" s="109">
        <v>2016</v>
      </c>
      <c r="C10" s="138">
        <v>3635077</v>
      </c>
      <c r="D10" s="138">
        <v>3326322</v>
      </c>
    </row>
    <row r="11" spans="2:4" ht="12.75">
      <c r="B11" s="109">
        <v>2017</v>
      </c>
      <c r="C11" s="138">
        <v>3658779</v>
      </c>
      <c r="D11" s="138">
        <v>3370918</v>
      </c>
    </row>
    <row r="12" spans="2:4" ht="12.75">
      <c r="B12" s="109">
        <v>2018</v>
      </c>
      <c r="C12" s="138">
        <v>3698592</v>
      </c>
      <c r="D12" s="138">
        <v>3316298</v>
      </c>
    </row>
    <row r="13" spans="2:4" ht="12.75">
      <c r="B13" s="109">
        <v>2019</v>
      </c>
      <c r="C13" s="138">
        <v>3571730</v>
      </c>
      <c r="D13" s="138">
        <v>3176218</v>
      </c>
    </row>
    <row r="14" spans="2:4" ht="12.75">
      <c r="B14" s="109">
        <v>2020</v>
      </c>
      <c r="C14" s="138">
        <v>3178437</v>
      </c>
      <c r="D14" s="138">
        <v>2814849</v>
      </c>
    </row>
    <row r="15" spans="2:4" ht="12.75">
      <c r="B15" s="109">
        <v>2021</v>
      </c>
      <c r="C15" s="138">
        <v>3468402</v>
      </c>
      <c r="D15" s="138">
        <v>3009011</v>
      </c>
    </row>
    <row r="16" ht="12.75"/>
    <row r="17" ht="12.75">
      <c r="B17" s="103" t="s">
        <v>131</v>
      </c>
    </row>
  </sheetData>
  <sheetProtection selectLockedCells="1"/>
  <mergeCells count="2">
    <mergeCell ref="B2:I2"/>
    <mergeCell ref="B3:C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 Hongbin (ESTAT)</dc:creator>
  <cp:keywords/>
  <dc:description/>
  <cp:lastModifiedBy>SUNJKA Nikola (ESTAT)</cp:lastModifiedBy>
  <cp:lastPrinted>2019-11-07T15:02:38Z</cp:lastPrinted>
  <dcterms:created xsi:type="dcterms:W3CDTF">2017-10-18T13:17:28Z</dcterms:created>
  <dcterms:modified xsi:type="dcterms:W3CDTF">2024-04-16T14:03:54Z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2024-03-09T14:14:07Z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9c9fbb11-fbfb-4277-81be-a667706bff43</vt:lpwstr>
  </property>
  <property fmtid="{D5CDD505-2E9C-101B-9397-08002B2CF9AE}" pid="8" name="MSIP_Label_6bd9ddd1-4d20-43f6-abfa-fc3c07406f94_ContentBits">
    <vt:lpwstr>0</vt:lpwstr>
  </property>
</Properties>
</file>