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420" yWindow="140" windowWidth="30680" windowHeight="23820" tabRatio="943" firstSheet="22" activeTab="27"/>
  </bookViews>
  <sheets>
    <sheet name="Overview" sheetId="47" r:id="rId1"/>
    <sheet name="MDT" sheetId="50" state="hidden" r:id="rId2"/>
    <sheet name="EU" sheetId="48" r:id="rId3"/>
    <sheet name="BE" sheetId="7" r:id="rId4"/>
    <sheet name="BG" sheetId="8" r:id="rId5"/>
    <sheet name="CZ" sheetId="9" r:id="rId6"/>
    <sheet name="DK" sheetId="10" r:id="rId7"/>
    <sheet name="DE" sheetId="11" r:id="rId8"/>
    <sheet name="EE" sheetId="12" r:id="rId9"/>
    <sheet name="IE" sheetId="13" r:id="rId10"/>
    <sheet name="EL" sheetId="14" r:id="rId11"/>
    <sheet name="ES" sheetId="15" r:id="rId12"/>
    <sheet name="FR" sheetId="16" r:id="rId13"/>
    <sheet name="HR" sheetId="17" r:id="rId14"/>
    <sheet name="IT" sheetId="18" r:id="rId15"/>
    <sheet name="CY" sheetId="19" r:id="rId16"/>
    <sheet name="LV" sheetId="20" r:id="rId17"/>
    <sheet name="LT" sheetId="21" r:id="rId18"/>
    <sheet name="LU" sheetId="22" r:id="rId19"/>
    <sheet name="HU" sheetId="23" r:id="rId20"/>
    <sheet name="MT" sheetId="24" r:id="rId21"/>
    <sheet name="NL" sheetId="25" r:id="rId22"/>
    <sheet name="AT" sheetId="26" r:id="rId23"/>
    <sheet name="PL" sheetId="27" r:id="rId24"/>
    <sheet name="PT" sheetId="28" r:id="rId25"/>
    <sheet name="RO" sheetId="29" r:id="rId26"/>
    <sheet name="SI" sheetId="30" r:id="rId27"/>
    <sheet name="SK" sheetId="31" r:id="rId28"/>
    <sheet name="FI" sheetId="32" r:id="rId29"/>
    <sheet name="SE" sheetId="33" r:id="rId30"/>
    <sheet name="IS" sheetId="35" r:id="rId31"/>
    <sheet name="NO" sheetId="36" r:id="rId32"/>
    <sheet name="ME" sheetId="37" r:id="rId33"/>
    <sheet name="MK" sheetId="38" r:id="rId34"/>
    <sheet name="AL" sheetId="39" r:id="rId35"/>
    <sheet name="RS" sheetId="40" r:id="rId36"/>
    <sheet name="TR" sheetId="41" r:id="rId37"/>
    <sheet name="BA" sheetId="42" r:id="rId38"/>
    <sheet name="XK" sheetId="43" r:id="rId39"/>
    <sheet name="MD" sheetId="44" r:id="rId40"/>
    <sheet name="UA" sheetId="45" r:id="rId41"/>
    <sheet name="GE" sheetId="46" r:id="rId42"/>
  </sheets>
  <definedNames/>
  <calcPr calcId="162913"/>
</workbook>
</file>

<file path=xl/sharedStrings.xml><?xml version="1.0" encoding="utf-8"?>
<sst xmlns="http://schemas.openxmlformats.org/spreadsheetml/2006/main" count="9385" uniqueCount="258">
  <si>
    <t>AL</t>
  </si>
  <si>
    <t>Albania</t>
  </si>
  <si>
    <t>AT</t>
  </si>
  <si>
    <t>Austria</t>
  </si>
  <si>
    <t>BE</t>
  </si>
  <si>
    <t>Belgium</t>
  </si>
  <si>
    <t>BA</t>
  </si>
  <si>
    <t>: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</si>
  <si>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</si>
  <si>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</si>
  <si>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</si>
  <si>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</si>
  <si>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</si>
  <si>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</si>
  <si>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</si>
  <si>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</si>
  <si>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</si>
  <si>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</si>
  <si>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</si>
  <si>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</si>
  <si>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</si>
  <si>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</si>
  <si>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</si>
  <si>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</si>
  <si>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</si>
  <si>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</si>
  <si>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</si>
  <si>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</si>
  <si>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</si>
  <si>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</si>
  <si>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</si>
  <si>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</si>
  <si>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</si>
  <si>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</si>
  <si>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</si>
  <si>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</si>
  <si>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</si>
  <si>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</si>
  <si>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</si>
  <si>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</si>
  <si>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</si>
  <si>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</si>
  <si>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</si>
  <si>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</si>
  <si>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</si>
  <si>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</si>
  <si>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</si>
  <si>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</si>
  <si>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</si>
  <si>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</si>
  <si>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</si>
  <si>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</si>
  <si>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</si>
  <si>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</si>
  <si>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</si>
  <si>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</si>
  <si>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</si>
  <si>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</si>
  <si>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</si>
  <si>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</si>
  <si>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</si>
  <si>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</si>
  <si>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</si>
  <si>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</si>
  <si>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</si>
  <si>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</si>
  <si>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</si>
  <si>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</si>
  <si>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</si>
  <si>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</si>
  <si>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</si>
  <si>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</si>
  <si>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</si>
  <si>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</si>
  <si>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</si>
  <si>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</si>
  <si>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Czechia</t>
  </si>
  <si>
    <t>Slovakia</t>
  </si>
  <si>
    <t>Bosnia and Herzegovina</t>
  </si>
  <si>
    <t>Distribution losses</t>
  </si>
  <si>
    <t>Nuclear</t>
  </si>
  <si>
    <t>Geothermal</t>
  </si>
  <si>
    <t>Solid Biofuels</t>
  </si>
  <si>
    <t>Biogases</t>
  </si>
  <si>
    <t>Biodiesel</t>
  </si>
  <si>
    <t>Biogasolines</t>
  </si>
  <si>
    <t>Other Liquid Biofuels</t>
  </si>
  <si>
    <t>Anthracite</t>
  </si>
  <si>
    <t>Coking Coal</t>
  </si>
  <si>
    <t>Other Bituminous Coal</t>
  </si>
  <si>
    <t>Sub-Bituminous Coal</t>
  </si>
  <si>
    <t>Lignite</t>
  </si>
  <si>
    <t>Patent Fuel</t>
  </si>
  <si>
    <t>Coke Oven Coke</t>
  </si>
  <si>
    <t>Gas Coke</t>
  </si>
  <si>
    <t>Coal Tar</t>
  </si>
  <si>
    <t>BKB</t>
  </si>
  <si>
    <t>Gas Works Gas</t>
  </si>
  <si>
    <t>Coke Oven Gas</t>
  </si>
  <si>
    <t>Blast Furnace Gas</t>
  </si>
  <si>
    <t>Other Recovered Gases</t>
  </si>
  <si>
    <t>Peat</t>
  </si>
  <si>
    <t>Peat Products</t>
  </si>
  <si>
    <t>Oil Shale and Oil Sands</t>
  </si>
  <si>
    <t>Crude Oil</t>
  </si>
  <si>
    <t>Natural Gas Liquids</t>
  </si>
  <si>
    <t>Refinery Gas</t>
  </si>
  <si>
    <t>Liquefied Petroleum Gases</t>
  </si>
  <si>
    <t>Naphtha</t>
  </si>
  <si>
    <t>Kerosene Type Jet Fuel</t>
  </si>
  <si>
    <t>Other Kerosene</t>
  </si>
  <si>
    <t>Gas/Diesel Oil</t>
  </si>
  <si>
    <t>Residual Fuel Oil</t>
  </si>
  <si>
    <t>Bitumen</t>
  </si>
  <si>
    <t>Petroleum Coke</t>
  </si>
  <si>
    <t>Other Oil Products</t>
  </si>
  <si>
    <t>Natural Gas</t>
  </si>
  <si>
    <t>Heat from chemical sources</t>
  </si>
  <si>
    <t>Other sources</t>
  </si>
  <si>
    <t>TOTAL GROSS PRODUCTION</t>
  </si>
  <si>
    <t>Own use</t>
  </si>
  <si>
    <t>TOTAL NET PRODUCTION</t>
  </si>
  <si>
    <t>Imports</t>
  </si>
  <si>
    <t>Exports</t>
  </si>
  <si>
    <t>Inland consumption (calculated)</t>
  </si>
  <si>
    <t>NRG_BAL</t>
  </si>
  <si>
    <t>SIEC</t>
  </si>
  <si>
    <t>UNIT</t>
  </si>
  <si>
    <t>Kosovo*</t>
  </si>
  <si>
    <t>* under United Nations Security Council Resolution 1244/99</t>
  </si>
  <si>
    <t>Available for final consumption</t>
  </si>
  <si>
    <t>UA</t>
  </si>
  <si>
    <t>Heat: TJ
GROSS PRODUCTION</t>
  </si>
  <si>
    <t>TJ</t>
  </si>
  <si>
    <t>Heat</t>
  </si>
  <si>
    <t>Solar thermal</t>
  </si>
  <si>
    <t>Industrial Waste (Non-Renew.)</t>
  </si>
  <si>
    <t>Municipal Waste (Renew.)</t>
  </si>
  <si>
    <t>Municipal Waste (Non-Renew.)</t>
  </si>
  <si>
    <t>Heat pumps</t>
  </si>
  <si>
    <t>Electric boilers</t>
  </si>
  <si>
    <t>Used for Electricity Production</t>
  </si>
  <si>
    <t>Total heat supply</t>
  </si>
  <si>
    <t>Terajoule</t>
  </si>
  <si>
    <t>Heat - Available for final consumption - TJ</t>
  </si>
  <si>
    <t>C0110</t>
  </si>
  <si>
    <t>C0121</t>
  </si>
  <si>
    <t>C0129</t>
  </si>
  <si>
    <t>C0210</t>
  </si>
  <si>
    <t>C0220</t>
  </si>
  <si>
    <t>C0311</t>
  </si>
  <si>
    <t>C0320</t>
  </si>
  <si>
    <t>C0340</t>
  </si>
  <si>
    <t>Coking coal</t>
  </si>
  <si>
    <t>Other bituminous coal</t>
  </si>
  <si>
    <t>Sub-bituminous coal</t>
  </si>
  <si>
    <t>Patent fuel</t>
  </si>
  <si>
    <t>Coke oven coke</t>
  </si>
  <si>
    <t>Gas coke</t>
  </si>
  <si>
    <t>Coal tar</t>
  </si>
  <si>
    <t>Brown coal briquettes</t>
  </si>
  <si>
    <t>C0312</t>
  </si>
  <si>
    <t>C0330</t>
  </si>
  <si>
    <t>C0360</t>
  </si>
  <si>
    <t>Gas works gas</t>
  </si>
  <si>
    <t>C0350</t>
  </si>
  <si>
    <t>Coke oven gas</t>
  </si>
  <si>
    <t>C0371</t>
  </si>
  <si>
    <t>Blast furnace gas</t>
  </si>
  <si>
    <t>C0379</t>
  </si>
  <si>
    <t>Other recovered gases</t>
  </si>
  <si>
    <t>P1100</t>
  </si>
  <si>
    <t>P1200</t>
  </si>
  <si>
    <t>Peat products</t>
  </si>
  <si>
    <t>S2000</t>
  </si>
  <si>
    <t>Oil shale and oil sands</t>
  </si>
  <si>
    <t>O4100_TOT</t>
  </si>
  <si>
    <t>Crude oil</t>
  </si>
  <si>
    <t>O4200</t>
  </si>
  <si>
    <t>Natural gas liquids</t>
  </si>
  <si>
    <t>O4610</t>
  </si>
  <si>
    <t>Refinery gas</t>
  </si>
  <si>
    <t>O4630</t>
  </si>
  <si>
    <t>Liquefied petroleum gases</t>
  </si>
  <si>
    <t>O4669</t>
  </si>
  <si>
    <t>Other kerosene</t>
  </si>
  <si>
    <t>O4640</t>
  </si>
  <si>
    <t>O4680</t>
  </si>
  <si>
    <t>Fuel oil</t>
  </si>
  <si>
    <t>O4695</t>
  </si>
  <si>
    <t>O4694</t>
  </si>
  <si>
    <t>Petroleum coke</t>
  </si>
  <si>
    <t>Other oil products</t>
  </si>
  <si>
    <t>G3000</t>
  </si>
  <si>
    <t>Natural gas</t>
  </si>
  <si>
    <t>RA410</t>
  </si>
  <si>
    <t>RA200</t>
  </si>
  <si>
    <t>R5300</t>
  </si>
  <si>
    <t>W6210</t>
  </si>
  <si>
    <t>Renewable municipal waste</t>
  </si>
  <si>
    <t>R5210P</t>
  </si>
  <si>
    <t>R5220P</t>
  </si>
  <si>
    <t>R5290</t>
  </si>
  <si>
    <t>RA600</t>
  </si>
  <si>
    <t>Ambient heat (heat pumps)</t>
  </si>
  <si>
    <t>W6100</t>
  </si>
  <si>
    <t>Industrial waste (non-renewable)</t>
  </si>
  <si>
    <t>W6220</t>
  </si>
  <si>
    <t>Non-renewable municipal waste</t>
  </si>
  <si>
    <t>H8000</t>
  </si>
  <si>
    <t>E7000</t>
  </si>
  <si>
    <t>O4661</t>
  </si>
  <si>
    <t>O4671</t>
  </si>
  <si>
    <t>O4690</t>
  </si>
  <si>
    <t>X9900H</t>
  </si>
  <si>
    <t>X9900</t>
  </si>
  <si>
    <t>N9000</t>
  </si>
  <si>
    <t>mdt_product</t>
  </si>
  <si>
    <t>mdt_flow</t>
  </si>
  <si>
    <t>mdt_unit</t>
  </si>
  <si>
    <t>GHP</t>
  </si>
  <si>
    <t>mdt_partner</t>
  </si>
  <si>
    <t>_Z</t>
  </si>
  <si>
    <t>mdt_indicator</t>
  </si>
  <si>
    <t>IMP</t>
  </si>
  <si>
    <t>EXP</t>
  </si>
  <si>
    <t>ID</t>
  </si>
  <si>
    <t>DL</t>
  </si>
  <si>
    <t>AFC</t>
  </si>
  <si>
    <t>NHP</t>
  </si>
  <si>
    <t>NRG_EHG_E</t>
  </si>
  <si>
    <t>TI_EHG_E</t>
  </si>
  <si>
    <t xml:space="preserve">Kerosene-type jet fuel </t>
  </si>
  <si>
    <t xml:space="preserve">Gas oil and diesel oil </t>
  </si>
  <si>
    <t>Bosnia &amp; Herzegovina</t>
  </si>
  <si>
    <t>Czech Republic</t>
  </si>
  <si>
    <t>Kosovo (UNSCR 1244/99)</t>
  </si>
  <si>
    <t>Slovak Republic</t>
  </si>
  <si>
    <t>Switzerland</t>
  </si>
  <si>
    <t>ZZZ Other (code ZZZ)</t>
  </si>
  <si>
    <t>CH</t>
  </si>
  <si>
    <t>ZZ</t>
  </si>
  <si>
    <t>R5100</t>
  </si>
  <si>
    <t xml:space="preserve">P </t>
  </si>
  <si>
    <t xml:space="preserve">E </t>
  </si>
  <si>
    <r>
      <t xml:space="preserve">Source: Eurostat </t>
    </r>
    <r>
      <rPr>
        <i/>
        <sz val="9"/>
        <color theme="1"/>
        <rFont val="Arial"/>
        <family val="2"/>
      </rPr>
      <t>nrg_bal_h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>nrg_ind_pehcf</t>
    </r>
    <r>
      <rPr>
        <sz val="9"/>
        <color theme="1"/>
        <rFont val="Arial"/>
        <family val="2"/>
      </rPr>
      <t xml:space="preserve"> and </t>
    </r>
    <r>
      <rPr>
        <i/>
        <sz val="9"/>
        <color theme="1"/>
        <rFont val="Arial"/>
        <family val="2"/>
      </rPr>
      <t>nrg_ind_pehnf</t>
    </r>
  </si>
  <si>
    <t>quest</t>
  </si>
  <si>
    <t>A_ELEHEAT</t>
  </si>
  <si>
    <t>A_RENEW</t>
  </si>
  <si>
    <t>European Union</t>
  </si>
  <si>
    <t>EU</t>
  </si>
  <si>
    <t xml:space="preserve">European Union </t>
  </si>
  <si>
    <t>Table 6: Derived heat supply in the EU</t>
  </si>
  <si>
    <t>%</t>
  </si>
  <si>
    <t>2020&gt;21
growth rate</t>
  </si>
  <si>
    <t xml:space="preserve">Notes: </t>
  </si>
  <si>
    <t>Values were extracted from Eurostat database on 23 June 2022.</t>
  </si>
  <si>
    <r>
      <t>Source:</t>
    </r>
    <r>
      <rPr>
        <sz val="9"/>
        <color theme="1"/>
        <rFont val="Arial"/>
        <family val="2"/>
      </rPr>
      <t xml:space="preserve"> Eurostat nrg_bal_h, nrg_ind_pehcf and nrg_ind_pehnf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</si>
</sst>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\+0.0%;\-0.0%;0.0%"/>
    <numFmt numFmtId="166" formatCode="#,##0_ ;\-#,##0\ "/>
    <numFmt numFmtId="167" formatCode="#,##0.0_ ;\-#,##0.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b/>
      <sz val="12"/>
      <color theme="5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9"/>
      <name val="Arial Narrow"/>
      <family val="2"/>
    </font>
    <font>
      <b/>
      <sz val="9"/>
      <color theme="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84">
    <xf numFmtId="0" fontId="0" fillId="0" borderId="0" xfId="0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5" fontId="3" fillId="3" borderId="2" xfId="15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3" fillId="3" borderId="3" xfId="15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3" fontId="3" fillId="3" borderId="8" xfId="18" applyNumberFormat="1" applyFont="1" applyFill="1" applyBorder="1" applyAlignment="1">
      <alignment horizontal="right" vertical="center"/>
    </xf>
    <xf numFmtId="3" fontId="3" fillId="3" borderId="9" xfId="18" applyNumberFormat="1" applyFont="1" applyFill="1" applyBorder="1" applyAlignment="1">
      <alignment horizontal="right" vertical="center"/>
    </xf>
    <xf numFmtId="3" fontId="3" fillId="3" borderId="10" xfId="18" applyNumberFormat="1" applyFont="1" applyFill="1" applyBorder="1" applyAlignment="1">
      <alignment horizontal="right" vertical="center"/>
    </xf>
    <xf numFmtId="165" fontId="3" fillId="3" borderId="4" xfId="15" applyNumberFormat="1" applyFont="1" applyFill="1" applyBorder="1" applyAlignment="1">
      <alignment horizontal="center" vertical="center"/>
    </xf>
    <xf numFmtId="3" fontId="3" fillId="3" borderId="11" xfId="18" applyNumberFormat="1" applyFont="1" applyFill="1" applyBorder="1" applyAlignment="1">
      <alignment horizontal="right" vertical="center"/>
    </xf>
    <xf numFmtId="165" fontId="3" fillId="3" borderId="6" xfId="15" applyNumberFormat="1" applyFont="1" applyFill="1" applyBorder="1" applyAlignment="1">
      <alignment horizontal="center" vertical="center"/>
    </xf>
    <xf numFmtId="166" fontId="8" fillId="3" borderId="2" xfId="18" applyNumberFormat="1" applyFont="1" applyFill="1" applyBorder="1" applyAlignment="1">
      <alignment vertical="center"/>
    </xf>
    <xf numFmtId="166" fontId="8" fillId="3" borderId="3" xfId="18" applyNumberFormat="1" applyFont="1" applyFill="1" applyBorder="1" applyAlignment="1">
      <alignment vertical="center"/>
    </xf>
    <xf numFmtId="166" fontId="5" fillId="5" borderId="5" xfId="18" applyNumberFormat="1" applyFont="1" applyFill="1" applyBorder="1" applyAlignment="1">
      <alignment vertical="center"/>
    </xf>
    <xf numFmtId="166" fontId="8" fillId="3" borderId="4" xfId="18" applyNumberFormat="1" applyFont="1" applyFill="1" applyBorder="1" applyAlignment="1">
      <alignment vertical="center"/>
    </xf>
    <xf numFmtId="166" fontId="3" fillId="3" borderId="2" xfId="18" applyNumberFormat="1" applyFont="1" applyFill="1" applyBorder="1" applyAlignment="1">
      <alignment vertical="center"/>
    </xf>
    <xf numFmtId="166" fontId="3" fillId="3" borderId="3" xfId="18" applyNumberFormat="1" applyFont="1" applyFill="1" applyBorder="1" applyAlignment="1">
      <alignment vertical="center"/>
    </xf>
    <xf numFmtId="166" fontId="4" fillId="5" borderId="5" xfId="18" applyNumberFormat="1" applyFont="1" applyFill="1" applyBorder="1" applyAlignment="1">
      <alignment vertical="center"/>
    </xf>
    <xf numFmtId="166" fontId="3" fillId="3" borderId="4" xfId="18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5" fontId="3" fillId="3" borderId="7" xfId="15" applyNumberFormat="1" applyFont="1" applyFill="1" applyBorder="1" applyAlignment="1">
      <alignment horizontal="center" vertical="center"/>
    </xf>
    <xf numFmtId="3" fontId="3" fillId="3" borderId="12" xfId="18" applyNumberFormat="1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left" vertical="center"/>
    </xf>
    <xf numFmtId="0" fontId="4" fillId="6" borderId="13" xfId="0" applyFont="1" applyFill="1" applyBorder="1" applyAlignment="1">
      <alignment vertical="center"/>
    </xf>
    <xf numFmtId="0" fontId="14" fillId="6" borderId="13" xfId="0" applyFont="1" applyFill="1" applyBorder="1" applyAlignment="1">
      <alignment vertical="center"/>
    </xf>
    <xf numFmtId="0" fontId="12" fillId="6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2" fillId="6" borderId="14" xfId="20" applyFont="1" applyFill="1" applyBorder="1" applyAlignment="1">
      <alignment horizontal="center" vertical="center"/>
    </xf>
    <xf numFmtId="167" fontId="8" fillId="3" borderId="2" xfId="18" applyNumberFormat="1" applyFont="1" applyFill="1" applyBorder="1" applyAlignment="1">
      <alignment vertical="center"/>
    </xf>
    <xf numFmtId="167" fontId="8" fillId="3" borderId="3" xfId="18" applyNumberFormat="1" applyFont="1" applyFill="1" applyBorder="1" applyAlignment="1">
      <alignment vertical="center"/>
    </xf>
    <xf numFmtId="167" fontId="5" fillId="5" borderId="5" xfId="18" applyNumberFormat="1" applyFont="1" applyFill="1" applyBorder="1" applyAlignment="1">
      <alignment vertical="center"/>
    </xf>
    <xf numFmtId="167" fontId="8" fillId="3" borderId="4" xfId="18" applyNumberFormat="1" applyFont="1" applyFill="1" applyBorder="1" applyAlignment="1">
      <alignment vertical="center"/>
    </xf>
    <xf numFmtId="167" fontId="3" fillId="3" borderId="2" xfId="18" applyNumberFormat="1" applyFont="1" applyFill="1" applyBorder="1" applyAlignment="1">
      <alignment vertical="center"/>
    </xf>
    <xf numFmtId="167" fontId="3" fillId="3" borderId="3" xfId="18" applyNumberFormat="1" applyFont="1" applyFill="1" applyBorder="1" applyAlignment="1">
      <alignment vertical="center"/>
    </xf>
    <xf numFmtId="167" fontId="4" fillId="5" borderId="5" xfId="18" applyNumberFormat="1" applyFont="1" applyFill="1" applyBorder="1" applyAlignment="1">
      <alignment vertical="center"/>
    </xf>
    <xf numFmtId="167" fontId="3" fillId="3" borderId="4" xfId="18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3" fontId="3" fillId="5" borderId="17" xfId="18" applyNumberFormat="1" applyFont="1" applyFill="1" applyBorder="1" applyAlignment="1">
      <alignment horizontal="right" vertical="center"/>
    </xf>
    <xf numFmtId="165" fontId="3" fillId="5" borderId="5" xfId="15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0" fontId="3" fillId="3" borderId="0" xfId="0" applyNumberFormat="1" applyFont="1" applyFill="1" applyAlignment="1">
      <alignment vertical="center"/>
    </xf>
    <xf numFmtId="10" fontId="3" fillId="3" borderId="2" xfId="15" applyNumberFormat="1" applyFont="1" applyFill="1" applyBorder="1" applyAlignment="1">
      <alignment horizontal="right" vertical="center"/>
    </xf>
    <xf numFmtId="10" fontId="8" fillId="3" borderId="3" xfId="0" applyNumberFormat="1" applyFont="1" applyFill="1" applyBorder="1" applyAlignment="1">
      <alignment horizontal="right" vertical="center"/>
    </xf>
    <xf numFmtId="10" fontId="5" fillId="5" borderId="5" xfId="0" applyNumberFormat="1" applyFont="1" applyFill="1" applyBorder="1" applyAlignment="1">
      <alignment horizontal="right" vertical="center"/>
    </xf>
    <xf numFmtId="10" fontId="8" fillId="3" borderId="4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4"/>
  <sheetViews>
    <sheetView workbookViewId="0" topLeftCell="A1">
      <selection activeCell="G14" sqref="G14"/>
    </sheetView>
  </sheetViews>
  <sheetFormatPr defaultColWidth="9.140625" defaultRowHeight="15"/>
  <cols>
    <col min="1" max="1" width="9.7109375" style="3" customWidth="1"/>
    <col min="2" max="2" width="21.28125" style="12" customWidth="1"/>
    <col min="3" max="4" width="10.00390625" style="3" customWidth="1"/>
    <col min="5" max="5" width="11.00390625" style="3" customWidth="1"/>
    <col min="6" max="12" width="11.421875" style="3" customWidth="1"/>
    <col min="13" max="16384" width="9.140625" style="3" customWidth="1"/>
  </cols>
  <sheetData>
    <row r="1" ht="12"/>
    <row r="2" ht="12"/>
    <row r="3" ht="12"/>
    <row r="4" ht="12"/>
    <row r="5" ht="12"/>
    <row r="6" ht="15.75">
      <c r="A6" s="1" t="s">
        <v>144</v>
      </c>
    </row>
    <row r="7" spans="1:2" ht="12.5">
      <c r="A7" s="13" t="s">
        <v>125</v>
      </c>
      <c r="B7" s="14" t="s">
        <v>130</v>
      </c>
    </row>
    <row r="8" spans="1:2" ht="12.5">
      <c r="A8" s="13" t="s">
        <v>126</v>
      </c>
      <c r="B8" s="14" t="s">
        <v>134</v>
      </c>
    </row>
    <row r="9" spans="1:2" ht="12.5">
      <c r="A9" s="13" t="s">
        <v>127</v>
      </c>
      <c r="B9" s="14" t="s">
        <v>143</v>
      </c>
    </row>
    <row r="11" spans="1:5" ht="24" customHeight="1">
      <c r="A11" s="4"/>
      <c r="B11" s="4"/>
      <c r="C11" s="59">
        <f>'EU'!D3</f>
        <v>2020</v>
      </c>
      <c r="D11" s="69" t="str">
        <f>'EU'!E3</f>
        <v>2021
preliminary</v>
      </c>
      <c r="E11" s="46" t="s">
        <v>254</v>
      </c>
    </row>
    <row r="12" spans="1:5" ht="24" customHeight="1">
      <c r="A12" s="11" t="s">
        <v>250</v>
      </c>
      <c r="B12" s="70" t="s">
        <v>249</v>
      </c>
      <c r="C12" s="71">
        <f ca="1">INDIRECT("'"&amp;A12&amp;"'!D58",TRUE)</f>
        <v>1977881.9840000002</v>
      </c>
      <c r="D12" s="71">
        <f ca="1">INDIRECT("'"&amp;A12&amp;"'!E58",TRUE)</f>
        <v>2162195.7289999994</v>
      </c>
      <c r="E12" s="72">
        <f ca="1">D12/C12-1</f>
        <v>0.09318743306779576</v>
      </c>
    </row>
    <row r="13" spans="1:5" ht="15">
      <c r="A13" s="5" t="s">
        <v>4</v>
      </c>
      <c r="B13" s="5" t="s">
        <v>5</v>
      </c>
      <c r="C13" s="32">
        <f t="shared" si="0" ref="C13:C51">INDIRECT("'"&amp;A13&amp;"'!D56",TRUE)</f>
        <v>20031.8</v>
      </c>
      <c r="D13" s="32">
        <f t="shared" si="1" ref="D13:D51">INDIRECT("'"&amp;A13&amp;"'!E56",TRUE)</f>
        <v>19989.2</v>
      </c>
      <c r="E13" s="16">
        <f aca="true" t="shared" si="2" ref="E13:E49">D13/C13-1</f>
        <v>-0.0021266186763045924</v>
      </c>
    </row>
    <row r="14" spans="1:5" ht="15">
      <c r="A14" s="6" t="s">
        <v>8</v>
      </c>
      <c r="B14" s="6" t="s">
        <v>9</v>
      </c>
      <c r="C14" s="33">
        <f ca="1" t="shared" si="0"/>
        <v>29156.159</v>
      </c>
      <c r="D14" s="33">
        <f ca="1" t="shared" si="1"/>
        <v>31044.129</v>
      </c>
      <c r="E14" s="28">
        <f ca="1" t="shared" si="2"/>
        <v>0.06475372836319071</v>
      </c>
    </row>
    <row r="15" spans="1:5" ht="15">
      <c r="A15" s="6" t="s">
        <v>14</v>
      </c>
      <c r="B15" s="6" t="s">
        <v>76</v>
      </c>
      <c r="C15" s="33">
        <f ca="1" t="shared" si="0"/>
        <v>87789.008</v>
      </c>
      <c r="D15" s="33">
        <f ca="1" t="shared" si="1"/>
        <v>95562.896</v>
      </c>
      <c r="E15" s="28">
        <f ca="1" t="shared" si="2"/>
        <v>0.08855195174320674</v>
      </c>
    </row>
    <row r="16" spans="1:5" ht="15">
      <c r="A16" s="6" t="s">
        <v>15</v>
      </c>
      <c r="B16" s="6" t="s">
        <v>16</v>
      </c>
      <c r="C16" s="33">
        <f ca="1" t="shared" si="0"/>
        <v>102052.955</v>
      </c>
      <c r="D16" s="33">
        <f ca="1" t="shared" si="1"/>
        <v>111881.243</v>
      </c>
      <c r="E16" s="28">
        <f ca="1" t="shared" si="2"/>
        <v>0.09630576596238694</v>
      </c>
    </row>
    <row r="17" spans="1:5" ht="15">
      <c r="A17" s="6" t="s">
        <v>27</v>
      </c>
      <c r="B17" s="6" t="s">
        <v>28</v>
      </c>
      <c r="C17" s="33">
        <f ca="1" t="shared" si="0"/>
        <v>387097</v>
      </c>
      <c r="D17" s="33">
        <f ca="1" t="shared" si="1"/>
        <v>419010</v>
      </c>
      <c r="E17" s="28">
        <f ca="1" t="shared" si="2"/>
        <v>0.08244186857557656</v>
      </c>
    </row>
    <row r="18" spans="1:5" ht="15">
      <c r="A18" s="6" t="s">
        <v>17</v>
      </c>
      <c r="B18" s="6" t="s">
        <v>18</v>
      </c>
      <c r="C18" s="33">
        <f ca="1" t="shared" si="0"/>
        <v>18417.513</v>
      </c>
      <c r="D18" s="33">
        <f ca="1" t="shared" si="1"/>
        <v>20399</v>
      </c>
      <c r="E18" s="28">
        <f ca="1" t="shared" si="2"/>
        <v>0.1075871101597703</v>
      </c>
    </row>
    <row r="19" spans="1:5" ht="15">
      <c r="A19" s="6" t="s">
        <v>35</v>
      </c>
      <c r="B19" s="6" t="s">
        <v>36</v>
      </c>
      <c r="C19" s="33">
        <f ca="1" t="shared" si="0"/>
        <v>0</v>
      </c>
      <c r="D19" s="33">
        <f ca="1" t="shared" si="1"/>
        <v>0</v>
      </c>
      <c r="E19" s="28" t="s">
        <v>7</v>
      </c>
    </row>
    <row r="20" spans="1:5" ht="15">
      <c r="A20" s="6" t="s">
        <v>29</v>
      </c>
      <c r="B20" s="6" t="s">
        <v>30</v>
      </c>
      <c r="C20" s="33">
        <f ca="1" t="shared" si="0"/>
        <v>2199.355</v>
      </c>
      <c r="D20" s="33">
        <f ca="1" t="shared" si="1"/>
        <v>2199.355</v>
      </c>
      <c r="E20" s="28">
        <f ca="1" t="shared" si="2"/>
        <v>0</v>
      </c>
    </row>
    <row r="21" spans="1:5" ht="15">
      <c r="A21" s="6" t="s">
        <v>67</v>
      </c>
      <c r="B21" s="6" t="s">
        <v>68</v>
      </c>
      <c r="C21" s="33">
        <f ca="1" t="shared" si="0"/>
        <v>0</v>
      </c>
      <c r="D21" s="33">
        <f ca="1" t="shared" si="1"/>
        <v>0</v>
      </c>
      <c r="E21" s="28" t="s">
        <v>7</v>
      </c>
    </row>
    <row r="22" spans="1:5" ht="15">
      <c r="A22" s="6" t="s">
        <v>21</v>
      </c>
      <c r="B22" s="6" t="s">
        <v>22</v>
      </c>
      <c r="C22" s="33">
        <f ca="1" t="shared" si="0"/>
        <v>150060.128</v>
      </c>
      <c r="D22" s="33">
        <f ca="1" t="shared" si="1"/>
        <v>164386.005</v>
      </c>
      <c r="E22" s="28">
        <f ca="1" t="shared" si="2"/>
        <v>0.09546757816973206</v>
      </c>
    </row>
    <row r="23" spans="1:5" ht="15">
      <c r="A23" s="6" t="s">
        <v>10</v>
      </c>
      <c r="B23" s="6" t="s">
        <v>11</v>
      </c>
      <c r="C23" s="33">
        <f ca="1" t="shared" si="0"/>
        <v>10934.3</v>
      </c>
      <c r="D23" s="33">
        <f ca="1" t="shared" si="1"/>
        <v>12207.8</v>
      </c>
      <c r="E23" s="28">
        <f ca="1" t="shared" si="2"/>
        <v>0.11646836102905533</v>
      </c>
    </row>
    <row r="24" spans="1:5" ht="15">
      <c r="A24" s="6" t="s">
        <v>37</v>
      </c>
      <c r="B24" s="6" t="s">
        <v>38</v>
      </c>
      <c r="C24" s="33">
        <f ca="1" t="shared" si="0"/>
        <v>225781.513</v>
      </c>
      <c r="D24" s="33">
        <f ca="1" t="shared" si="1"/>
        <v>233389.162</v>
      </c>
      <c r="E24" s="28">
        <f ca="1" t="shared" si="2"/>
        <v>0.033694738328731155</v>
      </c>
    </row>
    <row r="25" spans="1:5" ht="15">
      <c r="A25" s="6" t="s">
        <v>12</v>
      </c>
      <c r="B25" s="6" t="s">
        <v>13</v>
      </c>
      <c r="C25" s="33">
        <f ca="1" t="shared" si="0"/>
        <v>37.117</v>
      </c>
      <c r="D25" s="33">
        <f ca="1" t="shared" si="1"/>
        <v>35.853</v>
      </c>
      <c r="E25" s="28">
        <f ca="1" t="shared" si="2"/>
        <v>-0.034054476385483645</v>
      </c>
    </row>
    <row r="26" spans="1:5" ht="15">
      <c r="A26" s="6" t="s">
        <v>40</v>
      </c>
      <c r="B26" s="6" t="s">
        <v>41</v>
      </c>
      <c r="C26" s="33">
        <f ca="1" t="shared" si="0"/>
        <v>23304.927</v>
      </c>
      <c r="D26" s="33">
        <f ca="1" t="shared" si="1"/>
        <v>27014.552</v>
      </c>
      <c r="E26" s="28">
        <f ca="1" t="shared" si="2"/>
        <v>0.159177713794169</v>
      </c>
    </row>
    <row r="27" spans="1:5" ht="15">
      <c r="A27" s="6" t="s">
        <v>42</v>
      </c>
      <c r="B27" s="6" t="s">
        <v>43</v>
      </c>
      <c r="C27" s="33">
        <f ca="1" t="shared" si="0"/>
        <v>30867</v>
      </c>
      <c r="D27" s="33">
        <f ca="1" t="shared" si="1"/>
        <v>37395</v>
      </c>
      <c r="E27" s="28">
        <f ca="1" t="shared" si="2"/>
        <v>0.2114879968898824</v>
      </c>
    </row>
    <row r="28" spans="1:5" ht="15">
      <c r="A28" s="6" t="s">
        <v>44</v>
      </c>
      <c r="B28" s="6" t="s">
        <v>45</v>
      </c>
      <c r="C28" s="33">
        <f ca="1" t="shared" si="0"/>
        <v>5048.314</v>
      </c>
      <c r="D28" s="33">
        <f ca="1" t="shared" si="1"/>
        <v>5365.9</v>
      </c>
      <c r="E28" s="28">
        <f ca="1" t="shared" si="2"/>
        <v>0.06290931982440062</v>
      </c>
    </row>
    <row r="29" spans="1:5" ht="15">
      <c r="A29" s="6" t="s">
        <v>31</v>
      </c>
      <c r="B29" s="6" t="s">
        <v>32</v>
      </c>
      <c r="C29" s="33">
        <f ca="1" t="shared" si="0"/>
        <v>41587</v>
      </c>
      <c r="D29" s="33">
        <f ca="1" t="shared" si="1"/>
        <v>43659</v>
      </c>
      <c r="E29" s="28">
        <f ca="1" t="shared" si="2"/>
        <v>0.04982326207709131</v>
      </c>
    </row>
    <row r="30" spans="1:5" ht="15">
      <c r="A30" s="6" t="s">
        <v>46</v>
      </c>
      <c r="B30" s="6" t="s">
        <v>47</v>
      </c>
      <c r="C30" s="33">
        <f ca="1" t="shared" si="0"/>
        <v>0.881</v>
      </c>
      <c r="D30" s="33">
        <f ca="1" t="shared" si="1"/>
        <v>0</v>
      </c>
      <c r="E30" s="28" t="s">
        <v>7</v>
      </c>
    </row>
    <row r="31" spans="1:5" ht="15">
      <c r="A31" s="6" t="s">
        <v>52</v>
      </c>
      <c r="B31" s="6" t="s">
        <v>53</v>
      </c>
      <c r="C31" s="33">
        <f ca="1" t="shared" si="0"/>
        <v>92412.584</v>
      </c>
      <c r="D31" s="33">
        <f ca="1" t="shared" si="1"/>
        <v>95185.82</v>
      </c>
      <c r="E31" s="28">
        <f ca="1" t="shared" si="2"/>
        <v>0.030009289643929904</v>
      </c>
    </row>
    <row r="32" spans="1:5" ht="15">
      <c r="A32" s="6" t="s">
        <v>2</v>
      </c>
      <c r="B32" s="6" t="s">
        <v>3</v>
      </c>
      <c r="C32" s="33">
        <f ca="1" t="shared" si="0"/>
        <v>71933.07</v>
      </c>
      <c r="D32" s="33">
        <f ca="1" t="shared" si="1"/>
        <v>80553.501</v>
      </c>
      <c r="E32" s="28">
        <f ca="1" t="shared" si="2"/>
        <v>0.11983960923675285</v>
      </c>
    </row>
    <row r="33" spans="1:5" ht="15">
      <c r="A33" s="6" t="s">
        <v>56</v>
      </c>
      <c r="B33" s="6" t="s">
        <v>57</v>
      </c>
      <c r="C33" s="33">
        <f ca="1" t="shared" si="0"/>
        <v>254071.56</v>
      </c>
      <c r="D33" s="33">
        <f ca="1" t="shared" si="1"/>
        <v>278359.67</v>
      </c>
      <c r="E33" s="28">
        <f ca="1" t="shared" si="2"/>
        <v>0.095595547962944</v>
      </c>
    </row>
    <row r="34" spans="1:5" ht="15">
      <c r="A34" s="6" t="s">
        <v>58</v>
      </c>
      <c r="B34" s="6" t="s">
        <v>59</v>
      </c>
      <c r="C34" s="33">
        <f ca="1" t="shared" si="0"/>
        <v>20545.892</v>
      </c>
      <c r="D34" s="33">
        <f ca="1" t="shared" si="1"/>
        <v>17583.536</v>
      </c>
      <c r="E34" s="28">
        <f ca="1" t="shared" si="2"/>
        <v>-0.14418239908980346</v>
      </c>
    </row>
    <row r="35" spans="1:5" ht="15">
      <c r="A35" s="6" t="s">
        <v>60</v>
      </c>
      <c r="B35" s="6" t="s">
        <v>61</v>
      </c>
      <c r="C35" s="33">
        <f ca="1" t="shared" si="0"/>
        <v>43611.694</v>
      </c>
      <c r="D35" s="33">
        <f ca="1" t="shared" si="1"/>
        <v>69050.177</v>
      </c>
      <c r="E35" s="28">
        <f ca="1" t="shared" si="2"/>
        <v>0.58329499881385</v>
      </c>
    </row>
    <row r="36" spans="1:5" ht="15">
      <c r="A36" s="6" t="s">
        <v>65</v>
      </c>
      <c r="B36" s="6" t="s">
        <v>66</v>
      </c>
      <c r="C36" s="33">
        <f ca="1" t="shared" si="0"/>
        <v>7200.214</v>
      </c>
      <c r="D36" s="33">
        <f ca="1" t="shared" si="1"/>
        <v>7878.93</v>
      </c>
      <c r="E36" s="28">
        <f ca="1" t="shared" si="2"/>
        <v>0.09426330939608185</v>
      </c>
    </row>
    <row r="37" spans="1:5" ht="15">
      <c r="A37" s="6" t="s">
        <v>64</v>
      </c>
      <c r="B37" s="6" t="s">
        <v>77</v>
      </c>
      <c r="C37" s="33">
        <f ca="1" t="shared" si="0"/>
        <v>24745</v>
      </c>
      <c r="D37" s="33">
        <f ca="1" t="shared" si="1"/>
        <v>24742</v>
      </c>
      <c r="E37" s="28">
        <f ca="1" t="shared" si="2"/>
        <v>-0.00012123661345730952</v>
      </c>
    </row>
    <row r="38" spans="1:5" ht="15">
      <c r="A38" s="7" t="s">
        <v>19</v>
      </c>
      <c r="B38" s="7" t="s">
        <v>20</v>
      </c>
      <c r="C38" s="34">
        <f ca="1" t="shared" si="0"/>
        <v>158007</v>
      </c>
      <c r="D38" s="34">
        <f ca="1" t="shared" si="1"/>
        <v>177214</v>
      </c>
      <c r="E38" s="35">
        <f ca="1" t="shared" si="2"/>
        <v>0.12155790566240743</v>
      </c>
    </row>
    <row r="39" spans="1:5" ht="15">
      <c r="A39" s="30" t="s">
        <v>69</v>
      </c>
      <c r="B39" s="30" t="s">
        <v>70</v>
      </c>
      <c r="C39" s="36">
        <f ca="1" t="shared" si="0"/>
        <v>170990</v>
      </c>
      <c r="D39" s="36">
        <f ca="1" t="shared" si="1"/>
        <v>188089</v>
      </c>
      <c r="E39" s="37">
        <f ca="1" t="shared" si="2"/>
        <v>0.10000000000000009</v>
      </c>
    </row>
    <row r="40" spans="1:5" ht="15">
      <c r="A40" s="5" t="s">
        <v>33</v>
      </c>
      <c r="B40" s="5" t="s">
        <v>34</v>
      </c>
      <c r="C40" s="32">
        <f ca="1" t="shared" si="0"/>
        <v>32991.209</v>
      </c>
      <c r="D40" s="32" t="str">
        <f ca="1" t="shared" si="1"/>
        <v>:</v>
      </c>
      <c r="E40" s="16" t="s">
        <v>7</v>
      </c>
    </row>
    <row r="41" spans="1:5" ht="15">
      <c r="A41" s="30" t="s">
        <v>54</v>
      </c>
      <c r="B41" s="30" t="s">
        <v>55</v>
      </c>
      <c r="C41" s="36">
        <f ca="1" t="shared" si="0"/>
        <v>19540.435</v>
      </c>
      <c r="D41" s="36">
        <f ca="1" t="shared" si="1"/>
        <v>23405.007</v>
      </c>
      <c r="E41" s="37">
        <f ca="1" t="shared" si="2"/>
        <v>0.19777307925847087</v>
      </c>
    </row>
    <row r="42" spans="1:5" ht="15">
      <c r="A42" s="5" t="s">
        <v>50</v>
      </c>
      <c r="B42" s="5" t="s">
        <v>51</v>
      </c>
      <c r="C42" s="32">
        <f ca="1" t="shared" si="0"/>
        <v>0</v>
      </c>
      <c r="D42" s="32" t="str">
        <f ca="1" t="shared" si="1"/>
        <v>:</v>
      </c>
      <c r="E42" s="16" t="s">
        <v>7</v>
      </c>
    </row>
    <row r="43" spans="1:5" ht="15">
      <c r="A43" s="6" t="s">
        <v>23</v>
      </c>
      <c r="B43" s="6" t="s">
        <v>24</v>
      </c>
      <c r="C43" s="33">
        <f ca="1" t="shared" si="0"/>
        <v>1929.885</v>
      </c>
      <c r="D43" s="33">
        <f ca="1" t="shared" si="1"/>
        <v>2273.36</v>
      </c>
      <c r="E43" s="28">
        <f ca="1" t="shared" si="2"/>
        <v>0.17797692608626936</v>
      </c>
    </row>
    <row r="44" spans="1:5" ht="15">
      <c r="A44" s="6" t="s">
        <v>0</v>
      </c>
      <c r="B44" s="6" t="s">
        <v>1</v>
      </c>
      <c r="C44" s="33">
        <f ca="1" t="shared" si="0"/>
        <v>0</v>
      </c>
      <c r="D44" s="33">
        <f ca="1" t="shared" si="1"/>
        <v>0</v>
      </c>
      <c r="E44" s="28" t="s">
        <v>7</v>
      </c>
    </row>
    <row r="45" spans="1:5" ht="15">
      <c r="A45" s="6" t="s">
        <v>62</v>
      </c>
      <c r="B45" s="6" t="s">
        <v>63</v>
      </c>
      <c r="C45" s="33">
        <f ca="1" t="shared" si="0"/>
        <v>31390.763</v>
      </c>
      <c r="D45" s="33">
        <f ca="1" t="shared" si="1"/>
        <v>32737.299</v>
      </c>
      <c r="E45" s="28">
        <f ca="1" t="shared" si="2"/>
        <v>0.04289593088259758</v>
      </c>
    </row>
    <row r="46" spans="1:5" ht="15">
      <c r="A46" s="30" t="s">
        <v>71</v>
      </c>
      <c r="B46" s="30" t="s">
        <v>72</v>
      </c>
      <c r="C46" s="36">
        <f ca="1" t="shared" si="0"/>
        <v>45600.79</v>
      </c>
      <c r="D46" s="36">
        <f ca="1" t="shared" si="1"/>
        <v>46610.314</v>
      </c>
      <c r="E46" s="37">
        <f ca="1" t="shared" si="2"/>
        <v>0.02213830067417688</v>
      </c>
    </row>
    <row r="47" spans="1:5" ht="15">
      <c r="A47" s="5" t="s">
        <v>6</v>
      </c>
      <c r="B47" s="5" t="s">
        <v>78</v>
      </c>
      <c r="C47" s="32">
        <f ca="1" t="shared" si="0"/>
        <v>5378</v>
      </c>
      <c r="D47" s="32">
        <f ca="1" t="shared" si="1"/>
        <v>5510</v>
      </c>
      <c r="E47" s="16">
        <f ca="1" t="shared" si="2"/>
        <v>0.024544440312383786</v>
      </c>
    </row>
    <row r="48" spans="1:5" ht="15">
      <c r="A48" s="7" t="s">
        <v>39</v>
      </c>
      <c r="B48" s="7" t="s">
        <v>128</v>
      </c>
      <c r="C48" s="34">
        <f ca="1" t="shared" si="0"/>
        <v>851.698</v>
      </c>
      <c r="D48" s="34">
        <f ca="1" t="shared" si="1"/>
        <v>860.087</v>
      </c>
      <c r="E48" s="35">
        <f ca="1" t="shared" si="2"/>
        <v>0.009849735469614762</v>
      </c>
    </row>
    <row r="49" spans="1:5" ht="15">
      <c r="A49" s="31" t="s">
        <v>48</v>
      </c>
      <c r="B49" s="31" t="s">
        <v>49</v>
      </c>
      <c r="C49" s="48">
        <f ca="1" t="shared" si="0"/>
        <v>7976</v>
      </c>
      <c r="D49" s="48">
        <f ca="1" t="shared" si="1"/>
        <v>7911</v>
      </c>
      <c r="E49" s="47">
        <f ca="1" t="shared" si="2"/>
        <v>-0.00814944834503506</v>
      </c>
    </row>
    <row r="50" spans="1:5" ht="15">
      <c r="A50" s="6" t="s">
        <v>131</v>
      </c>
      <c r="B50" s="6" t="s">
        <v>73</v>
      </c>
      <c r="C50" s="33">
        <f ca="1" t="shared" si="0"/>
        <v>317038</v>
      </c>
      <c r="D50" s="33" t="str">
        <f ca="1" t="shared" si="1"/>
        <v>:</v>
      </c>
      <c r="E50" s="28" t="s">
        <v>7</v>
      </c>
    </row>
    <row r="51" spans="1:5" ht="15">
      <c r="A51" s="30" t="s">
        <v>25</v>
      </c>
      <c r="B51" s="30" t="s">
        <v>26</v>
      </c>
      <c r="C51" s="49">
        <f ca="1" t="shared" si="0"/>
        <v>0</v>
      </c>
      <c r="D51" s="49">
        <f ca="1" t="shared" si="1"/>
        <v>0</v>
      </c>
      <c r="E51" s="37" t="s">
        <v>7</v>
      </c>
    </row>
    <row r="52" ht="12">
      <c r="A52" s="12" t="s">
        <v>245</v>
      </c>
    </row>
    <row r="53" ht="15">
      <c r="A53" s="12" t="s">
        <v>129</v>
      </c>
    </row>
    <row r="54" ht="15">
      <c r="B54" s="3"/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46">
      <selection activeCell="I12" sqref="I12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36</v>
      </c>
    </row>
    <row r="2" spans="1:6" ht="23">
      <c r="A2" s="9"/>
      <c r="B2" s="9"/>
      <c r="C2" s="9" t="s">
        <v>132</v>
      </c>
      <c r="D2" s="9">
        <v>2019</v>
      </c>
      <c r="E2" s="9">
        <v>2020</v>
      </c>
      <c r="F2" s="17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0</v>
      </c>
      <c r="E48" s="63">
        <v>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0</v>
      </c>
      <c r="E50" s="63">
        <v>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0</v>
      </c>
      <c r="E54" s="63">
        <v>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0</v>
      </c>
      <c r="E56" s="63">
        <v>0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D6" sqref="D6:E43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30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1972.355</v>
      </c>
      <c r="E18" s="62">
        <v>1972.355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227</v>
      </c>
      <c r="E43" s="62">
        <v>227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2199.355</v>
      </c>
      <c r="E48" s="63">
        <v>2199.355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2199.355</v>
      </c>
      <c r="E50" s="63">
        <v>2199.355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2199.355</v>
      </c>
      <c r="E54" s="63">
        <v>2199.355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2199.355</v>
      </c>
      <c r="E56" s="63">
        <v>2199.355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H17" sqref="H1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68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0</v>
      </c>
      <c r="E48" s="63">
        <v>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0</v>
      </c>
      <c r="E50" s="63">
        <v>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0</v>
      </c>
      <c r="E54" s="63">
        <v>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0</v>
      </c>
      <c r="E56" s="63">
        <v>0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4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22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6750.939</v>
      </c>
      <c r="E4" s="62">
        <v>6750.939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639.711</v>
      </c>
      <c r="E6" s="62">
        <v>645.746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15281.728</v>
      </c>
      <c r="E7" s="62">
        <v>16511.139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15281.728</v>
      </c>
      <c r="E8" s="62">
        <v>16511.139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46610.944</v>
      </c>
      <c r="E9" s="62">
        <v>56091.057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3175.259</v>
      </c>
      <c r="E10" s="62">
        <v>3396.917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4276.765</v>
      </c>
      <c r="E16" s="62">
        <v>3725.832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204.581</v>
      </c>
      <c r="E33" s="62">
        <v>204.581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48.129</v>
      </c>
      <c r="E34" s="62">
        <v>48.129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220.948</v>
      </c>
      <c r="E38" s="62">
        <v>220.948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175.297</v>
      </c>
      <c r="E39" s="62">
        <v>175.297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5.156</v>
      </c>
      <c r="E42" s="62">
        <v>5.156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66946.97</v>
      </c>
      <c r="E43" s="62">
        <v>70410.164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1346.757</v>
      </c>
      <c r="E44" s="62">
        <v>1346.757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12.889</v>
      </c>
      <c r="E45" s="62">
        <v>12.889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4015.557</v>
      </c>
      <c r="E47" s="62">
        <v>4688.186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164993.359</v>
      </c>
      <c r="E48" s="63">
        <v>180744.875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164993.359</v>
      </c>
      <c r="E50" s="63">
        <v>180744.875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164993.359</v>
      </c>
      <c r="E54" s="63">
        <v>180744.875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14933.231</v>
      </c>
      <c r="E55" s="64">
        <v>16358.871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150060.128</v>
      </c>
      <c r="E56" s="63">
        <v>164386.005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D6" sqref="D6:E43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11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3352.4</v>
      </c>
      <c r="E9" s="62">
        <v>4177.9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528.8</v>
      </c>
      <c r="E10" s="62">
        <v>569.4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66</v>
      </c>
      <c r="E38" s="62">
        <v>91.4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39.9</v>
      </c>
      <c r="E39" s="62">
        <v>72.2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9864.2</v>
      </c>
      <c r="E43" s="62">
        <v>10330.9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13851.3</v>
      </c>
      <c r="E48" s="63">
        <v>15241.8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1245.1</v>
      </c>
      <c r="E49" s="62">
        <v>1312.4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12606.2</v>
      </c>
      <c r="E50" s="63">
        <v>13929.4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12606.2</v>
      </c>
      <c r="E54" s="63">
        <v>13929.4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1671.9</v>
      </c>
      <c r="E55" s="64">
        <v>1721.6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10934.3</v>
      </c>
      <c r="E56" s="63">
        <v>12207.8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D3" sqref="D3:E5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38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871.513</v>
      </c>
      <c r="E4" s="62">
        <v>871.513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8.04</v>
      </c>
      <c r="E5" s="62">
        <v>8.04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488.156</v>
      </c>
      <c r="E6" s="62">
        <v>443.139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5368.875</v>
      </c>
      <c r="E7" s="62">
        <v>5530.4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5368.875</v>
      </c>
      <c r="E8" s="62">
        <v>5530.4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21173.971</v>
      </c>
      <c r="E9" s="62">
        <v>19757.218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11477.269</v>
      </c>
      <c r="E10" s="62">
        <v>10776.401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16.038</v>
      </c>
      <c r="E11" s="62">
        <v>8.157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2374.129</v>
      </c>
      <c r="E13" s="62">
        <v>2057.64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939.922</v>
      </c>
      <c r="E16" s="62">
        <v>1025.32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1073.456</v>
      </c>
      <c r="E25" s="62">
        <v>1103.366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1810.761</v>
      </c>
      <c r="E26" s="62">
        <v>1828.924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74.225</v>
      </c>
      <c r="E27" s="62">
        <v>79.833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14633.882</v>
      </c>
      <c r="E33" s="62">
        <v>15130.108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90.324</v>
      </c>
      <c r="E34" s="62">
        <v>90.959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500.525</v>
      </c>
      <c r="E38" s="62">
        <v>451.168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3142.146</v>
      </c>
      <c r="E39" s="62">
        <v>6140.118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13160.706</v>
      </c>
      <c r="E42" s="62">
        <v>10855.561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146337.215</v>
      </c>
      <c r="E43" s="62">
        <v>154730.053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228910.028</v>
      </c>
      <c r="E48" s="63">
        <v>236418.318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465.927</v>
      </c>
      <c r="E49" s="62">
        <v>451.129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228444.101</v>
      </c>
      <c r="E50" s="63">
        <v>235967.189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228444.101</v>
      </c>
      <c r="E54" s="63">
        <v>235967.189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2662.588</v>
      </c>
      <c r="E55" s="64">
        <v>2578.027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225781.513</v>
      </c>
      <c r="E56" s="63">
        <v>233389.162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0">
      <selection activeCell="D6" sqref="D6:E43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13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37.117</v>
      </c>
      <c r="E10" s="62">
        <v>35.853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37.117</v>
      </c>
      <c r="E48" s="63">
        <v>35.853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37.117</v>
      </c>
      <c r="E50" s="63">
        <v>35.853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37.117</v>
      </c>
      <c r="E54" s="63">
        <v>35.853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37.117</v>
      </c>
      <c r="E56" s="63">
        <v>35.853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6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41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39.957</v>
      </c>
      <c r="E5" s="62">
        <v>36.299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14030.346</v>
      </c>
      <c r="E9" s="62">
        <v>16823.858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825.639</v>
      </c>
      <c r="E10" s="62">
        <v>818.487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36.695</v>
      </c>
      <c r="E16" s="62">
        <v>49.691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0.819</v>
      </c>
      <c r="E28" s="62">
        <v>0.236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10.172</v>
      </c>
      <c r="E34" s="62">
        <v>6.6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6.01</v>
      </c>
      <c r="E38" s="62">
        <v>4.899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36.552</v>
      </c>
      <c r="E39" s="62">
        <v>72.561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0.033</v>
      </c>
      <c r="E42" s="62">
        <v>2.106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12059.925</v>
      </c>
      <c r="E43" s="62">
        <v>13419.773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4.266</v>
      </c>
      <c r="E45" s="62">
        <v>3.626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27050.414</v>
      </c>
      <c r="E48" s="63">
        <v>31238.136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681.729</v>
      </c>
      <c r="E49" s="62">
        <v>940.907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26368.685</v>
      </c>
      <c r="E50" s="63">
        <v>30297.229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26368.685</v>
      </c>
      <c r="E54" s="63">
        <v>30297.229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3063.758</v>
      </c>
      <c r="E55" s="64">
        <v>3282.677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23304.927</v>
      </c>
      <c r="E56" s="63">
        <v>27014.552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3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43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474</v>
      </c>
      <c r="E6" s="62">
        <v>626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939</v>
      </c>
      <c r="E7" s="62">
        <v>1569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707</v>
      </c>
      <c r="E8" s="62">
        <v>1451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21444</v>
      </c>
      <c r="E9" s="62">
        <v>23516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97</v>
      </c>
      <c r="E10" s="62">
        <v>100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40</v>
      </c>
      <c r="E16" s="62">
        <v>42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97</v>
      </c>
      <c r="E28" s="62">
        <v>119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6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64</v>
      </c>
      <c r="E34" s="62">
        <v>73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18</v>
      </c>
      <c r="E38" s="62">
        <v>76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122</v>
      </c>
      <c r="E39" s="62">
        <v>698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5744</v>
      </c>
      <c r="E43" s="62">
        <v>7633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7</v>
      </c>
      <c r="E45" s="62">
        <v>10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8160</v>
      </c>
      <c r="E46" s="62">
        <v>8663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37919</v>
      </c>
      <c r="E48" s="63">
        <v>44576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405</v>
      </c>
      <c r="E49" s="62">
        <v>441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37514</v>
      </c>
      <c r="E50" s="63">
        <v>44135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2439</v>
      </c>
      <c r="E53" s="62">
        <v>2168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35075</v>
      </c>
      <c r="E54" s="63">
        <v>41967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4208</v>
      </c>
      <c r="E55" s="64">
        <v>4572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30867</v>
      </c>
      <c r="E56" s="63">
        <v>37395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D3" sqref="D3:E5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45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0.066</v>
      </c>
      <c r="E5" s="62">
        <v>0.1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49.399</v>
      </c>
      <c r="E7" s="62">
        <v>68.7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30.021</v>
      </c>
      <c r="E8" s="62">
        <v>41.7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4033.693</v>
      </c>
      <c r="E9" s="62">
        <v>4331.8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107.201</v>
      </c>
      <c r="E10" s="62">
        <v>107.2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6.849</v>
      </c>
      <c r="E38" s="62">
        <v>8.2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1418.553</v>
      </c>
      <c r="E43" s="62">
        <v>1422.2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5645.782</v>
      </c>
      <c r="E48" s="63">
        <v>5979.9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5645.782</v>
      </c>
      <c r="E50" s="63">
        <v>5979.9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5645.782</v>
      </c>
      <c r="E54" s="63">
        <v>5979.9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597.468</v>
      </c>
      <c r="E55" s="64">
        <v>614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5048.314</v>
      </c>
      <c r="E56" s="63">
        <v>5365.9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41"/>
  <sheetViews>
    <sheetView workbookViewId="0" topLeftCell="A1">
      <selection activeCell="D3" sqref="D3:F56"/>
    </sheetView>
  </sheetViews>
  <sheetFormatPr defaultColWidth="9.140625" defaultRowHeight="15"/>
  <cols>
    <col min="1" max="1" width="4.7109375" style="2" customWidth="1"/>
    <col min="2" max="2" width="6.00390625" style="2" customWidth="1"/>
    <col min="3" max="3" width="27.140625" style="2" customWidth="1"/>
    <col min="4" max="5" width="9.28125" style="2" customWidth="1"/>
    <col min="6" max="6" width="3.140625" style="12" customWidth="1"/>
    <col min="7" max="7" width="3.00390625" style="52" customWidth="1"/>
    <col min="8" max="8" width="14.57421875" style="51" bestFit="1" customWidth="1"/>
    <col min="9" max="9" width="10.00390625" style="51" bestFit="1" customWidth="1"/>
    <col min="10" max="10" width="6.8515625" style="51" bestFit="1" customWidth="1"/>
    <col min="11" max="11" width="9.00390625" style="51" bestFit="1" customWidth="1"/>
    <col min="12" max="12" width="10.140625" style="50" bestFit="1" customWidth="1"/>
    <col min="13" max="16384" width="9.140625" style="2" customWidth="1"/>
  </cols>
  <sheetData>
    <row r="1" spans="1:13" ht="15.5">
      <c r="A1" s="1" t="str">
        <f>C99</f>
        <v>Georgia</v>
      </c>
      <c r="H1" s="57" t="s">
        <v>217</v>
      </c>
      <c r="I1" s="57" t="s">
        <v>218</v>
      </c>
      <c r="J1" s="57" t="s">
        <v>219</v>
      </c>
      <c r="K1" s="57" t="s">
        <v>221</v>
      </c>
      <c r="L1" s="57" t="s">
        <v>223</v>
      </c>
      <c r="M1" s="57" t="s">
        <v>246</v>
      </c>
    </row>
    <row r="2" spans="1:13" ht="23">
      <c r="A2" s="9"/>
      <c r="B2" s="9"/>
      <c r="C2" s="9" t="s">
        <v>132</v>
      </c>
      <c r="D2" s="9">
        <v>2019</v>
      </c>
      <c r="E2" s="9">
        <v>2020</v>
      </c>
      <c r="F2" s="17"/>
      <c r="H2" s="58">
        <v>8</v>
      </c>
      <c r="I2" s="58">
        <v>9</v>
      </c>
      <c r="J2" s="58">
        <v>10</v>
      </c>
      <c r="K2" s="58">
        <v>11</v>
      </c>
      <c r="L2" s="58">
        <v>12</v>
      </c>
      <c r="M2" s="58">
        <v>13</v>
      </c>
    </row>
    <row r="3" spans="1:13" ht="15">
      <c r="A3" s="5" t="s">
        <v>133</v>
      </c>
      <c r="B3" s="5" t="s">
        <v>134</v>
      </c>
      <c r="C3" s="5" t="s">
        <v>80</v>
      </c>
      <c r="D3" s="42">
        <v>0</v>
      </c>
      <c r="E3" s="42">
        <v>0</v>
      </c>
      <c r="F3" s="18" t="s">
        <v>243</v>
      </c>
      <c r="H3" s="57" t="s">
        <v>216</v>
      </c>
      <c r="I3" s="57" t="s">
        <v>220</v>
      </c>
      <c r="J3" s="57" t="s">
        <v>133</v>
      </c>
      <c r="K3" s="57" t="s">
        <v>222</v>
      </c>
      <c r="L3" s="57" t="s">
        <v>222</v>
      </c>
      <c r="M3" s="57" t="s">
        <v>247</v>
      </c>
    </row>
    <row r="4" spans="1:13" ht="15">
      <c r="A4" s="6" t="s">
        <v>133</v>
      </c>
      <c r="B4" s="6" t="s">
        <v>134</v>
      </c>
      <c r="C4" s="6" t="s">
        <v>81</v>
      </c>
      <c r="D4" s="43">
        <v>0</v>
      </c>
      <c r="E4" s="43">
        <v>0</v>
      </c>
      <c r="F4" s="19" t="s">
        <v>243</v>
      </c>
      <c r="H4" s="57" t="s">
        <v>196</v>
      </c>
      <c r="I4" s="57" t="s">
        <v>220</v>
      </c>
      <c r="J4" s="57" t="s">
        <v>133</v>
      </c>
      <c r="K4" s="57" t="s">
        <v>222</v>
      </c>
      <c r="L4" s="57" t="s">
        <v>222</v>
      </c>
      <c r="M4" s="57" t="s">
        <v>248</v>
      </c>
    </row>
    <row r="5" spans="1:13" ht="15">
      <c r="A5" s="6" t="s">
        <v>133</v>
      </c>
      <c r="B5" s="6" t="s">
        <v>134</v>
      </c>
      <c r="C5" s="6" t="s">
        <v>135</v>
      </c>
      <c r="D5" s="43">
        <v>0</v>
      </c>
      <c r="E5" s="43">
        <v>0</v>
      </c>
      <c r="F5" s="19" t="s">
        <v>243</v>
      </c>
      <c r="H5" s="57" t="s">
        <v>195</v>
      </c>
      <c r="I5" s="57" t="s">
        <v>220</v>
      </c>
      <c r="J5" s="57" t="s">
        <v>133</v>
      </c>
      <c r="K5" s="57" t="s">
        <v>222</v>
      </c>
      <c r="L5" s="57" t="s">
        <v>222</v>
      </c>
      <c r="M5" s="57" t="s">
        <v>248</v>
      </c>
    </row>
    <row r="6" spans="1:13" ht="15">
      <c r="A6" s="6" t="s">
        <v>133</v>
      </c>
      <c r="B6" s="6" t="s">
        <v>134</v>
      </c>
      <c r="C6" s="6" t="s">
        <v>206</v>
      </c>
      <c r="D6" s="43">
        <v>0</v>
      </c>
      <c r="E6" s="43">
        <v>0</v>
      </c>
      <c r="F6" s="19" t="s">
        <v>243</v>
      </c>
      <c r="H6" s="57" t="s">
        <v>205</v>
      </c>
      <c r="I6" s="57" t="s">
        <v>220</v>
      </c>
      <c r="J6" s="57" t="s">
        <v>133</v>
      </c>
      <c r="K6" s="57" t="s">
        <v>222</v>
      </c>
      <c r="L6" s="57" t="s">
        <v>222</v>
      </c>
      <c r="M6" s="57" t="s">
        <v>247</v>
      </c>
    </row>
    <row r="7" spans="1:13" ht="15">
      <c r="A7" s="6" t="s">
        <v>133</v>
      </c>
      <c r="B7" s="6" t="s">
        <v>134</v>
      </c>
      <c r="C7" s="6" t="s">
        <v>208</v>
      </c>
      <c r="D7" s="43">
        <v>0</v>
      </c>
      <c r="E7" s="43">
        <v>0</v>
      </c>
      <c r="F7" s="19" t="s">
        <v>243</v>
      </c>
      <c r="H7" s="57" t="s">
        <v>207</v>
      </c>
      <c r="I7" s="57" t="s">
        <v>220</v>
      </c>
      <c r="J7" s="57" t="s">
        <v>133</v>
      </c>
      <c r="K7" s="57" t="s">
        <v>222</v>
      </c>
      <c r="L7" s="57" t="s">
        <v>222</v>
      </c>
      <c r="M7" s="57" t="s">
        <v>247</v>
      </c>
    </row>
    <row r="8" spans="1:13" ht="15">
      <c r="A8" s="6" t="s">
        <v>133</v>
      </c>
      <c r="B8" s="6" t="s">
        <v>134</v>
      </c>
      <c r="C8" s="6" t="s">
        <v>199</v>
      </c>
      <c r="D8" s="43">
        <v>0</v>
      </c>
      <c r="E8" s="43">
        <v>0</v>
      </c>
      <c r="F8" s="19" t="s">
        <v>243</v>
      </c>
      <c r="H8" s="57" t="s">
        <v>198</v>
      </c>
      <c r="I8" s="57" t="s">
        <v>220</v>
      </c>
      <c r="J8" s="57" t="s">
        <v>133</v>
      </c>
      <c r="K8" s="57" t="s">
        <v>222</v>
      </c>
      <c r="L8" s="57" t="s">
        <v>222</v>
      </c>
      <c r="M8" s="57" t="s">
        <v>247</v>
      </c>
    </row>
    <row r="9" spans="1:13" ht="15">
      <c r="A9" s="6" t="s">
        <v>133</v>
      </c>
      <c r="B9" s="6" t="s">
        <v>134</v>
      </c>
      <c r="C9" s="6" t="s">
        <v>82</v>
      </c>
      <c r="D9" s="43">
        <v>0</v>
      </c>
      <c r="E9" s="43">
        <v>0</v>
      </c>
      <c r="F9" s="19" t="s">
        <v>243</v>
      </c>
      <c r="H9" s="57" t="s">
        <v>242</v>
      </c>
      <c r="I9" s="57" t="s">
        <v>220</v>
      </c>
      <c r="J9" s="57" t="s">
        <v>133</v>
      </c>
      <c r="K9" s="57" t="s">
        <v>222</v>
      </c>
      <c r="L9" s="57" t="s">
        <v>222</v>
      </c>
      <c r="M9" s="57" t="s">
        <v>247</v>
      </c>
    </row>
    <row r="10" spans="1:13" ht="15">
      <c r="A10" s="6" t="s">
        <v>133</v>
      </c>
      <c r="B10" s="6" t="s">
        <v>134</v>
      </c>
      <c r="C10" s="6" t="s">
        <v>83</v>
      </c>
      <c r="D10" s="43">
        <v>0</v>
      </c>
      <c r="E10" s="43">
        <v>0</v>
      </c>
      <c r="F10" s="19" t="s">
        <v>243</v>
      </c>
      <c r="H10" s="57" t="s">
        <v>197</v>
      </c>
      <c r="I10" s="57" t="s">
        <v>220</v>
      </c>
      <c r="J10" s="57" t="s">
        <v>133</v>
      </c>
      <c r="K10" s="57" t="s">
        <v>222</v>
      </c>
      <c r="L10" s="57" t="s">
        <v>222</v>
      </c>
      <c r="M10" s="57" t="s">
        <v>247</v>
      </c>
    </row>
    <row r="11" spans="1:13" ht="15">
      <c r="A11" s="6" t="s">
        <v>133</v>
      </c>
      <c r="B11" s="6" t="s">
        <v>134</v>
      </c>
      <c r="C11" s="6" t="s">
        <v>84</v>
      </c>
      <c r="D11" s="43">
        <v>0</v>
      </c>
      <c r="E11" s="43">
        <v>0</v>
      </c>
      <c r="F11" s="19" t="s">
        <v>243</v>
      </c>
      <c r="H11" s="57" t="s">
        <v>201</v>
      </c>
      <c r="I11" s="57" t="s">
        <v>220</v>
      </c>
      <c r="J11" s="57" t="s">
        <v>133</v>
      </c>
      <c r="K11" s="57" t="s">
        <v>222</v>
      </c>
      <c r="L11" s="57" t="s">
        <v>222</v>
      </c>
      <c r="M11" s="57" t="s">
        <v>247</v>
      </c>
    </row>
    <row r="12" spans="1:13" ht="15">
      <c r="A12" s="7" t="s">
        <v>133</v>
      </c>
      <c r="B12" s="7" t="s">
        <v>134</v>
      </c>
      <c r="C12" s="7" t="s">
        <v>85</v>
      </c>
      <c r="D12" s="45">
        <v>0</v>
      </c>
      <c r="E12" s="45">
        <v>0</v>
      </c>
      <c r="F12" s="54" t="s">
        <v>243</v>
      </c>
      <c r="H12" s="57" t="s">
        <v>200</v>
      </c>
      <c r="I12" s="57" t="s">
        <v>220</v>
      </c>
      <c r="J12" s="57" t="s">
        <v>133</v>
      </c>
      <c r="K12" s="57" t="s">
        <v>222</v>
      </c>
      <c r="L12" s="57" t="s">
        <v>222</v>
      </c>
      <c r="M12" s="57" t="s">
        <v>247</v>
      </c>
    </row>
    <row r="13" spans="1:13" ht="15">
      <c r="A13" s="6" t="s">
        <v>133</v>
      </c>
      <c r="B13" s="6" t="s">
        <v>134</v>
      </c>
      <c r="C13" s="6" t="s">
        <v>86</v>
      </c>
      <c r="D13" s="43">
        <v>0</v>
      </c>
      <c r="E13" s="43">
        <v>0</v>
      </c>
      <c r="F13" s="19" t="s">
        <v>243</v>
      </c>
      <c r="H13" s="57" t="s">
        <v>202</v>
      </c>
      <c r="I13" s="57" t="s">
        <v>220</v>
      </c>
      <c r="J13" s="57" t="s">
        <v>133</v>
      </c>
      <c r="K13" s="57" t="s">
        <v>222</v>
      </c>
      <c r="L13" s="57" t="s">
        <v>222</v>
      </c>
      <c r="M13" s="57" t="s">
        <v>247</v>
      </c>
    </row>
    <row r="14" spans="1:13" ht="15">
      <c r="A14" s="6" t="s">
        <v>133</v>
      </c>
      <c r="B14" s="6" t="s">
        <v>134</v>
      </c>
      <c r="C14" s="6" t="s">
        <v>87</v>
      </c>
      <c r="D14" s="43">
        <v>0</v>
      </c>
      <c r="E14" s="43">
        <v>0</v>
      </c>
      <c r="F14" s="19" t="s">
        <v>243</v>
      </c>
      <c r="H14" s="57" t="s">
        <v>145</v>
      </c>
      <c r="I14" s="57" t="s">
        <v>220</v>
      </c>
      <c r="J14" s="57" t="s">
        <v>133</v>
      </c>
      <c r="K14" s="57" t="s">
        <v>222</v>
      </c>
      <c r="L14" s="57" t="s">
        <v>222</v>
      </c>
      <c r="M14" s="57" t="s">
        <v>247</v>
      </c>
    </row>
    <row r="15" spans="1:13" ht="15">
      <c r="A15" s="5" t="s">
        <v>133</v>
      </c>
      <c r="B15" s="5" t="s">
        <v>134</v>
      </c>
      <c r="C15" s="5" t="s">
        <v>153</v>
      </c>
      <c r="D15" s="42">
        <v>0</v>
      </c>
      <c r="E15" s="42">
        <v>0</v>
      </c>
      <c r="F15" s="18" t="s">
        <v>243</v>
      </c>
      <c r="H15" s="57" t="s">
        <v>146</v>
      </c>
      <c r="I15" s="57" t="s">
        <v>220</v>
      </c>
      <c r="J15" s="57" t="s">
        <v>133</v>
      </c>
      <c r="K15" s="57" t="s">
        <v>222</v>
      </c>
      <c r="L15" s="57" t="s">
        <v>222</v>
      </c>
      <c r="M15" s="57" t="s">
        <v>247</v>
      </c>
    </row>
    <row r="16" spans="1:13" ht="15">
      <c r="A16" s="6" t="s">
        <v>133</v>
      </c>
      <c r="B16" s="6" t="s">
        <v>134</v>
      </c>
      <c r="C16" s="6" t="s">
        <v>154</v>
      </c>
      <c r="D16" s="43">
        <v>0</v>
      </c>
      <c r="E16" s="43">
        <v>0</v>
      </c>
      <c r="F16" s="19" t="s">
        <v>243</v>
      </c>
      <c r="H16" s="57" t="s">
        <v>147</v>
      </c>
      <c r="I16" s="57" t="s">
        <v>220</v>
      </c>
      <c r="J16" s="57" t="s">
        <v>133</v>
      </c>
      <c r="K16" s="57" t="s">
        <v>222</v>
      </c>
      <c r="L16" s="57" t="s">
        <v>222</v>
      </c>
      <c r="M16" s="57" t="s">
        <v>247</v>
      </c>
    </row>
    <row r="17" spans="1:13" ht="15">
      <c r="A17" s="6" t="s">
        <v>133</v>
      </c>
      <c r="B17" s="6" t="s">
        <v>134</v>
      </c>
      <c r="C17" s="6" t="s">
        <v>155</v>
      </c>
      <c r="D17" s="43">
        <v>0</v>
      </c>
      <c r="E17" s="43">
        <v>0</v>
      </c>
      <c r="F17" s="19" t="s">
        <v>243</v>
      </c>
      <c r="H17" s="57" t="s">
        <v>148</v>
      </c>
      <c r="I17" s="57" t="s">
        <v>220</v>
      </c>
      <c r="J17" s="57" t="s">
        <v>133</v>
      </c>
      <c r="K17" s="57" t="s">
        <v>222</v>
      </c>
      <c r="L17" s="57" t="s">
        <v>222</v>
      </c>
      <c r="M17" s="57" t="s">
        <v>247</v>
      </c>
    </row>
    <row r="18" spans="1:13" ht="15">
      <c r="A18" s="6" t="s">
        <v>133</v>
      </c>
      <c r="B18" s="6" t="s">
        <v>134</v>
      </c>
      <c r="C18" s="6" t="s">
        <v>91</v>
      </c>
      <c r="D18" s="43">
        <v>0</v>
      </c>
      <c r="E18" s="43">
        <v>0</v>
      </c>
      <c r="F18" s="19" t="s">
        <v>243</v>
      </c>
      <c r="H18" s="57" t="s">
        <v>149</v>
      </c>
      <c r="I18" s="57" t="s">
        <v>220</v>
      </c>
      <c r="J18" s="57" t="s">
        <v>133</v>
      </c>
      <c r="K18" s="57" t="s">
        <v>222</v>
      </c>
      <c r="L18" s="57" t="s">
        <v>222</v>
      </c>
      <c r="M18" s="57" t="s">
        <v>247</v>
      </c>
    </row>
    <row r="19" spans="1:13" ht="15">
      <c r="A19" s="6" t="s">
        <v>133</v>
      </c>
      <c r="B19" s="6" t="s">
        <v>134</v>
      </c>
      <c r="C19" s="6" t="s">
        <v>156</v>
      </c>
      <c r="D19" s="43">
        <v>0</v>
      </c>
      <c r="E19" s="43">
        <v>0</v>
      </c>
      <c r="F19" s="19" t="s">
        <v>243</v>
      </c>
      <c r="H19" s="57" t="s">
        <v>151</v>
      </c>
      <c r="I19" s="57" t="s">
        <v>220</v>
      </c>
      <c r="J19" s="57" t="s">
        <v>133</v>
      </c>
      <c r="K19" s="57" t="s">
        <v>222</v>
      </c>
      <c r="L19" s="57" t="s">
        <v>222</v>
      </c>
      <c r="M19" s="57" t="s">
        <v>247</v>
      </c>
    </row>
    <row r="20" spans="1:13" ht="15">
      <c r="A20" s="6" t="s">
        <v>133</v>
      </c>
      <c r="B20" s="6" t="s">
        <v>134</v>
      </c>
      <c r="C20" s="6" t="s">
        <v>157</v>
      </c>
      <c r="D20" s="43">
        <v>0</v>
      </c>
      <c r="E20" s="43">
        <v>0</v>
      </c>
      <c r="F20" s="15" t="s">
        <v>243</v>
      </c>
      <c r="H20" s="57" t="s">
        <v>150</v>
      </c>
      <c r="I20" s="57" t="s">
        <v>220</v>
      </c>
      <c r="J20" s="57" t="s">
        <v>133</v>
      </c>
      <c r="K20" s="57" t="s">
        <v>222</v>
      </c>
      <c r="L20" s="57" t="s">
        <v>222</v>
      </c>
      <c r="M20" s="57" t="s">
        <v>247</v>
      </c>
    </row>
    <row r="21" spans="1:13" ht="15">
      <c r="A21" s="6" t="s">
        <v>133</v>
      </c>
      <c r="B21" s="6" t="s">
        <v>134</v>
      </c>
      <c r="C21" s="6" t="s">
        <v>158</v>
      </c>
      <c r="D21" s="43">
        <v>0</v>
      </c>
      <c r="E21" s="43">
        <v>0</v>
      </c>
      <c r="F21" s="15" t="s">
        <v>243</v>
      </c>
      <c r="H21" s="57" t="s">
        <v>161</v>
      </c>
      <c r="I21" s="57" t="s">
        <v>220</v>
      </c>
      <c r="J21" s="57" t="s">
        <v>133</v>
      </c>
      <c r="K21" s="57" t="s">
        <v>222</v>
      </c>
      <c r="L21" s="57" t="s">
        <v>222</v>
      </c>
      <c r="M21" s="57" t="s">
        <v>247</v>
      </c>
    </row>
    <row r="22" spans="1:13" ht="15">
      <c r="A22" s="6" t="s">
        <v>133</v>
      </c>
      <c r="B22" s="6" t="s">
        <v>134</v>
      </c>
      <c r="C22" s="6" t="s">
        <v>159</v>
      </c>
      <c r="D22" s="43">
        <v>0</v>
      </c>
      <c r="E22" s="43">
        <v>0</v>
      </c>
      <c r="F22" s="15" t="s">
        <v>243</v>
      </c>
      <c r="H22" s="57" t="s">
        <v>152</v>
      </c>
      <c r="I22" s="57" t="s">
        <v>220</v>
      </c>
      <c r="J22" s="57" t="s">
        <v>133</v>
      </c>
      <c r="K22" s="57" t="s">
        <v>222</v>
      </c>
      <c r="L22" s="57" t="s">
        <v>222</v>
      </c>
      <c r="M22" s="57" t="s">
        <v>247</v>
      </c>
    </row>
    <row r="23" spans="1:13" ht="15">
      <c r="A23" s="6" t="s">
        <v>133</v>
      </c>
      <c r="B23" s="6" t="s">
        <v>134</v>
      </c>
      <c r="C23" s="6" t="s">
        <v>160</v>
      </c>
      <c r="D23" s="43">
        <v>0</v>
      </c>
      <c r="E23" s="43">
        <v>0</v>
      </c>
      <c r="F23" s="15" t="s">
        <v>243</v>
      </c>
      <c r="H23" s="57" t="s">
        <v>162</v>
      </c>
      <c r="I23" s="57" t="s">
        <v>220</v>
      </c>
      <c r="J23" s="57" t="s">
        <v>133</v>
      </c>
      <c r="K23" s="57" t="s">
        <v>222</v>
      </c>
      <c r="L23" s="57" t="s">
        <v>222</v>
      </c>
      <c r="M23" s="57" t="s">
        <v>247</v>
      </c>
    </row>
    <row r="24" spans="1:13" ht="15">
      <c r="A24" s="6" t="s">
        <v>133</v>
      </c>
      <c r="B24" s="6" t="s">
        <v>134</v>
      </c>
      <c r="C24" s="6" t="s">
        <v>164</v>
      </c>
      <c r="D24" s="43">
        <v>0</v>
      </c>
      <c r="E24" s="43">
        <v>0</v>
      </c>
      <c r="F24" s="15" t="s">
        <v>243</v>
      </c>
      <c r="H24" s="57" t="s">
        <v>163</v>
      </c>
      <c r="I24" s="57" t="s">
        <v>220</v>
      </c>
      <c r="J24" s="57" t="s">
        <v>133</v>
      </c>
      <c r="K24" s="57" t="s">
        <v>222</v>
      </c>
      <c r="L24" s="57" t="s">
        <v>222</v>
      </c>
      <c r="M24" s="57" t="s">
        <v>247</v>
      </c>
    </row>
    <row r="25" spans="1:13" ht="15">
      <c r="A25" s="6" t="s">
        <v>133</v>
      </c>
      <c r="B25" s="6" t="s">
        <v>134</v>
      </c>
      <c r="C25" s="6" t="s">
        <v>166</v>
      </c>
      <c r="D25" s="43">
        <v>0</v>
      </c>
      <c r="E25" s="43">
        <v>0</v>
      </c>
      <c r="F25" s="15" t="s">
        <v>243</v>
      </c>
      <c r="H25" s="57" t="s">
        <v>165</v>
      </c>
      <c r="I25" s="57" t="s">
        <v>220</v>
      </c>
      <c r="J25" s="57" t="s">
        <v>133</v>
      </c>
      <c r="K25" s="57" t="s">
        <v>222</v>
      </c>
      <c r="L25" s="57" t="s">
        <v>222</v>
      </c>
      <c r="M25" s="57" t="s">
        <v>247</v>
      </c>
    </row>
    <row r="26" spans="1:13" ht="15">
      <c r="A26" s="6" t="s">
        <v>133</v>
      </c>
      <c r="B26" s="6" t="s">
        <v>134</v>
      </c>
      <c r="C26" s="6" t="s">
        <v>168</v>
      </c>
      <c r="D26" s="43">
        <v>0</v>
      </c>
      <c r="E26" s="43">
        <v>0</v>
      </c>
      <c r="F26" s="15" t="s">
        <v>243</v>
      </c>
      <c r="H26" s="60" t="s">
        <v>167</v>
      </c>
      <c r="I26" s="57" t="s">
        <v>220</v>
      </c>
      <c r="J26" s="57" t="s">
        <v>133</v>
      </c>
      <c r="K26" s="57" t="s">
        <v>222</v>
      </c>
      <c r="L26" s="57" t="s">
        <v>222</v>
      </c>
      <c r="M26" s="57" t="s">
        <v>247</v>
      </c>
    </row>
    <row r="27" spans="1:13" ht="15">
      <c r="A27" s="6" t="s">
        <v>133</v>
      </c>
      <c r="B27" s="6" t="s">
        <v>134</v>
      </c>
      <c r="C27" s="6" t="s">
        <v>170</v>
      </c>
      <c r="D27" s="43">
        <v>0</v>
      </c>
      <c r="E27" s="43">
        <v>0</v>
      </c>
      <c r="F27" s="15" t="s">
        <v>243</v>
      </c>
      <c r="H27" s="57" t="s">
        <v>169</v>
      </c>
      <c r="I27" s="57" t="s">
        <v>220</v>
      </c>
      <c r="J27" s="57" t="s">
        <v>133</v>
      </c>
      <c r="K27" s="57" t="s">
        <v>222</v>
      </c>
      <c r="L27" s="57" t="s">
        <v>222</v>
      </c>
      <c r="M27" s="57" t="s">
        <v>247</v>
      </c>
    </row>
    <row r="28" spans="1:13" ht="15">
      <c r="A28" s="6" t="s">
        <v>133</v>
      </c>
      <c r="B28" s="6" t="s">
        <v>134</v>
      </c>
      <c r="C28" s="6" t="s">
        <v>101</v>
      </c>
      <c r="D28" s="43">
        <v>0</v>
      </c>
      <c r="E28" s="43">
        <v>0</v>
      </c>
      <c r="F28" s="15" t="s">
        <v>243</v>
      </c>
      <c r="H28" s="57" t="s">
        <v>171</v>
      </c>
      <c r="I28" s="57" t="s">
        <v>220</v>
      </c>
      <c r="J28" s="57" t="s">
        <v>133</v>
      </c>
      <c r="K28" s="57" t="s">
        <v>222</v>
      </c>
      <c r="L28" s="57" t="s">
        <v>222</v>
      </c>
      <c r="M28" s="57" t="s">
        <v>247</v>
      </c>
    </row>
    <row r="29" spans="1:13" ht="15">
      <c r="A29" s="6" t="s">
        <v>133</v>
      </c>
      <c r="B29" s="6" t="s">
        <v>134</v>
      </c>
      <c r="C29" s="6" t="s">
        <v>173</v>
      </c>
      <c r="D29" s="43">
        <v>0</v>
      </c>
      <c r="E29" s="43">
        <v>0</v>
      </c>
      <c r="F29" s="15" t="s">
        <v>243</v>
      </c>
      <c r="H29" s="57" t="s">
        <v>172</v>
      </c>
      <c r="I29" s="57" t="s">
        <v>220</v>
      </c>
      <c r="J29" s="57" t="s">
        <v>133</v>
      </c>
      <c r="K29" s="57" t="s">
        <v>222</v>
      </c>
      <c r="L29" s="57" t="s">
        <v>222</v>
      </c>
      <c r="M29" s="57" t="s">
        <v>247</v>
      </c>
    </row>
    <row r="30" spans="1:13" ht="15">
      <c r="A30" s="6" t="s">
        <v>133</v>
      </c>
      <c r="B30" s="6" t="s">
        <v>134</v>
      </c>
      <c r="C30" s="6" t="s">
        <v>175</v>
      </c>
      <c r="D30" s="43">
        <v>0</v>
      </c>
      <c r="E30" s="43">
        <v>0</v>
      </c>
      <c r="F30" s="15" t="s">
        <v>243</v>
      </c>
      <c r="H30" s="57" t="s">
        <v>174</v>
      </c>
      <c r="I30" s="57" t="s">
        <v>220</v>
      </c>
      <c r="J30" s="57" t="s">
        <v>133</v>
      </c>
      <c r="K30" s="57" t="s">
        <v>222</v>
      </c>
      <c r="L30" s="57" t="s">
        <v>222</v>
      </c>
      <c r="M30" s="57" t="s">
        <v>247</v>
      </c>
    </row>
    <row r="31" spans="1:13" ht="15">
      <c r="A31" s="6" t="s">
        <v>133</v>
      </c>
      <c r="B31" s="6" t="s">
        <v>134</v>
      </c>
      <c r="C31" s="6" t="s">
        <v>177</v>
      </c>
      <c r="D31" s="43">
        <v>0</v>
      </c>
      <c r="E31" s="43">
        <v>0</v>
      </c>
      <c r="F31" s="15" t="s">
        <v>243</v>
      </c>
      <c r="H31" s="57" t="s">
        <v>176</v>
      </c>
      <c r="I31" s="57" t="s">
        <v>220</v>
      </c>
      <c r="J31" s="57" t="s">
        <v>133</v>
      </c>
      <c r="K31" s="57" t="s">
        <v>222</v>
      </c>
      <c r="L31" s="57" t="s">
        <v>222</v>
      </c>
      <c r="M31" s="57" t="s">
        <v>247</v>
      </c>
    </row>
    <row r="32" spans="1:13" ht="15">
      <c r="A32" s="6" t="s">
        <v>133</v>
      </c>
      <c r="B32" s="6" t="s">
        <v>134</v>
      </c>
      <c r="C32" s="6" t="s">
        <v>179</v>
      </c>
      <c r="D32" s="43">
        <v>0</v>
      </c>
      <c r="E32" s="43">
        <v>0</v>
      </c>
      <c r="F32" s="15" t="s">
        <v>243</v>
      </c>
      <c r="H32" s="57" t="s">
        <v>178</v>
      </c>
      <c r="I32" s="57" t="s">
        <v>220</v>
      </c>
      <c r="J32" s="57" t="s">
        <v>133</v>
      </c>
      <c r="K32" s="57" t="s">
        <v>222</v>
      </c>
      <c r="L32" s="57" t="s">
        <v>222</v>
      </c>
      <c r="M32" s="57" t="s">
        <v>247</v>
      </c>
    </row>
    <row r="33" spans="1:13" ht="15">
      <c r="A33" s="6" t="s">
        <v>133</v>
      </c>
      <c r="B33" s="6" t="s">
        <v>134</v>
      </c>
      <c r="C33" s="6" t="s">
        <v>181</v>
      </c>
      <c r="D33" s="43">
        <v>0</v>
      </c>
      <c r="E33" s="43">
        <v>0</v>
      </c>
      <c r="F33" s="15" t="s">
        <v>243</v>
      </c>
      <c r="H33" s="57" t="s">
        <v>180</v>
      </c>
      <c r="I33" s="57" t="s">
        <v>220</v>
      </c>
      <c r="J33" s="57" t="s">
        <v>133</v>
      </c>
      <c r="K33" s="57" t="s">
        <v>222</v>
      </c>
      <c r="L33" s="57" t="s">
        <v>222</v>
      </c>
      <c r="M33" s="57" t="s">
        <v>247</v>
      </c>
    </row>
    <row r="34" spans="1:13" ht="15">
      <c r="A34" s="6" t="s">
        <v>133</v>
      </c>
      <c r="B34" s="6" t="s">
        <v>134</v>
      </c>
      <c r="C34" s="6" t="s">
        <v>183</v>
      </c>
      <c r="D34" s="43">
        <v>0</v>
      </c>
      <c r="E34" s="43">
        <v>0</v>
      </c>
      <c r="F34" s="15" t="s">
        <v>243</v>
      </c>
      <c r="H34" s="57" t="s">
        <v>182</v>
      </c>
      <c r="I34" s="57" t="s">
        <v>220</v>
      </c>
      <c r="J34" s="57" t="s">
        <v>133</v>
      </c>
      <c r="K34" s="57" t="s">
        <v>222</v>
      </c>
      <c r="L34" s="57" t="s">
        <v>222</v>
      </c>
      <c r="M34" s="57" t="s">
        <v>247</v>
      </c>
    </row>
    <row r="35" spans="1:13" ht="15">
      <c r="A35" s="6" t="s">
        <v>133</v>
      </c>
      <c r="B35" s="6" t="s">
        <v>134</v>
      </c>
      <c r="C35" s="6" t="s">
        <v>108</v>
      </c>
      <c r="D35" s="43">
        <v>0</v>
      </c>
      <c r="E35" s="43">
        <v>0</v>
      </c>
      <c r="F35" s="15" t="s">
        <v>243</v>
      </c>
      <c r="H35" s="57" t="s">
        <v>186</v>
      </c>
      <c r="I35" s="57" t="s">
        <v>220</v>
      </c>
      <c r="J35" s="57" t="s">
        <v>133</v>
      </c>
      <c r="K35" s="57" t="s">
        <v>222</v>
      </c>
      <c r="L35" s="57" t="s">
        <v>222</v>
      </c>
      <c r="M35" s="57" t="s">
        <v>247</v>
      </c>
    </row>
    <row r="36" spans="1:13" ht="15">
      <c r="A36" s="6" t="s">
        <v>133</v>
      </c>
      <c r="B36" s="6" t="s">
        <v>134</v>
      </c>
      <c r="C36" s="6" t="s">
        <v>232</v>
      </c>
      <c r="D36" s="43">
        <v>0</v>
      </c>
      <c r="E36" s="43">
        <v>0</v>
      </c>
      <c r="F36" s="15" t="s">
        <v>243</v>
      </c>
      <c r="H36" s="57" t="s">
        <v>211</v>
      </c>
      <c r="I36" s="57" t="s">
        <v>220</v>
      </c>
      <c r="J36" s="57" t="s">
        <v>133</v>
      </c>
      <c r="K36" s="57" t="s">
        <v>222</v>
      </c>
      <c r="L36" s="57" t="s">
        <v>222</v>
      </c>
      <c r="M36" s="57" t="s">
        <v>247</v>
      </c>
    </row>
    <row r="37" spans="1:13" ht="15">
      <c r="A37" s="6" t="s">
        <v>133</v>
      </c>
      <c r="B37" s="6" t="s">
        <v>134</v>
      </c>
      <c r="C37" s="6" t="s">
        <v>185</v>
      </c>
      <c r="D37" s="43">
        <v>0</v>
      </c>
      <c r="E37" s="43">
        <v>0</v>
      </c>
      <c r="F37" s="15" t="s">
        <v>243</v>
      </c>
      <c r="H37" s="57" t="s">
        <v>184</v>
      </c>
      <c r="I37" s="57" t="s">
        <v>220</v>
      </c>
      <c r="J37" s="57" t="s">
        <v>133</v>
      </c>
      <c r="K37" s="57" t="s">
        <v>222</v>
      </c>
      <c r="L37" s="57" t="s">
        <v>222</v>
      </c>
      <c r="M37" s="57" t="s">
        <v>247</v>
      </c>
    </row>
    <row r="38" spans="1:13" ht="15">
      <c r="A38" s="6" t="s">
        <v>133</v>
      </c>
      <c r="B38" s="6" t="s">
        <v>134</v>
      </c>
      <c r="C38" s="6" t="s">
        <v>233</v>
      </c>
      <c r="D38" s="43">
        <v>0</v>
      </c>
      <c r="E38" s="43">
        <v>0</v>
      </c>
      <c r="F38" s="15" t="s">
        <v>243</v>
      </c>
      <c r="H38" s="57" t="s">
        <v>212</v>
      </c>
      <c r="I38" s="57" t="s">
        <v>220</v>
      </c>
      <c r="J38" s="57" t="s">
        <v>133</v>
      </c>
      <c r="K38" s="57" t="s">
        <v>222</v>
      </c>
      <c r="L38" s="57" t="s">
        <v>222</v>
      </c>
      <c r="M38" s="57" t="s">
        <v>247</v>
      </c>
    </row>
    <row r="39" spans="1:13" ht="15">
      <c r="A39" s="6" t="s">
        <v>133</v>
      </c>
      <c r="B39" s="6" t="s">
        <v>134</v>
      </c>
      <c r="C39" s="6" t="s">
        <v>188</v>
      </c>
      <c r="D39" s="43">
        <v>0</v>
      </c>
      <c r="E39" s="43">
        <v>0</v>
      </c>
      <c r="F39" s="15" t="s">
        <v>243</v>
      </c>
      <c r="H39" s="57" t="s">
        <v>187</v>
      </c>
      <c r="I39" s="57" t="s">
        <v>220</v>
      </c>
      <c r="J39" s="57" t="s">
        <v>133</v>
      </c>
      <c r="K39" s="57" t="s">
        <v>222</v>
      </c>
      <c r="L39" s="57" t="s">
        <v>222</v>
      </c>
      <c r="M39" s="57" t="s">
        <v>247</v>
      </c>
    </row>
    <row r="40" spans="1:13" ht="15">
      <c r="A40" s="6" t="s">
        <v>133</v>
      </c>
      <c r="B40" s="6" t="s">
        <v>134</v>
      </c>
      <c r="C40" s="6" t="s">
        <v>113</v>
      </c>
      <c r="D40" s="43">
        <v>0</v>
      </c>
      <c r="E40" s="43">
        <v>0</v>
      </c>
      <c r="F40" s="15" t="s">
        <v>243</v>
      </c>
      <c r="H40" s="57" t="s">
        <v>189</v>
      </c>
      <c r="I40" s="57" t="s">
        <v>220</v>
      </c>
      <c r="J40" s="57" t="s">
        <v>133</v>
      </c>
      <c r="K40" s="57" t="s">
        <v>222</v>
      </c>
      <c r="L40" s="57" t="s">
        <v>222</v>
      </c>
      <c r="M40" s="57" t="s">
        <v>247</v>
      </c>
    </row>
    <row r="41" spans="1:13" ht="15">
      <c r="A41" s="6" t="s">
        <v>133</v>
      </c>
      <c r="B41" s="6" t="s">
        <v>134</v>
      </c>
      <c r="C41" s="6" t="s">
        <v>191</v>
      </c>
      <c r="D41" s="43">
        <v>0</v>
      </c>
      <c r="E41" s="43">
        <v>0</v>
      </c>
      <c r="F41" s="15" t="s">
        <v>243</v>
      </c>
      <c r="H41" s="57" t="s">
        <v>190</v>
      </c>
      <c r="I41" s="57" t="s">
        <v>220</v>
      </c>
      <c r="J41" s="57" t="s">
        <v>133</v>
      </c>
      <c r="K41" s="57" t="s">
        <v>222</v>
      </c>
      <c r="L41" s="57" t="s">
        <v>222</v>
      </c>
      <c r="M41" s="57" t="s">
        <v>247</v>
      </c>
    </row>
    <row r="42" spans="1:13" ht="15">
      <c r="A42" s="6" t="s">
        <v>133</v>
      </c>
      <c r="B42" s="6" t="s">
        <v>134</v>
      </c>
      <c r="C42" s="6" t="s">
        <v>192</v>
      </c>
      <c r="D42" s="43">
        <v>0</v>
      </c>
      <c r="E42" s="43">
        <v>0</v>
      </c>
      <c r="F42" s="15" t="s">
        <v>243</v>
      </c>
      <c r="H42" s="57" t="s">
        <v>213</v>
      </c>
      <c r="I42" s="57" t="s">
        <v>220</v>
      </c>
      <c r="J42" s="57" t="s">
        <v>133</v>
      </c>
      <c r="K42" s="57" t="s">
        <v>222</v>
      </c>
      <c r="L42" s="57" t="s">
        <v>222</v>
      </c>
      <c r="M42" s="57" t="s">
        <v>247</v>
      </c>
    </row>
    <row r="43" spans="1:13" ht="15">
      <c r="A43" s="6" t="s">
        <v>133</v>
      </c>
      <c r="B43" s="6" t="s">
        <v>134</v>
      </c>
      <c r="C43" s="6" t="s">
        <v>194</v>
      </c>
      <c r="D43" s="43">
        <v>0</v>
      </c>
      <c r="E43" s="43">
        <v>0</v>
      </c>
      <c r="F43" s="15" t="s">
        <v>243</v>
      </c>
      <c r="H43" s="57" t="s">
        <v>193</v>
      </c>
      <c r="I43" s="57" t="s">
        <v>220</v>
      </c>
      <c r="J43" s="57" t="s">
        <v>133</v>
      </c>
      <c r="K43" s="57" t="s">
        <v>222</v>
      </c>
      <c r="L43" s="57" t="s">
        <v>222</v>
      </c>
      <c r="M43" s="57" t="s">
        <v>247</v>
      </c>
    </row>
    <row r="44" spans="1:13" ht="15">
      <c r="A44" s="6" t="s">
        <v>133</v>
      </c>
      <c r="B44" s="6" t="s">
        <v>134</v>
      </c>
      <c r="C44" s="6" t="s">
        <v>204</v>
      </c>
      <c r="D44" s="43">
        <v>0</v>
      </c>
      <c r="E44" s="43">
        <v>0</v>
      </c>
      <c r="F44" s="15" t="s">
        <v>243</v>
      </c>
      <c r="H44" s="57" t="s">
        <v>203</v>
      </c>
      <c r="I44" s="57" t="s">
        <v>220</v>
      </c>
      <c r="J44" s="57" t="s">
        <v>133</v>
      </c>
      <c r="K44" s="57" t="s">
        <v>222</v>
      </c>
      <c r="L44" s="57" t="s">
        <v>222</v>
      </c>
      <c r="M44" s="57" t="s">
        <v>248</v>
      </c>
    </row>
    <row r="45" spans="1:13" ht="15">
      <c r="A45" s="6" t="s">
        <v>133</v>
      </c>
      <c r="B45" s="6" t="s">
        <v>134</v>
      </c>
      <c r="C45" s="6" t="s">
        <v>140</v>
      </c>
      <c r="D45" s="43">
        <v>0</v>
      </c>
      <c r="E45" s="43">
        <v>0</v>
      </c>
      <c r="F45" s="15" t="s">
        <v>243</v>
      </c>
      <c r="H45" s="57" t="s">
        <v>210</v>
      </c>
      <c r="I45" s="57" t="s">
        <v>220</v>
      </c>
      <c r="J45" s="57" t="s">
        <v>133</v>
      </c>
      <c r="K45" s="57" t="s">
        <v>222</v>
      </c>
      <c r="L45" s="57" t="s">
        <v>222</v>
      </c>
      <c r="M45" s="57" t="s">
        <v>247</v>
      </c>
    </row>
    <row r="46" spans="1:13" ht="15">
      <c r="A46" s="6" t="s">
        <v>133</v>
      </c>
      <c r="B46" s="6" t="s">
        <v>134</v>
      </c>
      <c r="C46" s="6" t="s">
        <v>117</v>
      </c>
      <c r="D46" s="43">
        <v>0</v>
      </c>
      <c r="E46" s="43">
        <v>0</v>
      </c>
      <c r="F46" s="15" t="s">
        <v>243</v>
      </c>
      <c r="H46" s="57" t="s">
        <v>214</v>
      </c>
      <c r="I46" s="57" t="s">
        <v>220</v>
      </c>
      <c r="J46" s="57" t="s">
        <v>133</v>
      </c>
      <c r="K46" s="57" t="s">
        <v>222</v>
      </c>
      <c r="L46" s="57" t="s">
        <v>222</v>
      </c>
      <c r="M46" s="57" t="s">
        <v>247</v>
      </c>
    </row>
    <row r="47" spans="1:13" ht="15">
      <c r="A47" s="6" t="s">
        <v>133</v>
      </c>
      <c r="B47" s="6" t="s">
        <v>134</v>
      </c>
      <c r="C47" s="6" t="s">
        <v>118</v>
      </c>
      <c r="D47" s="43">
        <v>0</v>
      </c>
      <c r="E47" s="43">
        <v>0</v>
      </c>
      <c r="F47" s="15" t="s">
        <v>243</v>
      </c>
      <c r="H47" s="57" t="s">
        <v>215</v>
      </c>
      <c r="I47" s="57" t="s">
        <v>220</v>
      </c>
      <c r="J47" s="57" t="s">
        <v>133</v>
      </c>
      <c r="K47" s="57" t="s">
        <v>222</v>
      </c>
      <c r="L47" s="57" t="s">
        <v>222</v>
      </c>
      <c r="M47" s="57" t="s">
        <v>247</v>
      </c>
    </row>
    <row r="48" spans="1:13" ht="15">
      <c r="A48" s="11" t="s">
        <v>133</v>
      </c>
      <c r="B48" s="11" t="s">
        <v>134</v>
      </c>
      <c r="C48" s="11" t="s">
        <v>119</v>
      </c>
      <c r="D48" s="44">
        <v>0</v>
      </c>
      <c r="E48" s="44">
        <v>0</v>
      </c>
      <c r="F48" s="11" t="s">
        <v>243</v>
      </c>
      <c r="H48" s="57" t="s">
        <v>209</v>
      </c>
      <c r="I48" s="57" t="s">
        <v>220</v>
      </c>
      <c r="J48" s="57" t="s">
        <v>133</v>
      </c>
      <c r="K48" s="57" t="s">
        <v>222</v>
      </c>
      <c r="L48" s="57" t="s">
        <v>222</v>
      </c>
      <c r="M48" s="57" t="s">
        <v>247</v>
      </c>
    </row>
    <row r="49" spans="1:13" ht="15">
      <c r="A49" s="6" t="s">
        <v>133</v>
      </c>
      <c r="B49" s="6" t="s">
        <v>134</v>
      </c>
      <c r="C49" s="6" t="s">
        <v>120</v>
      </c>
      <c r="D49" s="43">
        <v>0</v>
      </c>
      <c r="E49" s="43">
        <v>0</v>
      </c>
      <c r="F49" s="15" t="s">
        <v>243</v>
      </c>
      <c r="H49" s="57" t="s">
        <v>209</v>
      </c>
      <c r="I49" s="57" t="s">
        <v>230</v>
      </c>
      <c r="J49" s="57" t="s">
        <v>133</v>
      </c>
      <c r="K49" s="57" t="s">
        <v>222</v>
      </c>
      <c r="L49" s="57" t="s">
        <v>222</v>
      </c>
      <c r="M49" s="57" t="s">
        <v>247</v>
      </c>
    </row>
    <row r="50" spans="1:13" ht="15">
      <c r="A50" s="11" t="s">
        <v>133</v>
      </c>
      <c r="B50" s="11" t="s">
        <v>134</v>
      </c>
      <c r="C50" s="11" t="s">
        <v>121</v>
      </c>
      <c r="D50" s="44">
        <v>0</v>
      </c>
      <c r="E50" s="44">
        <v>0</v>
      </c>
      <c r="F50" s="11" t="s">
        <v>243</v>
      </c>
      <c r="H50" s="57" t="s">
        <v>209</v>
      </c>
      <c r="I50" s="57" t="s">
        <v>229</v>
      </c>
      <c r="J50" s="57" t="s">
        <v>133</v>
      </c>
      <c r="K50" s="57" t="s">
        <v>222</v>
      </c>
      <c r="L50" s="57" t="s">
        <v>222</v>
      </c>
      <c r="M50" s="57" t="s">
        <v>247</v>
      </c>
    </row>
    <row r="51" spans="1:13" ht="15">
      <c r="A51" s="6" t="s">
        <v>133</v>
      </c>
      <c r="B51" s="6" t="s">
        <v>134</v>
      </c>
      <c r="C51" s="6" t="s">
        <v>122</v>
      </c>
      <c r="D51" s="43">
        <v>0</v>
      </c>
      <c r="E51" s="43">
        <v>0</v>
      </c>
      <c r="F51" s="15" t="s">
        <v>243</v>
      </c>
      <c r="H51" s="57" t="s">
        <v>209</v>
      </c>
      <c r="I51" s="57" t="s">
        <v>224</v>
      </c>
      <c r="J51" s="57" t="s">
        <v>133</v>
      </c>
      <c r="K51" s="57" t="s">
        <v>222</v>
      </c>
      <c r="L51" s="57" t="s">
        <v>222</v>
      </c>
      <c r="M51" s="57" t="s">
        <v>247</v>
      </c>
    </row>
    <row r="52" spans="1:13" ht="15">
      <c r="A52" s="6" t="s">
        <v>133</v>
      </c>
      <c r="B52" s="6" t="s">
        <v>134</v>
      </c>
      <c r="C52" s="6" t="s">
        <v>123</v>
      </c>
      <c r="D52" s="43">
        <v>0</v>
      </c>
      <c r="E52" s="43">
        <v>0</v>
      </c>
      <c r="F52" s="15" t="s">
        <v>243</v>
      </c>
      <c r="H52" s="57" t="s">
        <v>209</v>
      </c>
      <c r="I52" s="57" t="s">
        <v>225</v>
      </c>
      <c r="J52" s="57" t="s">
        <v>133</v>
      </c>
      <c r="K52" s="57" t="s">
        <v>222</v>
      </c>
      <c r="L52" s="57" t="s">
        <v>222</v>
      </c>
      <c r="M52" s="57" t="s">
        <v>247</v>
      </c>
    </row>
    <row r="53" spans="1:13" ht="15">
      <c r="A53" s="6" t="s">
        <v>133</v>
      </c>
      <c r="B53" s="6" t="s">
        <v>134</v>
      </c>
      <c r="C53" s="6" t="s">
        <v>141</v>
      </c>
      <c r="D53" s="43">
        <v>0</v>
      </c>
      <c r="E53" s="43">
        <v>0</v>
      </c>
      <c r="F53" s="15" t="s">
        <v>243</v>
      </c>
      <c r="H53" s="57" t="s">
        <v>209</v>
      </c>
      <c r="I53" s="57" t="s">
        <v>231</v>
      </c>
      <c r="J53" s="57" t="s">
        <v>133</v>
      </c>
      <c r="K53" s="57" t="s">
        <v>222</v>
      </c>
      <c r="L53" s="57" t="s">
        <v>222</v>
      </c>
      <c r="M53" s="57" t="s">
        <v>247</v>
      </c>
    </row>
    <row r="54" spans="1:13" ht="15">
      <c r="A54" s="11" t="s">
        <v>133</v>
      </c>
      <c r="B54" s="11" t="s">
        <v>134</v>
      </c>
      <c r="C54" s="11" t="s">
        <v>142</v>
      </c>
      <c r="D54" s="44">
        <v>0</v>
      </c>
      <c r="E54" s="44">
        <v>0</v>
      </c>
      <c r="F54" s="11" t="s">
        <v>243</v>
      </c>
      <c r="H54" s="57" t="s">
        <v>209</v>
      </c>
      <c r="I54" s="57" t="s">
        <v>226</v>
      </c>
      <c r="J54" s="57" t="s">
        <v>133</v>
      </c>
      <c r="K54" s="57" t="s">
        <v>222</v>
      </c>
      <c r="L54" s="57" t="s">
        <v>222</v>
      </c>
      <c r="M54" s="57" t="s">
        <v>247</v>
      </c>
    </row>
    <row r="55" spans="1:13" ht="15">
      <c r="A55" s="7" t="s">
        <v>133</v>
      </c>
      <c r="B55" s="7" t="s">
        <v>134</v>
      </c>
      <c r="C55" s="7" t="s">
        <v>79</v>
      </c>
      <c r="D55" s="45">
        <v>0</v>
      </c>
      <c r="E55" s="45">
        <v>0</v>
      </c>
      <c r="F55" s="20" t="s">
        <v>243</v>
      </c>
      <c r="H55" s="57" t="s">
        <v>209</v>
      </c>
      <c r="I55" s="57" t="s">
        <v>227</v>
      </c>
      <c r="J55" s="57" t="s">
        <v>133</v>
      </c>
      <c r="K55" s="57" t="s">
        <v>222</v>
      </c>
      <c r="L55" s="57" t="s">
        <v>222</v>
      </c>
      <c r="M55" s="57" t="s">
        <v>247</v>
      </c>
    </row>
    <row r="56" spans="1:13" s="8" customFormat="1" ht="15">
      <c r="A56" s="11" t="s">
        <v>133</v>
      </c>
      <c r="B56" s="11" t="s">
        <v>134</v>
      </c>
      <c r="C56" s="11" t="s">
        <v>124</v>
      </c>
      <c r="D56" s="44">
        <v>0</v>
      </c>
      <c r="E56" s="44">
        <v>0</v>
      </c>
      <c r="F56" s="11" t="s">
        <v>243</v>
      </c>
      <c r="G56" s="53"/>
      <c r="H56" s="57" t="s">
        <v>209</v>
      </c>
      <c r="I56" s="57" t="s">
        <v>228</v>
      </c>
      <c r="J56" s="57" t="s">
        <v>133</v>
      </c>
      <c r="K56" s="57" t="s">
        <v>222</v>
      </c>
      <c r="L56" s="57" t="s">
        <v>222</v>
      </c>
      <c r="M56" s="57" t="s">
        <v>247</v>
      </c>
    </row>
    <row r="57" ht="15">
      <c r="A57" s="12"/>
    </row>
    <row r="58" ht="15">
      <c r="A58" s="12"/>
    </row>
    <row r="59" ht="15">
      <c r="A59" s="12"/>
    </row>
    <row r="98" ht="12" thickBot="1"/>
    <row r="99" spans="2:3" ht="12" thickBot="1">
      <c r="B99" s="56" t="str">
        <f ca="1">OFFSET(B99,MATCH(C99,C100:C141,0),0)</f>
        <v>GE</v>
      </c>
      <c r="C99" s="55" t="s">
        <v>26</v>
      </c>
    </row>
    <row r="100" spans="2:3" ht="15">
      <c r="B100" s="2" t="s">
        <v>0</v>
      </c>
      <c r="C100" s="2" t="s">
        <v>1</v>
      </c>
    </row>
    <row r="101" spans="2:3" ht="15">
      <c r="B101" s="2" t="s">
        <v>2</v>
      </c>
      <c r="C101" s="2" t="s">
        <v>3</v>
      </c>
    </row>
    <row r="102" spans="2:3" ht="15">
      <c r="B102" s="2" t="s">
        <v>4</v>
      </c>
      <c r="C102" s="2" t="s">
        <v>5</v>
      </c>
    </row>
    <row r="103" spans="2:3" ht="15">
      <c r="B103" s="2" t="s">
        <v>6</v>
      </c>
      <c r="C103" s="2" t="s">
        <v>234</v>
      </c>
    </row>
    <row r="104" spans="2:3" ht="15">
      <c r="B104" s="2" t="s">
        <v>8</v>
      </c>
      <c r="C104" s="2" t="s">
        <v>9</v>
      </c>
    </row>
    <row r="105" spans="2:3" ht="15">
      <c r="B105" s="2" t="s">
        <v>10</v>
      </c>
      <c r="C105" s="2" t="s">
        <v>11</v>
      </c>
    </row>
    <row r="106" spans="2:3" ht="15">
      <c r="B106" s="2" t="s">
        <v>12</v>
      </c>
      <c r="C106" s="2" t="s">
        <v>13</v>
      </c>
    </row>
    <row r="107" spans="2:3" ht="15">
      <c r="B107" s="2" t="s">
        <v>14</v>
      </c>
      <c r="C107" s="2" t="s">
        <v>235</v>
      </c>
    </row>
    <row r="108" spans="2:3" ht="15">
      <c r="B108" s="2" t="s">
        <v>15</v>
      </c>
      <c r="C108" s="2" t="s">
        <v>16</v>
      </c>
    </row>
    <row r="109" spans="2:3" ht="15">
      <c r="B109" s="2" t="s">
        <v>17</v>
      </c>
      <c r="C109" s="2" t="s">
        <v>18</v>
      </c>
    </row>
    <row r="110" spans="2:3" ht="15">
      <c r="B110" s="2" t="s">
        <v>19</v>
      </c>
      <c r="C110" s="2" t="s">
        <v>20</v>
      </c>
    </row>
    <row r="111" spans="2:3" ht="15">
      <c r="B111" s="2" t="s">
        <v>21</v>
      </c>
      <c r="C111" s="2" t="s">
        <v>22</v>
      </c>
    </row>
    <row r="112" spans="2:3" ht="15">
      <c r="B112" s="2" t="s">
        <v>23</v>
      </c>
      <c r="C112" s="2" t="s">
        <v>24</v>
      </c>
    </row>
    <row r="113" spans="2:3" ht="15">
      <c r="B113" s="2" t="s">
        <v>25</v>
      </c>
      <c r="C113" s="2" t="s">
        <v>26</v>
      </c>
    </row>
    <row r="114" spans="2:3" ht="15">
      <c r="B114" s="2" t="s">
        <v>27</v>
      </c>
      <c r="C114" s="2" t="s">
        <v>28</v>
      </c>
    </row>
    <row r="115" spans="2:3" ht="15">
      <c r="B115" s="2" t="s">
        <v>29</v>
      </c>
      <c r="C115" s="2" t="s">
        <v>30</v>
      </c>
    </row>
    <row r="116" spans="2:3" ht="15">
      <c r="B116" s="2" t="s">
        <v>31</v>
      </c>
      <c r="C116" s="2" t="s">
        <v>32</v>
      </c>
    </row>
    <row r="117" spans="2:3" ht="15">
      <c r="B117" s="2" t="s">
        <v>33</v>
      </c>
      <c r="C117" s="2" t="s">
        <v>34</v>
      </c>
    </row>
    <row r="118" spans="2:3" ht="15">
      <c r="B118" s="2" t="s">
        <v>35</v>
      </c>
      <c r="C118" s="2" t="s">
        <v>36</v>
      </c>
    </row>
    <row r="119" spans="2:3" ht="15">
      <c r="B119" s="2" t="s">
        <v>37</v>
      </c>
      <c r="C119" s="2" t="s">
        <v>38</v>
      </c>
    </row>
    <row r="120" spans="2:3" ht="15">
      <c r="B120" s="2" t="s">
        <v>39</v>
      </c>
      <c r="C120" s="2" t="s">
        <v>236</v>
      </c>
    </row>
    <row r="121" spans="2:3" ht="15">
      <c r="B121" s="2" t="s">
        <v>40</v>
      </c>
      <c r="C121" s="2" t="s">
        <v>41</v>
      </c>
    </row>
    <row r="122" spans="2:3" ht="15">
      <c r="B122" s="2" t="s">
        <v>42</v>
      </c>
      <c r="C122" s="2" t="s">
        <v>43</v>
      </c>
    </row>
    <row r="123" spans="2:3" ht="15">
      <c r="B123" s="2" t="s">
        <v>44</v>
      </c>
      <c r="C123" s="2" t="s">
        <v>45</v>
      </c>
    </row>
    <row r="124" spans="2:3" ht="15">
      <c r="B124" s="2" t="s">
        <v>46</v>
      </c>
      <c r="C124" s="2" t="s">
        <v>47</v>
      </c>
    </row>
    <row r="125" spans="2:3" ht="15">
      <c r="B125" s="2" t="s">
        <v>48</v>
      </c>
      <c r="C125" s="2" t="s">
        <v>49</v>
      </c>
    </row>
    <row r="126" spans="2:3" ht="15">
      <c r="B126" s="2" t="s">
        <v>50</v>
      </c>
      <c r="C126" s="2" t="s">
        <v>51</v>
      </c>
    </row>
    <row r="127" spans="2:3" ht="15">
      <c r="B127" s="2" t="s">
        <v>52</v>
      </c>
      <c r="C127" s="2" t="s">
        <v>53</v>
      </c>
    </row>
    <row r="128" spans="2:3" ht="15">
      <c r="B128" s="2" t="s">
        <v>54</v>
      </c>
      <c r="C128" s="2" t="s">
        <v>55</v>
      </c>
    </row>
    <row r="129" spans="2:3" ht="15">
      <c r="B129" s="2" t="s">
        <v>56</v>
      </c>
      <c r="C129" s="2" t="s">
        <v>57</v>
      </c>
    </row>
    <row r="130" spans="2:3" ht="15">
      <c r="B130" s="2" t="s">
        <v>58</v>
      </c>
      <c r="C130" s="2" t="s">
        <v>59</v>
      </c>
    </row>
    <row r="131" spans="2:3" ht="15">
      <c r="B131" s="2" t="s">
        <v>60</v>
      </c>
      <c r="C131" s="2" t="s">
        <v>61</v>
      </c>
    </row>
    <row r="132" spans="2:3" ht="15">
      <c r="B132" s="2" t="s">
        <v>62</v>
      </c>
      <c r="C132" s="2" t="s">
        <v>63</v>
      </c>
    </row>
    <row r="133" spans="2:3" ht="15">
      <c r="B133" s="2" t="s">
        <v>64</v>
      </c>
      <c r="C133" s="2" t="s">
        <v>237</v>
      </c>
    </row>
    <row r="134" spans="2:3" ht="15">
      <c r="B134" s="2" t="s">
        <v>65</v>
      </c>
      <c r="C134" s="2" t="s">
        <v>66</v>
      </c>
    </row>
    <row r="135" spans="2:3" ht="15">
      <c r="B135" s="2" t="s">
        <v>67</v>
      </c>
      <c r="C135" s="2" t="s">
        <v>68</v>
      </c>
    </row>
    <row r="136" spans="2:3" ht="15">
      <c r="B136" s="2" t="s">
        <v>69</v>
      </c>
      <c r="C136" s="2" t="s">
        <v>70</v>
      </c>
    </row>
    <row r="137" spans="2:3" ht="15">
      <c r="B137" s="2" t="s">
        <v>240</v>
      </c>
      <c r="C137" s="2" t="s">
        <v>238</v>
      </c>
    </row>
    <row r="138" spans="2:3" ht="15">
      <c r="B138" s="2" t="s">
        <v>71</v>
      </c>
      <c r="C138" s="2" t="s">
        <v>72</v>
      </c>
    </row>
    <row r="139" spans="2:3" ht="15">
      <c r="B139" s="2" t="s">
        <v>131</v>
      </c>
      <c r="C139" s="2" t="s">
        <v>73</v>
      </c>
    </row>
    <row r="140" spans="2:3" ht="15">
      <c r="B140" s="2" t="s">
        <v>74</v>
      </c>
      <c r="C140" s="2" t="s">
        <v>75</v>
      </c>
    </row>
    <row r="141" spans="2:3" ht="15">
      <c r="B141" s="2" t="s">
        <v>241</v>
      </c>
      <c r="C141" s="2" t="s">
        <v>239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6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32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504</v>
      </c>
      <c r="E3" s="61">
        <v>388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2772</v>
      </c>
      <c r="E4" s="62">
        <v>2903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382</v>
      </c>
      <c r="E6" s="62">
        <v>357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637</v>
      </c>
      <c r="E7" s="62">
        <v>695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728</v>
      </c>
      <c r="E8" s="62">
        <v>789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3607</v>
      </c>
      <c r="E9" s="62">
        <v>3859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130</v>
      </c>
      <c r="E10" s="62">
        <v>124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825</v>
      </c>
      <c r="E18" s="62">
        <v>880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556</v>
      </c>
      <c r="E25" s="62">
        <v>978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1911</v>
      </c>
      <c r="E26" s="62">
        <v>1441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1</v>
      </c>
      <c r="E38" s="62">
        <v>1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25</v>
      </c>
      <c r="E39" s="62">
        <v>46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33706</v>
      </c>
      <c r="E43" s="62">
        <v>35330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165</v>
      </c>
      <c r="E45" s="62">
        <v>45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2626</v>
      </c>
      <c r="E47" s="62">
        <v>2874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48575</v>
      </c>
      <c r="E48" s="63">
        <v>50710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3011</v>
      </c>
      <c r="E49" s="62">
        <v>2980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45564</v>
      </c>
      <c r="E50" s="63">
        <v>47730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45564</v>
      </c>
      <c r="E54" s="63">
        <v>47730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3977</v>
      </c>
      <c r="E55" s="64">
        <v>4071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41587</v>
      </c>
      <c r="E56" s="63">
        <v>43659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H11" sqref="H11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47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0.881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0.881</v>
      </c>
      <c r="E48" s="63">
        <v>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0.881</v>
      </c>
      <c r="E50" s="63">
        <v>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0.881</v>
      </c>
      <c r="E54" s="63">
        <v>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0.881</v>
      </c>
      <c r="E56" s="63">
        <v>0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0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53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6209.295</v>
      </c>
      <c r="E7" s="62">
        <v>7181.289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7289.172</v>
      </c>
      <c r="E8" s="62">
        <v>8430.209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13449.451</v>
      </c>
      <c r="E9" s="62">
        <v>14177.591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406.255</v>
      </c>
      <c r="E10" s="62">
        <v>404.867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1491.212</v>
      </c>
      <c r="E16" s="62">
        <v>1709.041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66.187</v>
      </c>
      <c r="E25" s="62">
        <v>11.987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722.1</v>
      </c>
      <c r="E26" s="62">
        <v>302.859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8648.191</v>
      </c>
      <c r="E33" s="62">
        <v>7792.751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53.618</v>
      </c>
      <c r="E38" s="62">
        <v>70.382</v>
      </c>
      <c r="F38" s="24" t="s">
        <v>244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0.001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55960.237</v>
      </c>
      <c r="E43" s="62">
        <v>57093.596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12585.533</v>
      </c>
      <c r="E46" s="62">
        <v>12412.679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106881.251</v>
      </c>
      <c r="E48" s="63">
        <v>109587.252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106881.251</v>
      </c>
      <c r="E50" s="63">
        <v>109587.252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5966.899</v>
      </c>
      <c r="E53" s="62">
        <v>5899.664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100914.352</v>
      </c>
      <c r="E54" s="63">
        <v>103687.588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8501.768</v>
      </c>
      <c r="E55" s="64">
        <v>8501.768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92412.584</v>
      </c>
      <c r="E56" s="63">
        <v>95185.82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1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3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514.546</v>
      </c>
      <c r="E4" s="62">
        <v>553.49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90.785</v>
      </c>
      <c r="E5" s="62">
        <v>91.605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721.066</v>
      </c>
      <c r="E6" s="62">
        <v>902.376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5296.843</v>
      </c>
      <c r="E7" s="62">
        <v>5557.475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3251.523</v>
      </c>
      <c r="E8" s="62">
        <v>3661.429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39650.829</v>
      </c>
      <c r="E9" s="62">
        <v>48373.383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233.617</v>
      </c>
      <c r="E10" s="62">
        <v>196.052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1821.289</v>
      </c>
      <c r="E16" s="62">
        <v>99.883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135.608</v>
      </c>
      <c r="E25" s="62">
        <v>140.298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975.101</v>
      </c>
      <c r="E26" s="62">
        <v>1022.798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478.561</v>
      </c>
      <c r="E33" s="62">
        <v>873.674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76.278</v>
      </c>
      <c r="E38" s="62">
        <v>770.796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1978.497</v>
      </c>
      <c r="E39" s="62">
        <v>1529.547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28657.397</v>
      </c>
      <c r="E43" s="62">
        <v>29813.55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385.243</v>
      </c>
      <c r="E44" s="62">
        <v>689.905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49.421</v>
      </c>
      <c r="E45" s="62">
        <v>15.34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71.466</v>
      </c>
      <c r="E46" s="62">
        <v>84.103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84388.07</v>
      </c>
      <c r="E48" s="63">
        <v>94375.703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84388.07</v>
      </c>
      <c r="E50" s="63">
        <v>94375.703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71.466</v>
      </c>
      <c r="E53" s="62">
        <v>84.103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84316.604</v>
      </c>
      <c r="E54" s="63">
        <v>94291.6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12383.534</v>
      </c>
      <c r="E55" s="64">
        <v>13738.099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71933.07</v>
      </c>
      <c r="E56" s="63">
        <v>80553.501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27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57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633.166</v>
      </c>
      <c r="E6" s="62">
        <v>1097.43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3717.367</v>
      </c>
      <c r="E7" s="62">
        <v>3593.116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1611.916</v>
      </c>
      <c r="E8" s="62">
        <v>1494.324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18655.364</v>
      </c>
      <c r="E9" s="62">
        <v>19123.927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927.555</v>
      </c>
      <c r="E10" s="62">
        <v>845.868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5.505</v>
      </c>
      <c r="E13" s="62">
        <v>6.356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1110.725</v>
      </c>
      <c r="E15" s="62">
        <v>1376.828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209640.616</v>
      </c>
      <c r="E16" s="62">
        <v>236402.347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4011.421</v>
      </c>
      <c r="E18" s="62">
        <v>4255.313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19.158</v>
      </c>
      <c r="E20" s="62">
        <v>27.037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5.613</v>
      </c>
      <c r="E23" s="62">
        <v>8.252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4471.064</v>
      </c>
      <c r="E25" s="62">
        <v>2533.687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6267.496</v>
      </c>
      <c r="E26" s="62">
        <v>8045.736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968.252</v>
      </c>
      <c r="E27" s="62">
        <v>573.669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133.361</v>
      </c>
      <c r="E33" s="62">
        <v>154.891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6.205</v>
      </c>
      <c r="E34" s="62">
        <v>8.152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750.172</v>
      </c>
      <c r="E38" s="62">
        <v>1221.523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2446.49</v>
      </c>
      <c r="E39" s="62">
        <v>3288.679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29843.605</v>
      </c>
      <c r="E43" s="62">
        <v>31321.865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4.524</v>
      </c>
      <c r="E44" s="62">
        <v>5.325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456.486</v>
      </c>
      <c r="E46" s="62">
        <v>456.486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189.188</v>
      </c>
      <c r="E47" s="62">
        <v>189.188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285875.249</v>
      </c>
      <c r="E48" s="63">
        <v>316029.999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5781.771</v>
      </c>
      <c r="E49" s="62">
        <v>9125.401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280093.478</v>
      </c>
      <c r="E50" s="63">
        <v>306904.598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645.674</v>
      </c>
      <c r="E53" s="62">
        <v>742.828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279447.804</v>
      </c>
      <c r="E54" s="63">
        <v>306161.77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25376.244</v>
      </c>
      <c r="E55" s="64">
        <v>27802.1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254071.56</v>
      </c>
      <c r="E56" s="63">
        <v>278359.67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D6" sqref="D6:E43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59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430.642</v>
      </c>
      <c r="E39" s="62">
        <v>195.339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20115.25</v>
      </c>
      <c r="E43" s="62">
        <v>17388.197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20545.892</v>
      </c>
      <c r="E48" s="63">
        <v>17583.536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20545.892</v>
      </c>
      <c r="E50" s="63">
        <v>17583.536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20545.892</v>
      </c>
      <c r="E54" s="63">
        <v>17583.536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20545.892</v>
      </c>
      <c r="E56" s="63">
        <v>17583.536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52">
      <selection activeCell="D45" sqref="D45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61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255.311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3410.751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161.388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945.443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7096.318</v>
      </c>
      <c r="E18" s="62">
        <v>5689.35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272.979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1586.504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28.925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69.526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1474.021</v>
      </c>
      <c r="E39" s="62">
        <v>1828.76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1.205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43785.659</v>
      </c>
      <c r="E43" s="62">
        <v>57930.4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21379.19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59089.25</v>
      </c>
      <c r="E48" s="63">
        <v>86827.7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4904.124</v>
      </c>
      <c r="E49" s="62">
        <v>7204.123</v>
      </c>
      <c r="F49" s="24" t="s">
        <v>244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54185.126</v>
      </c>
      <c r="E50" s="63">
        <v>79623.577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54185.126</v>
      </c>
      <c r="E54" s="63">
        <v>79623.577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10573.432</v>
      </c>
      <c r="E55" s="64">
        <v>10573.4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43611.694</v>
      </c>
      <c r="E56" s="63">
        <v>69050.177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0">
      <selection activeCell="D3" sqref="D3:E5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66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18.999</v>
      </c>
      <c r="E4" s="62">
        <v>21.48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145.334</v>
      </c>
      <c r="E6" s="62">
        <v>150.277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1653.47</v>
      </c>
      <c r="E9" s="62">
        <v>1817.769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185.968</v>
      </c>
      <c r="E10" s="62">
        <v>175.381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20.099</v>
      </c>
      <c r="E11" s="62">
        <v>19.172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55.379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3150.567</v>
      </c>
      <c r="E17" s="62">
        <v>3277.762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1110.495</v>
      </c>
      <c r="E18" s="62">
        <v>1216.206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89.802</v>
      </c>
      <c r="E34" s="62">
        <v>97.058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8.24</v>
      </c>
      <c r="E38" s="62">
        <v>74.999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2734.568</v>
      </c>
      <c r="E43" s="62">
        <v>3252.263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9172.921</v>
      </c>
      <c r="E48" s="63">
        <v>10102.367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886.189</v>
      </c>
      <c r="E49" s="62">
        <v>1101.465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8286.732</v>
      </c>
      <c r="E50" s="63">
        <v>9000.902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8286.732</v>
      </c>
      <c r="E54" s="63">
        <v>9000.902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1086.518</v>
      </c>
      <c r="E55" s="64">
        <v>1121.972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7200.214</v>
      </c>
      <c r="E56" s="63">
        <v>7878.93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 topLeftCell="A1">
      <selection activeCell="H56" sqref="H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237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1848</v>
      </c>
      <c r="E3" s="61">
        <v>2008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181</v>
      </c>
      <c r="E4" s="62">
        <v>105</v>
      </c>
      <c r="F4" s="23" t="s">
        <v>244</v>
      </c>
    </row>
    <row r="5" spans="1:6" ht="15">
      <c r="A5" s="6" t="s">
        <v>133</v>
      </c>
      <c r="B5" s="6" t="s">
        <v>134</v>
      </c>
      <c r="C5" s="6" t="s">
        <v>135</v>
      </c>
      <c r="D5" s="62">
        <v>2</v>
      </c>
      <c r="E5" s="62">
        <v>2</v>
      </c>
      <c r="F5" s="23" t="s">
        <v>244</v>
      </c>
    </row>
    <row r="6" spans="1:6" ht="15">
      <c r="A6" s="6" t="s">
        <v>133</v>
      </c>
      <c r="B6" s="6" t="s">
        <v>134</v>
      </c>
      <c r="C6" s="6" t="s">
        <v>206</v>
      </c>
      <c r="D6" s="62">
        <v>64</v>
      </c>
      <c r="E6" s="62">
        <v>85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61</v>
      </c>
      <c r="E7" s="62">
        <v>68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77</v>
      </c>
      <c r="E8" s="62">
        <v>84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5400</v>
      </c>
      <c r="E9" s="62">
        <v>5969</v>
      </c>
      <c r="F9" s="23" t="s">
        <v>244</v>
      </c>
    </row>
    <row r="10" spans="1:6" ht="15">
      <c r="A10" s="6" t="s">
        <v>133</v>
      </c>
      <c r="B10" s="6" t="s">
        <v>134</v>
      </c>
      <c r="C10" s="6" t="s">
        <v>83</v>
      </c>
      <c r="D10" s="62">
        <v>724</v>
      </c>
      <c r="E10" s="62">
        <v>708</v>
      </c>
      <c r="F10" s="23" t="s">
        <v>244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1146</v>
      </c>
      <c r="E14" s="62">
        <v>811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1483</v>
      </c>
      <c r="E16" s="62">
        <v>687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3741</v>
      </c>
      <c r="E18" s="62">
        <v>2109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4</v>
      </c>
      <c r="E20" s="62">
        <v>4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34</v>
      </c>
      <c r="E25" s="62">
        <v>28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46</v>
      </c>
      <c r="E26" s="62">
        <v>62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18</v>
      </c>
      <c r="E27" s="62">
        <v>22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28</v>
      </c>
      <c r="E33" s="62">
        <v>27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2</v>
      </c>
      <c r="E34" s="62">
        <v>2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306</v>
      </c>
      <c r="E39" s="62">
        <v>396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15483</v>
      </c>
      <c r="E43" s="62">
        <v>17525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9</v>
      </c>
      <c r="E44" s="62">
        <v>9</v>
      </c>
      <c r="F44" s="24" t="s">
        <v>244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69</v>
      </c>
      <c r="E45" s="62">
        <v>59</v>
      </c>
      <c r="F45" s="24" t="s">
        <v>244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16</v>
      </c>
      <c r="E47" s="62">
        <v>18</v>
      </c>
      <c r="F47" s="24" t="s">
        <v>244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30742</v>
      </c>
      <c r="E48" s="63">
        <v>30788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1999</v>
      </c>
      <c r="E49" s="62">
        <v>2000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28743</v>
      </c>
      <c r="E50" s="63">
        <v>28788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69</v>
      </c>
      <c r="E51" s="62">
        <v>74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28812</v>
      </c>
      <c r="E54" s="63">
        <v>28862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4067</v>
      </c>
      <c r="E55" s="64">
        <v>4120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24745</v>
      </c>
      <c r="E56" s="63">
        <v>24742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3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20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450</v>
      </c>
      <c r="E6" s="62">
        <v>471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5466</v>
      </c>
      <c r="E7" s="62">
        <v>5461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7315</v>
      </c>
      <c r="E8" s="62">
        <v>7634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68376</v>
      </c>
      <c r="E9" s="62">
        <v>85261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797</v>
      </c>
      <c r="E10" s="62">
        <v>850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62</v>
      </c>
      <c r="E13" s="62">
        <v>15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15419</v>
      </c>
      <c r="E16" s="62">
        <v>18929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72</v>
      </c>
      <c r="E25" s="62">
        <v>43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679</v>
      </c>
      <c r="E26" s="62">
        <v>1208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477</v>
      </c>
      <c r="E27" s="62">
        <v>487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21720</v>
      </c>
      <c r="E28" s="62">
        <v>18916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30</v>
      </c>
      <c r="E29" s="62">
        <v>15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1968</v>
      </c>
      <c r="E33" s="62">
        <v>1184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291</v>
      </c>
      <c r="E34" s="62">
        <v>175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3089</v>
      </c>
      <c r="E38" s="62">
        <v>3182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861</v>
      </c>
      <c r="E39" s="62">
        <v>844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701</v>
      </c>
      <c r="E42" s="62">
        <v>687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22223</v>
      </c>
      <c r="E43" s="62">
        <v>23109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4217</v>
      </c>
      <c r="E44" s="62">
        <v>5566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33</v>
      </c>
      <c r="E45" s="62">
        <v>84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4241</v>
      </c>
      <c r="E46" s="62">
        <v>4250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13069</v>
      </c>
      <c r="E47" s="62">
        <v>14023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171556</v>
      </c>
      <c r="E48" s="63">
        <v>192394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171556</v>
      </c>
      <c r="E50" s="63">
        <v>192394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1540</v>
      </c>
      <c r="E53" s="62">
        <v>1730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170016</v>
      </c>
      <c r="E54" s="63">
        <v>190664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12009</v>
      </c>
      <c r="E55" s="64">
        <v>13450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158007</v>
      </c>
      <c r="E56" s="63">
        <v>177214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 topLeftCell="A42">
      <selection activeCell="G51" sqref="G51"/>
    </sheetView>
  </sheetViews>
  <sheetFormatPr defaultColWidth="9.140625" defaultRowHeight="15"/>
  <cols>
    <col min="1" max="1" width="9.140625" style="2" customWidth="1"/>
    <col min="2" max="2" width="10.28125" style="2" bestFit="1" customWidth="1"/>
    <col min="3" max="3" width="40.7109375" style="2" customWidth="1"/>
    <col min="4" max="5" width="14.00390625" style="2" customWidth="1"/>
    <col min="6" max="6" width="10.140625" style="12" bestFit="1" customWidth="1"/>
    <col min="7" max="7" width="11.7109375" style="2" customWidth="1"/>
    <col min="8" max="16384" width="9.140625" style="2" customWidth="1"/>
  </cols>
  <sheetData>
    <row r="1" ht="15.5">
      <c r="A1" s="29" t="s">
        <v>251</v>
      </c>
    </row>
    <row r="2" ht="15.5">
      <c r="A2" s="73" t="s">
        <v>252</v>
      </c>
    </row>
    <row r="3" spans="1:6" ht="40" customHeight="1">
      <c r="A3" s="46"/>
      <c r="B3" s="76"/>
      <c r="C3" s="76" t="s">
        <v>132</v>
      </c>
      <c r="D3" s="76">
        <f>'BE'!D2</f>
        <v>2020</v>
      </c>
      <c r="E3" s="76" t="str">
        <f>'BE'!E2&amp;"
preliminary"</f>
        <v>2021
preliminary</v>
      </c>
      <c r="F3" s="46" t="str">
        <f>D3&amp;"&gt;"&amp;MID(E3,3,2)&amp;"
growth rate"</f>
        <v>2020&gt;21
growth rate</v>
      </c>
    </row>
    <row r="4" spans="1:6" ht="15" customHeight="1">
      <c r="A4" s="74"/>
      <c r="B4" s="75"/>
      <c r="C4" s="75"/>
      <c r="D4" s="75"/>
      <c r="E4" s="75"/>
      <c r="F4" s="74" t="s">
        <v>253</v>
      </c>
    </row>
    <row r="5" spans="1:7" ht="15">
      <c r="A5" s="5" t="s">
        <v>133</v>
      </c>
      <c r="B5" s="5" t="s">
        <v>134</v>
      </c>
      <c r="C5" s="5" t="s">
        <v>80</v>
      </c>
      <c r="D5" s="38">
        <f>'BE'!D3+'BG'!D3+'CZ'!D3+'DK'!D3+'DE'!D3+'EE'!D3+'IE'!D3+'EL'!D3+'ES'!D3+'FR'!D3+'HR'!D3+'IT'!D3+'CY'!D3+LV!D3+LT!D3+LU!D3+'HU'!D3+MT!D3+NL!D3+'AT'!D3+PL!D3+PT!D3+RO!D3+SI!D3+SK!D3+'FI'!D3+SE!D3</f>
        <v>3686.2709999999997</v>
      </c>
      <c r="E5" s="38">
        <f>'BE'!E3+'BG'!E3+'CZ'!E3+'DK'!E3+'DE'!E3+'EE'!E3+'IE'!E3+'EL'!E3+'ES'!E3+'FR'!E3+'HR'!E3+'IT'!E3+'CY'!E3+LV!E3+LT!E3+LU!E3+'HU'!E3+MT!E3+NL!E3+'AT'!E3+PL!E3+PT!E3+RO!E3+SI!E3+SK!E3+'FI'!E3+SE!E3</f>
        <v>3912.2439999999997</v>
      </c>
      <c r="F5" s="78">
        <v>0.061301244536823285</v>
      </c>
      <c r="G5" s="77"/>
    </row>
    <row r="6" spans="1:7" ht="15">
      <c r="A6" s="6" t="s">
        <v>133</v>
      </c>
      <c r="B6" s="6" t="s">
        <v>134</v>
      </c>
      <c r="C6" s="6" t="s">
        <v>81</v>
      </c>
      <c r="D6" s="39">
        <f>'BE'!D4+'BG'!D4+'CZ'!D4+'DK'!D4+'DE'!D4+'EE'!D4+'IE'!D4+'EL'!D4+'ES'!D4+'FR'!D4+'HR'!D4+'IT'!D4+'CY'!D4+LV!D4+LT!D4+LU!D4+'HU'!D4+MT!D4+NL!D4+'AT'!D4+PL!D4+PT!D4+RO!D4+SI!D4+SK!D4+'FI'!D4+SE!D4</f>
        <v>13168.529</v>
      </c>
      <c r="E6" s="39">
        <f>'BE'!E4+'BG'!E4+'CZ'!E4+'DK'!E4+'DE'!E4+'EE'!E4+'IE'!E4+'EL'!E4+'ES'!E4+'FR'!E4+'HR'!E4+'IT'!E4+'CY'!E4+LV!E4+LT!E4+LU!E4+'HU'!E4+MT!E4+NL!E4+'AT'!E4+PL!E4+PT!E4+RO!E4+SI!E4+SK!E4+'FI'!E4+SE!E4</f>
        <v>13415.604</v>
      </c>
      <c r="F6" s="79">
        <v>0.018762536043319455</v>
      </c>
      <c r="G6" s="77"/>
    </row>
    <row r="7" spans="1:7" ht="15">
      <c r="A7" s="6" t="s">
        <v>133</v>
      </c>
      <c r="B7" s="6" t="s">
        <v>134</v>
      </c>
      <c r="C7" s="6" t="s">
        <v>135</v>
      </c>
      <c r="D7" s="39">
        <f>'BE'!D5+'BG'!D5+'CZ'!D5+'DK'!D5+'DE'!D5+'EE'!D5+'IE'!D5+'EL'!D5+'ES'!D5+'FR'!D5+'HR'!D5+'IT'!D5+'CY'!D5+LV!D5+LT!D5+LU!D5+'HU'!D5+MT!D5+NL!D5+'AT'!D5+PL!D5+PT!D5+RO!D5+SI!D5+SK!D5+'FI'!D5+SE!D5</f>
        <v>2816.7469999999994</v>
      </c>
      <c r="E7" s="39">
        <f>'BE'!E5+'BG'!E5+'CZ'!E5+'DK'!E5+'DE'!E5+'EE'!E5+'IE'!E5+'EL'!E5+'ES'!E5+'FR'!E5+'HR'!E5+'IT'!E5+'CY'!E5+LV!E5+LT!E5+LU!E5+'HU'!E5+MT!E5+NL!E5+'AT'!E5+PL!E5+PT!E5+RO!E5+SI!E5+SK!E5+'FI'!E5+SE!E5</f>
        <v>2463.7439999999997</v>
      </c>
      <c r="F7" s="79">
        <v>-0.12532293457665877</v>
      </c>
      <c r="G7" s="77"/>
    </row>
    <row r="8" spans="1:7" ht="15">
      <c r="A8" s="6" t="s">
        <v>133</v>
      </c>
      <c r="B8" s="6" t="s">
        <v>134</v>
      </c>
      <c r="C8" s="6" t="s">
        <v>136</v>
      </c>
      <c r="D8" s="39">
        <f>'BE'!D6+'BG'!D6+'CZ'!D6+'DK'!D6+'DE'!D6+'EE'!D6+'IE'!D6+'EL'!D6+'ES'!D6+'FR'!D6+'HR'!D6+'IT'!D6+'CY'!D6+LV!D6+LT!D6+LU!D6+'HU'!D6+MT!D6+NL!D6+'AT'!D6+PL!D6+PT!D6+RO!D6+SI!D6+SK!D6+'FI'!D6+SE!D6</f>
        <v>10415.394</v>
      </c>
      <c r="E8" s="39">
        <f>'BE'!E6+'BG'!E6+'CZ'!E6+'DK'!E6+'DE'!E6+'EE'!E6+'IE'!E6+'EL'!E6+'ES'!E6+'FR'!E6+'HR'!E6+'IT'!E6+'CY'!E6+LV!E6+LT!E6+LU!E6+'HU'!E6+MT!E6+NL!E6+'AT'!E6+PL!E6+PT!E6+RO!E6+SI!E6+SK!E6+'FI'!E6+SE!E6</f>
        <v>12091.761</v>
      </c>
      <c r="F8" s="79">
        <v>0.16095089633671078</v>
      </c>
      <c r="G8" s="77"/>
    </row>
    <row r="9" spans="1:7" ht="15">
      <c r="A9" s="6" t="s">
        <v>133</v>
      </c>
      <c r="B9" s="6" t="s">
        <v>134</v>
      </c>
      <c r="C9" s="6" t="s">
        <v>137</v>
      </c>
      <c r="D9" s="39">
        <f>'BE'!D7+'BG'!D7+'CZ'!D7+'DK'!D7+'DE'!D7+'EE'!D7+'IE'!D7+'EL'!D7+'ES'!D7+'FR'!D7+'HR'!D7+'IT'!D7+'CY'!D7+LV!D7+LT!D7+LU!D7+'HU'!D7+MT!D7+NL!D7+'AT'!D7+PL!D7+PT!D7+RO!D7+SI!D7+SK!D7+'FI'!D7+SE!D7</f>
        <v>119602.63399999999</v>
      </c>
      <c r="E9" s="39">
        <f>'BE'!E7+'BG'!E7+'CZ'!E7+'DK'!E7+'DE'!E7+'EE'!E7+'IE'!E7+'EL'!E7+'ES'!E7+'FR'!E7+'HR'!E7+'IT'!E7+'CY'!E7+LV!E7+LT!E7+LU!E7+'HU'!E7+MT!E7+NL!E7+'AT'!E7+PL!E7+PT!E7+RO!E7+SI!E7+SK!E7+'FI'!E7+SE!E7</f>
        <v>124927.65299999999</v>
      </c>
      <c r="F9" s="79">
        <v>0.0445225896948056</v>
      </c>
      <c r="G9" s="77"/>
    </row>
    <row r="10" spans="1:7" ht="15">
      <c r="A10" s="6" t="s">
        <v>133</v>
      </c>
      <c r="B10" s="6" t="s">
        <v>134</v>
      </c>
      <c r="C10" s="6" t="s">
        <v>138</v>
      </c>
      <c r="D10" s="39">
        <f>'BE'!D8+'BG'!D8+'CZ'!D8+'DK'!D8+'DE'!D8+'EE'!D8+'IE'!D8+'EL'!D8+'ES'!D8+'FR'!D8+'HR'!D8+'IT'!D8+'CY'!D8+LV!D8+LT!D8+LU!D8+'HU'!D8+MT!D8+NL!D8+'AT'!D8+PL!D8+PT!D8+RO!D8+SI!D8+SK!D8+'FI'!D8+SE!D8</f>
        <v>124199.85699999999</v>
      </c>
      <c r="E10" s="39">
        <f>'BE'!E8+'BG'!E8+'CZ'!E8+'DK'!E8+'DE'!E8+'EE'!E8+'IE'!E8+'EL'!E8+'ES'!E8+'FR'!E8+'HR'!E8+'IT'!E8+'CY'!E8+LV!E8+LT!E8+LU!E8+'HU'!E8+MT!E8+NL!E8+'AT'!E8+PL!E8+PT!E8+RO!E8+SI!E8+SK!E8+'FI'!E8+SE!E8</f>
        <v>130080.54999999999</v>
      </c>
      <c r="F10" s="79">
        <v>0.047348629394959874</v>
      </c>
      <c r="G10" s="77"/>
    </row>
    <row r="11" spans="1:7" ht="15">
      <c r="A11" s="6" t="s">
        <v>133</v>
      </c>
      <c r="B11" s="6" t="s">
        <v>134</v>
      </c>
      <c r="C11" s="6" t="s">
        <v>82</v>
      </c>
      <c r="D11" s="39">
        <f>'BE'!D9+'BG'!D9+'CZ'!D9+'DK'!D9+'DE'!D9+'EE'!D9+'IE'!D9+'EL'!D9+'ES'!D9+'FR'!D9+'HR'!D9+'IT'!D9+'CY'!D9+LV!D9+LT!D9+LU!D9+'HU'!D9+MT!D9+NL!D9+'AT'!D9+PL!D9+PT!D9+RO!D9+SI!D9+SK!D9+'FI'!D9+SE!D9</f>
        <v>472170.29099999997</v>
      </c>
      <c r="E11" s="39">
        <f>'BE'!E9+'BG'!E9+'CZ'!E9+'DK'!E9+'DE'!E9+'EE'!E9+'IE'!E9+'EL'!E9+'ES'!E9+'FR'!E9+'HR'!E9+'IT'!E9+'CY'!E9+LV!E9+LT!E9+LU!E9+'HU'!E9+MT!E9+NL!E9+'AT'!E9+PL!E9+PT!E9+RO!E9+SI!E9+SK!E9+'FI'!E9+SE!E9</f>
        <v>531568.115</v>
      </c>
      <c r="F11" s="79">
        <v>0.125797461492553</v>
      </c>
      <c r="G11" s="77"/>
    </row>
    <row r="12" spans="1:7" ht="15">
      <c r="A12" s="6" t="s">
        <v>133</v>
      </c>
      <c r="B12" s="6" t="s">
        <v>134</v>
      </c>
      <c r="C12" s="6" t="s">
        <v>83</v>
      </c>
      <c r="D12" s="39">
        <f>'BE'!D10+'BG'!D10+'CZ'!D10+'DK'!D10+'DE'!D10+'EE'!D10+'IE'!D10+'EL'!D10+'ES'!D10+'FR'!D10+'HR'!D10+'IT'!D10+'CY'!D10+LV!D10+LT!D10+LU!D10+'HU'!D10+MT!D10+NL!D10+'AT'!D10+PL!D10+PT!D10+RO!D10+SI!D10+SK!D10+'FI'!D10+SE!D10</f>
        <v>41897.80499999999</v>
      </c>
      <c r="E12" s="39">
        <f>'BE'!E10+'BG'!E10+'CZ'!E10+'DK'!E10+'DE'!E10+'EE'!E10+'IE'!E10+'EL'!E10+'ES'!E10+'FR'!E10+'HR'!E10+'IT'!E10+'CY'!E10+LV!E10+LT!E10+LU!E10+'HU'!E10+MT!E10+NL!E10+'AT'!E10+PL!E10+PT!E10+RO!E10+SI!E10+SK!E10+'FI'!E10+SE!E10</f>
        <v>43116.03200000001</v>
      </c>
      <c r="F12" s="79">
        <v>0.02907615327342361</v>
      </c>
      <c r="G12" s="77"/>
    </row>
    <row r="13" spans="1:7" ht="15">
      <c r="A13" s="6" t="s">
        <v>133</v>
      </c>
      <c r="B13" s="6" t="s">
        <v>134</v>
      </c>
      <c r="C13" s="6" t="s">
        <v>84</v>
      </c>
      <c r="D13" s="39">
        <f>'BE'!D11+'BG'!D11+'CZ'!D11+'DK'!D11+'DE'!D11+'EE'!D11+'IE'!D11+'EL'!D11+'ES'!D11+'FR'!D11+'HR'!D11+'IT'!D11+'CY'!D11+LV!D11+LT!D11+LU!D11+'HU'!D11+MT!D11+NL!D11+'AT'!D11+PL!D11+PT!D11+RO!D11+SI!D11+SK!D11+'FI'!D11+SE!D11</f>
        <v>36.137</v>
      </c>
      <c r="E13" s="39">
        <f>'BE'!E11+'BG'!E11+'CZ'!E11+'DK'!E11+'DE'!E11+'EE'!E11+'IE'!E11+'EL'!E11+'ES'!E11+'FR'!E11+'HR'!E11+'IT'!E11+'CY'!E11+LV!E11+LT!E11+LU!E11+'HU'!E11+MT!E11+NL!E11+'AT'!E11+PL!E11+PT!E11+RO!E11+SI!E11+SK!E11+'FI'!E11+SE!E11</f>
        <v>27.329</v>
      </c>
      <c r="F13" s="79">
        <v>-0.24373910396546472</v>
      </c>
      <c r="G13" s="77"/>
    </row>
    <row r="14" spans="1:7" ht="15">
      <c r="A14" s="6" t="s">
        <v>133</v>
      </c>
      <c r="B14" s="6" t="s">
        <v>134</v>
      </c>
      <c r="C14" s="6" t="s">
        <v>85</v>
      </c>
      <c r="D14" s="39">
        <f>'BE'!D12+'BG'!D12+'CZ'!D12+'DK'!D12+'DE'!D12+'EE'!D12+'IE'!D12+'EL'!D12+'ES'!D12+'FR'!D12+'HR'!D12+'IT'!D12+'CY'!D12+LV!D12+LT!D12+LU!D12+'HU'!D12+MT!D12+NL!D12+'AT'!D12+PL!D12+PT!D12+RO!D12+SI!D12+SK!D12+'FI'!D12+SE!D12</f>
        <v>0</v>
      </c>
      <c r="E14" s="39">
        <f>'BE'!E12+'BG'!E12+'CZ'!E12+'DK'!E12+'DE'!E12+'EE'!E12+'IE'!E12+'EL'!E12+'ES'!E12+'FR'!E12+'HR'!E12+'IT'!E12+'CY'!E12+LV!E12+LT!E12+LU!E12+'HU'!E12+MT!E12+NL!E12+'AT'!E12+PL!E12+PT!E12+RO!E12+SI!E12+SK!E12+'FI'!E12+SE!E12</f>
        <v>0</v>
      </c>
      <c r="F14" s="79">
        <v>0</v>
      </c>
      <c r="G14" s="77"/>
    </row>
    <row r="15" spans="1:7" ht="15">
      <c r="A15" s="6" t="s">
        <v>133</v>
      </c>
      <c r="B15" s="6" t="s">
        <v>134</v>
      </c>
      <c r="C15" s="6" t="s">
        <v>86</v>
      </c>
      <c r="D15" s="39">
        <f>'BE'!D13+'BG'!D13+'CZ'!D13+'DK'!D13+'DE'!D13+'EE'!D13+'IE'!D13+'EL'!D13+'ES'!D13+'FR'!D13+'HR'!D13+'IT'!D13+'CY'!D13+LV!D13+LT!D13+LU!D13+'HU'!D13+MT!D13+NL!D13+'AT'!D13+PL!D13+PT!D13+RO!D13+SI!D13+SK!D13+'FI'!D13+SE!D13</f>
        <v>3903.575</v>
      </c>
      <c r="E15" s="39">
        <f>'BE'!E13+'BG'!E13+'CZ'!E13+'DK'!E13+'DE'!E13+'EE'!E13+'IE'!E13+'EL'!E13+'ES'!E13+'FR'!E13+'HR'!E13+'IT'!E13+'CY'!E13+LV!E13+LT!E13+LU!E13+'HU'!E13+MT!E13+NL!E13+'AT'!E13+PL!E13+PT!E13+RO!E13+SI!E13+SK!E13+'FI'!E13+SE!E13</f>
        <v>5845.914000000001</v>
      </c>
      <c r="F15" s="79">
        <v>0.4975795264597198</v>
      </c>
      <c r="G15" s="77"/>
    </row>
    <row r="16" spans="1:7" ht="15">
      <c r="A16" s="6" t="s">
        <v>133</v>
      </c>
      <c r="B16" s="6" t="s">
        <v>134</v>
      </c>
      <c r="C16" s="6" t="s">
        <v>87</v>
      </c>
      <c r="D16" s="39">
        <f>'BE'!D14+'BG'!D14+'CZ'!D14+'DK'!D14+'DE'!D14+'EE'!D14+'IE'!D14+'EL'!D14+'ES'!D14+'FR'!D14+'HR'!D14+'IT'!D14+'CY'!D14+LV!D14+LT!D14+LU!D14+'HU'!D14+MT!D14+NL!D14+'AT'!D14+PL!D14+PT!D14+RO!D14+SI!D14+SK!D14+'FI'!D14+SE!D14</f>
        <v>1915</v>
      </c>
      <c r="E16" s="39">
        <f>'BE'!E14+'BG'!E14+'CZ'!E14+'DK'!E14+'DE'!E14+'EE'!E14+'IE'!E14+'EL'!E14+'ES'!E14+'FR'!E14+'HR'!E14+'IT'!E14+'CY'!E14+LV!E14+LT!E14+LU!E14+'HU'!E14+MT!E14+NL!E14+'AT'!E14+PL!E14+PT!E14+RO!E14+SI!E14+SK!E14+'FI'!E14+SE!E14</f>
        <v>1770.618</v>
      </c>
      <c r="F16" s="79">
        <v>-0.07539530026109664</v>
      </c>
      <c r="G16" s="77"/>
    </row>
    <row r="17" spans="1:7" ht="15">
      <c r="A17" s="6" t="s">
        <v>133</v>
      </c>
      <c r="B17" s="6" t="s">
        <v>134</v>
      </c>
      <c r="C17" s="6" t="s">
        <v>88</v>
      </c>
      <c r="D17" s="39">
        <f>'BE'!D15+'BG'!D15+'CZ'!D15+'DK'!D15+'DE'!D15+'EE'!D15+'IE'!D15+'EL'!D15+'ES'!D15+'FR'!D15+'HR'!D15+'IT'!D15+'CY'!D15+LV!D15+LT!D15+LU!D15+'HU'!D15+MT!D15+NL!D15+'AT'!D15+PL!D15+PT!D15+RO!D15+SI!D15+SK!D15+'FI'!D15+SE!D15</f>
        <v>1110.725</v>
      </c>
      <c r="E17" s="39">
        <f>'BE'!E15+'BG'!E15+'CZ'!E15+'DK'!E15+'DE'!E15+'EE'!E15+'IE'!E15+'EL'!E15+'ES'!E15+'FR'!E15+'HR'!E15+'IT'!E15+'CY'!E15+LV!E15+LT!E15+LU!E15+'HU'!E15+MT!E15+NL!E15+'AT'!E15+PL!E15+PT!E15+RO!E15+SI!E15+SK!E15+'FI'!E15+SE!E15</f>
        <v>1376.828</v>
      </c>
      <c r="F17" s="79">
        <v>0.2395759526435437</v>
      </c>
      <c r="G17" s="77"/>
    </row>
    <row r="18" spans="1:7" ht="15">
      <c r="A18" s="6" t="s">
        <v>133</v>
      </c>
      <c r="B18" s="6" t="s">
        <v>134</v>
      </c>
      <c r="C18" s="6" t="s">
        <v>89</v>
      </c>
      <c r="D18" s="39">
        <f>'BE'!D16+'BG'!D16+'CZ'!D16+'DK'!D16+'DE'!D16+'EE'!D16+'IE'!D16+'EL'!D16+'ES'!D16+'FR'!D16+'HR'!D16+'IT'!D16+'CY'!D16+LV!D16+LT!D16+LU!D16+'HU'!D16+MT!D16+NL!D16+'AT'!D16+PL!D16+PT!D16+RO!D16+SI!D16+SK!D16+'FI'!D16+SE!D16</f>
        <v>320920.07600000006</v>
      </c>
      <c r="E18" s="39">
        <f>'BE'!E16+'BG'!E16+'CZ'!E16+'DK'!E16+'DE'!E16+'EE'!E16+'IE'!E16+'EL'!E16+'ES'!E16+'FR'!E16+'HR'!E16+'IT'!E16+'CY'!E16+LV!E16+LT!E16+LU!E16+'HU'!E16+MT!E16+NL!E16+'AT'!E16+PL!E16+PT!E16+RO!E16+SI!E16+SK!E16+'FI'!E16+SE!E16</f>
        <v>360342.354</v>
      </c>
      <c r="F18" s="79">
        <v>0.12284142049125002</v>
      </c>
      <c r="G18" s="77"/>
    </row>
    <row r="19" spans="1:7" ht="15">
      <c r="A19" s="6" t="s">
        <v>133</v>
      </c>
      <c r="B19" s="6" t="s">
        <v>134</v>
      </c>
      <c r="C19" s="6" t="s">
        <v>90</v>
      </c>
      <c r="D19" s="39">
        <f>'BE'!D17+'BG'!D17+'CZ'!D17+'DK'!D17+'DE'!D17+'EE'!D17+'IE'!D17+'EL'!D17+'ES'!D17+'FR'!D17+'HR'!D17+'IT'!D17+'CY'!D17+LV!D17+LT!D17+LU!D17+'HU'!D17+MT!D17+NL!D17+'AT'!D17+PL!D17+PT!D17+RO!D17+SI!D17+SK!D17+'FI'!D17+SE!D17</f>
        <v>4096.01</v>
      </c>
      <c r="E19" s="39">
        <f>'BE'!E17+'BG'!E17+'CZ'!E17+'DK'!E17+'DE'!E17+'EE'!E17+'IE'!E17+'EL'!E17+'ES'!E17+'FR'!E17+'HR'!E17+'IT'!E17+'CY'!E17+LV!E17+LT!E17+LU!E17+'HU'!E17+MT!E17+NL!E17+'AT'!E17+PL!E17+PT!E17+RO!E17+SI!E17+SK!E17+'FI'!E17+SE!E17</f>
        <v>3277.762</v>
      </c>
      <c r="F19" s="79">
        <v>-0.19976709041237695</v>
      </c>
      <c r="G19" s="77"/>
    </row>
    <row r="20" spans="1:7" ht="15">
      <c r="A20" s="6" t="s">
        <v>133</v>
      </c>
      <c r="B20" s="6" t="s">
        <v>134</v>
      </c>
      <c r="C20" s="6" t="s">
        <v>91</v>
      </c>
      <c r="D20" s="39">
        <f>'BE'!D18+'BG'!D18+'CZ'!D18+'DK'!D18+'DE'!D18+'EE'!D18+'IE'!D18+'EL'!D18+'ES'!D18+'FR'!D18+'HR'!D18+'IT'!D18+'CY'!D18+LV!D18+LT!D18+LU!D18+'HU'!D18+MT!D18+NL!D18+'AT'!D18+PL!D18+PT!D18+RO!D18+SI!D18+SK!D18+'FI'!D18+SE!D18</f>
        <v>86932.264</v>
      </c>
      <c r="E20" s="39">
        <f>'BE'!E18+'BG'!E18+'CZ'!E18+'DK'!E18+'DE'!E18+'EE'!E18+'IE'!E18+'EL'!E18+'ES'!E18+'FR'!E18+'HR'!E18+'IT'!E18+'CY'!E18+LV!E18+LT!E18+LU!E18+'HU'!E18+MT!E18+NL!E18+'AT'!E18+PL!E18+PT!E18+RO!E18+SI!E18+SK!E18+'FI'!E18+SE!E18</f>
        <v>92775.517</v>
      </c>
      <c r="F20" s="79">
        <v>0.06721616038896694</v>
      </c>
      <c r="G20" s="77"/>
    </row>
    <row r="21" spans="1:7" ht="15">
      <c r="A21" s="6" t="s">
        <v>133</v>
      </c>
      <c r="B21" s="6" t="s">
        <v>134</v>
      </c>
      <c r="C21" s="6" t="s">
        <v>92</v>
      </c>
      <c r="D21" s="39">
        <f>'BE'!D19+'BG'!D19+'CZ'!D19+'DK'!D19+'DE'!D19+'EE'!D19+'IE'!D19+'EL'!D19+'ES'!D19+'FR'!D19+'HR'!D19+'IT'!D19+'CY'!D19+LV!D19+LT!D19+LU!D19+'HU'!D19+MT!D19+NL!D19+'AT'!D19+PL!D19+PT!D19+RO!D19+SI!D19+SK!D19+'FI'!D19+SE!D19</f>
        <v>0</v>
      </c>
      <c r="E21" s="39">
        <f>'BE'!E19+'BG'!E19+'CZ'!E19+'DK'!E19+'DE'!E19+'EE'!E19+'IE'!E19+'EL'!E19+'ES'!E19+'FR'!E19+'HR'!E19+'IT'!E19+'CY'!E19+LV!E19+LT!E19+LU!E19+'HU'!E19+MT!E19+NL!E19+'AT'!E19+PL!E19+PT!E19+RO!E19+SI!E19+SK!E19+'FI'!E19+SE!E19</f>
        <v>0</v>
      </c>
      <c r="F21" s="79">
        <v>0</v>
      </c>
      <c r="G21" s="77"/>
    </row>
    <row r="22" spans="1:7" ht="15">
      <c r="A22" s="6" t="s">
        <v>133</v>
      </c>
      <c r="B22" s="6" t="s">
        <v>134</v>
      </c>
      <c r="C22" s="6" t="s">
        <v>93</v>
      </c>
      <c r="D22" s="39">
        <f>'BE'!D20+'BG'!D20+'CZ'!D20+'DK'!D20+'DE'!D20+'EE'!D20+'IE'!D20+'EL'!D20+'ES'!D20+'FR'!D20+'HR'!D20+'IT'!D20+'CY'!D20+LV!D20+LT!D20+LU!D20+'HU'!D20+MT!D20+NL!D20+'AT'!D20+PL!D20+PT!D20+RO!D20+SI!D20+SK!D20+'FI'!D20+SE!D20</f>
        <v>23.28</v>
      </c>
      <c r="E22" s="39">
        <f>'BE'!E20+'BG'!E20+'CZ'!E20+'DK'!E20+'DE'!E20+'EE'!E20+'IE'!E20+'EL'!E20+'ES'!E20+'FR'!E20+'HR'!E20+'IT'!E20+'CY'!E20+LV!E20+LT!E20+LU!E20+'HU'!E20+MT!E20+NL!E20+'AT'!E20+PL!E20+PT!E20+RO!E20+SI!E20+SK!E20+'FI'!E20+SE!E20</f>
        <v>31.128</v>
      </c>
      <c r="F22" s="79">
        <v>0.3371134020618556</v>
      </c>
      <c r="G22" s="77"/>
    </row>
    <row r="23" spans="1:7" ht="15">
      <c r="A23" s="6" t="s">
        <v>133</v>
      </c>
      <c r="B23" s="6" t="s">
        <v>134</v>
      </c>
      <c r="C23" s="6" t="s">
        <v>94</v>
      </c>
      <c r="D23" s="39">
        <f>'BE'!D21+'BG'!D21+'CZ'!D21+'DK'!D21+'DE'!D21+'EE'!D21+'IE'!D21+'EL'!D21+'ES'!D21+'FR'!D21+'HR'!D21+'IT'!D21+'CY'!D21+LV!D21+LT!D21+LU!D21+'HU'!D21+MT!D21+NL!D21+'AT'!D21+PL!D21+PT!D21+RO!D21+SI!D21+SK!D21+'FI'!D21+SE!D21</f>
        <v>0</v>
      </c>
      <c r="E23" s="39">
        <f>'BE'!E21+'BG'!E21+'CZ'!E21+'DK'!E21+'DE'!E21+'EE'!E21+'IE'!E21+'EL'!E21+'ES'!E21+'FR'!E21+'HR'!E21+'IT'!E21+'CY'!E21+LV!E21+LT!E21+LU!E21+'HU'!E21+MT!E21+NL!E21+'AT'!E21+PL!E21+PT!E21+RO!E21+SI!E21+SK!E21+'FI'!E21+SE!E21</f>
        <v>0</v>
      </c>
      <c r="F23" s="79">
        <v>0</v>
      </c>
      <c r="G23" s="77"/>
    </row>
    <row r="24" spans="1:7" ht="15">
      <c r="A24" s="6" t="s">
        <v>133</v>
      </c>
      <c r="B24" s="6" t="s">
        <v>134</v>
      </c>
      <c r="C24" s="6" t="s">
        <v>95</v>
      </c>
      <c r="D24" s="39">
        <f>'BE'!D22+'BG'!D22+'CZ'!D22+'DK'!D22+'DE'!D22+'EE'!D22+'IE'!D22+'EL'!D22+'ES'!D22+'FR'!D22+'HR'!D22+'IT'!D22+'CY'!D22+LV!D22+LT!D22+LU!D22+'HU'!D22+MT!D22+NL!D22+'AT'!D22+PL!D22+PT!D22+RO!D22+SI!D22+SK!D22+'FI'!D22+SE!D22</f>
        <v>84.485</v>
      </c>
      <c r="E24" s="39">
        <f>'BE'!E22+'BG'!E22+'CZ'!E22+'DK'!E22+'DE'!E22+'EE'!E22+'IE'!E22+'EL'!E22+'ES'!E22+'FR'!E22+'HR'!E22+'IT'!E22+'CY'!E22+LV!E22+LT!E22+LU!E22+'HU'!E22+MT!E22+NL!E22+'AT'!E22+PL!E22+PT!E22+RO!E22+SI!E22+SK!E22+'FI'!E22+SE!E22</f>
        <v>104.66</v>
      </c>
      <c r="F24" s="79">
        <v>0.23879978694442805</v>
      </c>
      <c r="G24" s="77"/>
    </row>
    <row r="25" spans="1:7" ht="15">
      <c r="A25" s="6" t="s">
        <v>133</v>
      </c>
      <c r="B25" s="6" t="s">
        <v>134</v>
      </c>
      <c r="C25" s="6" t="s">
        <v>96</v>
      </c>
      <c r="D25" s="39">
        <f>'BE'!D23+'BG'!D23+'CZ'!D23+'DK'!D23+'DE'!D23+'EE'!D23+'IE'!D23+'EL'!D23+'ES'!D23+'FR'!D23+'HR'!D23+'IT'!D23+'CY'!D23+LV!D23+LT!D23+LU!D23+'HU'!D23+MT!D23+NL!D23+'AT'!D23+PL!D23+PT!D23+RO!D23+SI!D23+SK!D23+'FI'!D23+SE!D23</f>
        <v>6923.474000000001</v>
      </c>
      <c r="E25" s="39">
        <f>'BE'!E23+'BG'!E23+'CZ'!E23+'DK'!E23+'DE'!E23+'EE'!E23+'IE'!E23+'EL'!E23+'ES'!E23+'FR'!E23+'HR'!E23+'IT'!E23+'CY'!E23+LV!E23+LT!E23+LU!E23+'HU'!E23+MT!E23+NL!E23+'AT'!E23+PL!E23+PT!E23+RO!E23+SI!E23+SK!E23+'FI'!E23+SE!E23</f>
        <v>7535.405000000001</v>
      </c>
      <c r="F25" s="79">
        <v>0.08838496396462237</v>
      </c>
      <c r="G25" s="77"/>
    </row>
    <row r="26" spans="1:7" ht="15">
      <c r="A26" s="6" t="s">
        <v>133</v>
      </c>
      <c r="B26" s="6" t="s">
        <v>134</v>
      </c>
      <c r="C26" s="6" t="s">
        <v>97</v>
      </c>
      <c r="D26" s="39">
        <f>'BE'!D24+'BG'!D24+'CZ'!D24+'DK'!D24+'DE'!D24+'EE'!D24+'IE'!D24+'EL'!D24+'ES'!D24+'FR'!D24+'HR'!D24+'IT'!D24+'CY'!D24+LV!D24+LT!D24+LU!D24+'HU'!D24+MT!D24+NL!D24+'AT'!D24+PL!D24+PT!D24+RO!D24+SI!D24+SK!D24+'FI'!D24+SE!D24</f>
        <v>375.1</v>
      </c>
      <c r="E26" s="39">
        <f>'BE'!E24+'BG'!E24+'CZ'!E24+'DK'!E24+'DE'!E24+'EE'!E24+'IE'!E24+'EL'!E24+'ES'!E24+'FR'!E24+'HR'!E24+'IT'!E24+'CY'!E24+LV!E24+LT!E24+LU!E24+'HU'!E24+MT!E24+NL!E24+'AT'!E24+PL!E24+PT!E24+RO!E24+SI!E24+SK!E24+'FI'!E24+SE!E24</f>
        <v>230</v>
      </c>
      <c r="F26" s="79">
        <v>-0.386830178619035</v>
      </c>
      <c r="G26" s="77"/>
    </row>
    <row r="27" spans="1:7" ht="15">
      <c r="A27" s="6" t="s">
        <v>133</v>
      </c>
      <c r="B27" s="6" t="s">
        <v>134</v>
      </c>
      <c r="C27" s="6" t="s">
        <v>98</v>
      </c>
      <c r="D27" s="39">
        <f>'BE'!D25+'BG'!D25+'CZ'!D25+'DK'!D25+'DE'!D25+'EE'!D25+'IE'!D25+'EL'!D25+'ES'!D25+'FR'!D25+'HR'!D25+'IT'!D25+'CY'!D25+LV!D25+LT!D25+LU!D25+'HU'!D25+MT!D25+NL!D25+'AT'!D25+PL!D25+PT!D25+RO!D25+SI!D25+SK!D25+'FI'!D25+SE!D25</f>
        <v>10795.789</v>
      </c>
      <c r="E27" s="39">
        <f>'BE'!E25+'BG'!E25+'CZ'!E25+'DK'!E25+'DE'!E25+'EE'!E25+'IE'!E25+'EL'!E25+'ES'!E25+'FR'!E25+'HR'!E25+'IT'!E25+'CY'!E25+LV!E25+LT!E25+LU!E25+'HU'!E25+MT!E25+NL!E25+'AT'!E25+PL!E25+PT!E25+RO!E25+SI!E25+SK!E25+'FI'!E25+SE!E25</f>
        <v>9424.317</v>
      </c>
      <c r="F27" s="79">
        <v>-0.12703768108102165</v>
      </c>
      <c r="G27" s="77"/>
    </row>
    <row r="28" spans="1:7" ht="15">
      <c r="A28" s="6" t="s">
        <v>133</v>
      </c>
      <c r="B28" s="6" t="s">
        <v>134</v>
      </c>
      <c r="C28" s="6" t="s">
        <v>99</v>
      </c>
      <c r="D28" s="39">
        <f>'BE'!D26+'BG'!D26+'CZ'!D26+'DK'!D26+'DE'!D26+'EE'!D26+'IE'!D26+'EL'!D26+'ES'!D26+'FR'!D26+'HR'!D26+'IT'!D26+'CY'!D26+LV!D26+LT!D26+LU!D26+'HU'!D26+MT!D26+NL!D26+'AT'!D26+PL!D26+PT!D26+RO!D26+SI!D26+SK!D26+'FI'!D26+SE!D26</f>
        <v>18865.752999999997</v>
      </c>
      <c r="E28" s="39">
        <f>'BE'!E26+'BG'!E26+'CZ'!E26+'DK'!E26+'DE'!E26+'EE'!E26+'IE'!E26+'EL'!E26+'ES'!E26+'FR'!E26+'HR'!E26+'IT'!E26+'CY'!E26+LV!E26+LT!E26+LU!E26+'HU'!E26+MT!E26+NL!E26+'AT'!E26+PL!E26+PT!E26+RO!E26+SI!E26+SK!E26+'FI'!E26+SE!E26</f>
        <v>21452.479</v>
      </c>
      <c r="F28" s="79">
        <v>0.1371122583869302</v>
      </c>
      <c r="G28" s="77"/>
    </row>
    <row r="29" spans="1:7" ht="15">
      <c r="A29" s="6" t="s">
        <v>133</v>
      </c>
      <c r="B29" s="6" t="s">
        <v>134</v>
      </c>
      <c r="C29" s="6" t="s">
        <v>100</v>
      </c>
      <c r="D29" s="39">
        <f>'BE'!D27+'BG'!D27+'CZ'!D27+'DK'!D27+'DE'!D27+'EE'!D27+'IE'!D27+'EL'!D27+'ES'!D27+'FR'!D27+'HR'!D27+'IT'!D27+'CY'!D27+LV!D27+LT!D27+LU!D27+'HU'!D27+MT!D27+NL!D27+'AT'!D27+PL!D27+PT!D27+RO!D27+SI!D27+SK!D27+'FI'!D27+SE!D27</f>
        <v>2700.4179999999997</v>
      </c>
      <c r="E29" s="39">
        <f>'BE'!E27+'BG'!E27+'CZ'!E27+'DK'!E27+'DE'!E27+'EE'!E27+'IE'!E27+'EL'!E27+'ES'!E27+'FR'!E27+'HR'!E27+'IT'!E27+'CY'!E27+LV!E27+LT!E27+LU!E27+'HU'!E27+MT!E27+NL!E27+'AT'!E27+PL!E27+PT!E27+RO!E27+SI!E27+SK!E27+'FI'!E27+SE!E27</f>
        <v>2367.931</v>
      </c>
      <c r="F29" s="79">
        <v>-0.12312427187198416</v>
      </c>
      <c r="G29" s="77"/>
    </row>
    <row r="30" spans="1:7" ht="15">
      <c r="A30" s="6" t="s">
        <v>133</v>
      </c>
      <c r="B30" s="6" t="s">
        <v>134</v>
      </c>
      <c r="C30" s="6" t="s">
        <v>101</v>
      </c>
      <c r="D30" s="39">
        <f>'BE'!D28+'BG'!D28+'CZ'!D28+'DK'!D28+'DE'!D28+'EE'!D28+'IE'!D28+'EL'!D28+'ES'!D28+'FR'!D28+'HR'!D28+'IT'!D28+'CY'!D28+LV!D28+LT!D28+LU!D28+'HU'!D28+MT!D28+NL!D28+'AT'!D28+PL!D28+PT!D28+RO!D28+SI!D28+SK!D28+'FI'!D28+SE!D28</f>
        <v>23921.959</v>
      </c>
      <c r="E30" s="39">
        <f>'BE'!E28+'BG'!E28+'CZ'!E28+'DK'!E28+'DE'!E28+'EE'!E28+'IE'!E28+'EL'!E28+'ES'!E28+'FR'!E28+'HR'!E28+'IT'!E28+'CY'!E28+LV!E28+LT!E28+LU!E28+'HU'!E28+MT!E28+NL!E28+'AT'!E28+PL!E28+PT!E28+RO!E28+SI!E28+SK!E28+'FI'!E28+SE!E28</f>
        <v>20754.236</v>
      </c>
      <c r="F30" s="79">
        <v>-0.13241904645016733</v>
      </c>
      <c r="G30" s="77"/>
    </row>
    <row r="31" spans="1:7" ht="15">
      <c r="A31" s="6" t="s">
        <v>133</v>
      </c>
      <c r="B31" s="6" t="s">
        <v>134</v>
      </c>
      <c r="C31" s="6" t="s">
        <v>102</v>
      </c>
      <c r="D31" s="39">
        <f>'BE'!D29+'BG'!D29+'CZ'!D29+'DK'!D29+'DE'!D29+'EE'!D29+'IE'!D29+'EL'!D29+'ES'!D29+'FR'!D29+'HR'!D29+'IT'!D29+'CY'!D29+LV!D29+LT!D29+LU!D29+'HU'!D29+MT!D29+NL!D29+'AT'!D29+PL!D29+PT!D29+RO!D29+SI!D29+SK!D29+'FI'!D29+SE!D29</f>
        <v>36</v>
      </c>
      <c r="E31" s="39">
        <f>'BE'!E29+'BG'!E29+'CZ'!E29+'DK'!E29+'DE'!E29+'EE'!E29+'IE'!E29+'EL'!E29+'ES'!E29+'FR'!E29+'HR'!E29+'IT'!E29+'CY'!E29+LV!E29+LT!E29+LU!E29+'HU'!E29+MT!E29+NL!E29+'AT'!E29+PL!E29+PT!E29+RO!E29+SI!E29+SK!E29+'FI'!E29+SE!E29</f>
        <v>15</v>
      </c>
      <c r="F31" s="79">
        <v>-0.5833333333333333</v>
      </c>
      <c r="G31" s="77"/>
    </row>
    <row r="32" spans="1:7" ht="15">
      <c r="A32" s="6" t="s">
        <v>133</v>
      </c>
      <c r="B32" s="6" t="s">
        <v>134</v>
      </c>
      <c r="C32" s="6" t="s">
        <v>103</v>
      </c>
      <c r="D32" s="39">
        <f>'BE'!D30+'BG'!D30+'CZ'!D30+'DK'!D30+'DE'!D30+'EE'!D30+'IE'!D30+'EL'!D30+'ES'!D30+'FR'!D30+'HR'!D30+'IT'!D30+'CY'!D30+LV!D30+LT!D30+LU!D30+'HU'!D30+MT!D30+NL!D30+'AT'!D30+PL!D30+PT!D30+RO!D30+SI!D30+SK!D30+'FI'!D30+SE!D30</f>
        <v>1207.483</v>
      </c>
      <c r="E32" s="39">
        <f>'BE'!E30+'BG'!E30+'CZ'!E30+'DK'!E30+'DE'!E30+'EE'!E30+'IE'!E30+'EL'!E30+'ES'!E30+'FR'!E30+'HR'!E30+'IT'!E30+'CY'!E30+LV!E30+LT!E30+LU!E30+'HU'!E30+MT!E30+NL!E30+'AT'!E30+PL!E30+PT!E30+RO!E30+SI!E30+SK!E30+'FI'!E30+SE!E30</f>
        <v>1250</v>
      </c>
      <c r="F32" s="79">
        <v>0.03521126177345768</v>
      </c>
      <c r="G32" s="77"/>
    </row>
    <row r="33" spans="1:7" ht="15">
      <c r="A33" s="6" t="s">
        <v>133</v>
      </c>
      <c r="B33" s="6" t="s">
        <v>134</v>
      </c>
      <c r="C33" s="6" t="s">
        <v>104</v>
      </c>
      <c r="D33" s="39">
        <f>'BE'!D31+'BG'!D31+'CZ'!D31+'DK'!D31+'DE'!D31+'EE'!D31+'IE'!D31+'EL'!D31+'ES'!D31+'FR'!D31+'HR'!D31+'IT'!D31+'CY'!D31+LV!D31+LT!D31+LU!D31+'HU'!D31+MT!D31+NL!D31+'AT'!D31+PL!D31+PT!D31+RO!D31+SI!D31+SK!D31+'FI'!D31+SE!D31</f>
        <v>0</v>
      </c>
      <c r="E33" s="39">
        <f>'BE'!E31+'BG'!E31+'CZ'!E31+'DK'!E31+'DE'!E31+'EE'!E31+'IE'!E31+'EL'!E31+'ES'!E31+'FR'!E31+'HR'!E31+'IT'!E31+'CY'!E31+LV!E31+LT!E31+LU!E31+'HU'!E31+MT!E31+NL!E31+'AT'!E31+PL!E31+PT!E31+RO!E31+SI!E31+SK!E31+'FI'!E31+SE!E31</f>
        <v>0</v>
      </c>
      <c r="F33" s="79">
        <v>0</v>
      </c>
      <c r="G33" s="77"/>
    </row>
    <row r="34" spans="1:7" ht="15">
      <c r="A34" s="6" t="s">
        <v>133</v>
      </c>
      <c r="B34" s="6" t="s">
        <v>134</v>
      </c>
      <c r="C34" s="6" t="s">
        <v>105</v>
      </c>
      <c r="D34" s="39">
        <f>'BE'!D32+'BG'!D32+'CZ'!D32+'DK'!D32+'DE'!D32+'EE'!D32+'IE'!D32+'EL'!D32+'ES'!D32+'FR'!D32+'HR'!D32+'IT'!D32+'CY'!D32+LV!D32+LT!D32+LU!D32+'HU'!D32+MT!D32+NL!D32+'AT'!D32+PL!D32+PT!D32+RO!D32+SI!D32+SK!D32+'FI'!D32+SE!D32</f>
        <v>0</v>
      </c>
      <c r="E34" s="39">
        <f>'BE'!E32+'BG'!E32+'CZ'!E32+'DK'!E32+'DE'!E32+'EE'!E32+'IE'!E32+'EL'!E32+'ES'!E32+'FR'!E32+'HR'!E32+'IT'!E32+'CY'!E32+LV!E32+LT!E32+LU!E32+'HU'!E32+MT!E32+NL!E32+'AT'!E32+PL!E32+PT!E32+RO!E32+SI!E32+SK!E32+'FI'!E32+SE!E32</f>
        <v>0</v>
      </c>
      <c r="F34" s="79">
        <v>0</v>
      </c>
      <c r="G34" s="77"/>
    </row>
    <row r="35" spans="1:7" ht="15">
      <c r="A35" s="6" t="s">
        <v>133</v>
      </c>
      <c r="B35" s="6" t="s">
        <v>134</v>
      </c>
      <c r="C35" s="6" t="s">
        <v>106</v>
      </c>
      <c r="D35" s="39">
        <f>'BE'!D33+'BG'!D33+'CZ'!D33+'DK'!D33+'DE'!D33+'EE'!D33+'IE'!D33+'EL'!D33+'ES'!D33+'FR'!D33+'HR'!D33+'IT'!D33+'CY'!D33+LV!D33+LT!D33+LU!D33+'HU'!D33+MT!D33+NL!D33+'AT'!D33+PL!D33+PT!D33+RO!D33+SI!D33+SK!D33+'FI'!D33+SE!D33</f>
        <v>28386.207000000006</v>
      </c>
      <c r="E35" s="39">
        <f>'BE'!E33+'BG'!E33+'CZ'!E33+'DK'!E33+'DE'!E33+'EE'!E33+'IE'!E33+'EL'!E33+'ES'!E33+'FR'!E33+'HR'!E33+'IT'!E33+'CY'!E33+LV!E33+LT!E33+LU!E33+'HU'!E33+MT!E33+NL!E33+'AT'!E33+PL!E33+PT!E33+RO!E33+SI!E33+SK!E33+'FI'!E33+SE!E33</f>
        <v>26196.745</v>
      </c>
      <c r="F35" s="79">
        <v>-0.07713119262464363</v>
      </c>
      <c r="G35" s="77"/>
    </row>
    <row r="36" spans="1:7" ht="15">
      <c r="A36" s="6" t="s">
        <v>133</v>
      </c>
      <c r="B36" s="6" t="s">
        <v>134</v>
      </c>
      <c r="C36" s="6" t="s">
        <v>107</v>
      </c>
      <c r="D36" s="39">
        <f>'BE'!D34+'BG'!D34+'CZ'!D34+'DK'!D34+'DE'!D34+'EE'!D34+'IE'!D34+'EL'!D34+'ES'!D34+'FR'!D34+'HR'!D34+'IT'!D34+'CY'!D34+LV!D34+LT!D34+LU!D34+'HU'!D34+MT!D34+NL!D34+'AT'!D34+PL!D34+PT!D34+RO!D34+SI!D34+SK!D34+'FI'!D34+SE!D34</f>
        <v>917.6850000000001</v>
      </c>
      <c r="E36" s="39">
        <f>'BE'!E34+'BG'!E34+'CZ'!E34+'DK'!E34+'DE'!E34+'EE'!E34+'IE'!E34+'EL'!E34+'ES'!E34+'FR'!E34+'HR'!E34+'IT'!E34+'CY'!E34+LV!E34+LT!E34+LU!E34+'HU'!E34+MT!E34+NL!E34+'AT'!E34+PL!E34+PT!E34+RO!E34+SI!E34+SK!E34+'FI'!E34+SE!E34</f>
        <v>866.1350000000001</v>
      </c>
      <c r="F36" s="79">
        <v>-0.05617395947411141</v>
      </c>
      <c r="G36" s="77"/>
    </row>
    <row r="37" spans="1:7" ht="15">
      <c r="A37" s="6" t="s">
        <v>133</v>
      </c>
      <c r="B37" s="6" t="s">
        <v>134</v>
      </c>
      <c r="C37" s="6" t="s">
        <v>108</v>
      </c>
      <c r="D37" s="39">
        <f>'BE'!D35+'BG'!D35+'CZ'!D35+'DK'!D35+'DE'!D35+'EE'!D35+'IE'!D35+'EL'!D35+'ES'!D35+'FR'!D35+'HR'!D35+'IT'!D35+'CY'!D35+LV!D35+LT!D35+LU!D35+'HU'!D35+MT!D35+NL!D35+'AT'!D35+PL!D35+PT!D35+RO!D35+SI!D35+SK!D35+'FI'!D35+SE!D35</f>
        <v>0</v>
      </c>
      <c r="E37" s="39">
        <f>'BE'!E35+'BG'!E35+'CZ'!E35+'DK'!E35+'DE'!E35+'EE'!E35+'IE'!E35+'EL'!E35+'ES'!E35+'FR'!E35+'HR'!E35+'IT'!E35+'CY'!E35+LV!E35+LT!E35+LU!E35+'HU'!E35+MT!E35+NL!E35+'AT'!E35+PL!E35+PT!E35+RO!E35+SI!E35+SK!E35+'FI'!E35+SE!E35</f>
        <v>0</v>
      </c>
      <c r="F37" s="79">
        <v>0</v>
      </c>
      <c r="G37" s="77"/>
    </row>
    <row r="38" spans="1:7" ht="15">
      <c r="A38" s="6" t="s">
        <v>133</v>
      </c>
      <c r="B38" s="6" t="s">
        <v>134</v>
      </c>
      <c r="C38" s="6" t="s">
        <v>109</v>
      </c>
      <c r="D38" s="39">
        <f>'BE'!D36+'BG'!D36+'CZ'!D36+'DK'!D36+'DE'!D36+'EE'!D36+'IE'!D36+'EL'!D36+'ES'!D36+'FR'!D36+'HR'!D36+'IT'!D36+'CY'!D36+LV!D36+LT!D36+LU!D36+'HU'!D36+MT!D36+NL!D36+'AT'!D36+PL!D36+PT!D36+RO!D36+SI!D36+SK!D36+'FI'!D36+SE!D36</f>
        <v>0</v>
      </c>
      <c r="E38" s="39">
        <f>'BE'!E36+'BG'!E36+'CZ'!E36+'DK'!E36+'DE'!E36+'EE'!E36+'IE'!E36+'EL'!E36+'ES'!E36+'FR'!E36+'HR'!E36+'IT'!E36+'CY'!E36+LV!E36+LT!E36+LU!E36+'HU'!E36+MT!E36+NL!E36+'AT'!E36+PL!E36+PT!E36+RO!E36+SI!E36+SK!E36+'FI'!E36+SE!E36</f>
        <v>0</v>
      </c>
      <c r="F38" s="79">
        <v>0</v>
      </c>
      <c r="G38" s="77"/>
    </row>
    <row r="39" spans="1:7" ht="15">
      <c r="A39" s="6" t="s">
        <v>133</v>
      </c>
      <c r="B39" s="6" t="s">
        <v>134</v>
      </c>
      <c r="C39" s="6" t="s">
        <v>110</v>
      </c>
      <c r="D39" s="39">
        <f>'BE'!D37+'BG'!D37+'CZ'!D37+'DK'!D37+'DE'!D37+'EE'!D37+'IE'!D37+'EL'!D37+'ES'!D37+'FR'!D37+'HR'!D37+'IT'!D37+'CY'!D37+LV!D37+LT!D37+LU!D37+'HU'!D37+MT!D37+NL!D37+'AT'!D37+PL!D37+PT!D37+RO!D37+SI!D37+SK!D37+'FI'!D37+SE!D37</f>
        <v>0</v>
      </c>
      <c r="E39" s="39">
        <f>'BE'!E37+'BG'!E37+'CZ'!E37+'DK'!E37+'DE'!E37+'EE'!E37+'IE'!E37+'EL'!E37+'ES'!E37+'FR'!E37+'HR'!E37+'IT'!E37+'CY'!E37+LV!E37+LT!E37+LU!E37+'HU'!E37+MT!E37+NL!E37+'AT'!E37+PL!E37+PT!E37+RO!E37+SI!E37+SK!E37+'FI'!E37+SE!E37</f>
        <v>0</v>
      </c>
      <c r="F39" s="79">
        <v>0</v>
      </c>
      <c r="G39" s="77"/>
    </row>
    <row r="40" spans="1:7" ht="15">
      <c r="A40" s="6" t="s">
        <v>133</v>
      </c>
      <c r="B40" s="6" t="s">
        <v>134</v>
      </c>
      <c r="C40" s="6" t="s">
        <v>111</v>
      </c>
      <c r="D40" s="39">
        <f>'BE'!D38+'BG'!D38+'CZ'!D38+'DK'!D38+'DE'!D38+'EE'!D38+'IE'!D38+'EL'!D38+'ES'!D38+'FR'!D38+'HR'!D38+'IT'!D38+'CY'!D38+LV!D38+LT!D38+LU!D38+'HU'!D38+MT!D38+NL!D38+'AT'!D38+PL!D38+PT!D38+RO!D38+SI!D38+SK!D38+'FI'!D38+SE!D38</f>
        <v>9850.085000000001</v>
      </c>
      <c r="E40" s="39">
        <f>'BE'!E38+'BG'!E38+'CZ'!E38+'DK'!E38+'DE'!E38+'EE'!E38+'IE'!E38+'EL'!E38+'ES'!E38+'FR'!E38+'HR'!E38+'IT'!E38+'CY'!E38+LV!E38+LT!E38+LU!E38+'HU'!E38+MT!E38+NL!E38+'AT'!E38+PL!E38+PT!E38+RO!E38+SI!E38+SK!E38+'FI'!E38+SE!E38</f>
        <v>11759.734</v>
      </c>
      <c r="F40" s="79">
        <v>0.1938713219226027</v>
      </c>
      <c r="G40" s="77"/>
    </row>
    <row r="41" spans="1:7" ht="15">
      <c r="A41" s="6" t="s">
        <v>133</v>
      </c>
      <c r="B41" s="6" t="s">
        <v>134</v>
      </c>
      <c r="C41" s="6" t="s">
        <v>112</v>
      </c>
      <c r="D41" s="39">
        <f>'BE'!D39+'BG'!D39+'CZ'!D39+'DK'!D39+'DE'!D39+'EE'!D39+'IE'!D39+'EL'!D39+'ES'!D39+'FR'!D39+'HR'!D39+'IT'!D39+'CY'!D39+LV!D39+LT!D39+LU!D39+'HU'!D39+MT!D39+NL!D39+'AT'!D39+PL!D39+PT!D39+RO!D39+SI!D39+SK!D39+'FI'!D39+SE!D39</f>
        <v>12482.165</v>
      </c>
      <c r="E41" s="39">
        <f>'BE'!E39+'BG'!E39+'CZ'!E39+'DK'!E39+'DE'!E39+'EE'!E39+'IE'!E39+'EL'!E39+'ES'!E39+'FR'!E39+'HR'!E39+'IT'!E39+'CY'!E39+LV!E39+LT!E39+LU!E39+'HU'!E39+MT!E39+NL!E39+'AT'!E39+PL!E39+PT!E39+RO!E39+SI!E39+SK!E39+'FI'!E39+SE!E39</f>
        <v>18482.989</v>
      </c>
      <c r="F41" s="79">
        <v>0.4807518567492097</v>
      </c>
      <c r="G41" s="77"/>
    </row>
    <row r="42" spans="1:7" ht="15">
      <c r="A42" s="6" t="s">
        <v>133</v>
      </c>
      <c r="B42" s="6" t="s">
        <v>134</v>
      </c>
      <c r="C42" s="6" t="s">
        <v>113</v>
      </c>
      <c r="D42" s="39">
        <f>'BE'!D40+'BG'!D40+'CZ'!D40+'DK'!D40+'DE'!D40+'EE'!D40+'IE'!D40+'EL'!D40+'ES'!D40+'FR'!D40+'HR'!D40+'IT'!D40+'CY'!D40+LV!D40+LT!D40+LU!D40+'HU'!D40+MT!D40+NL!D40+'AT'!D40+PL!D40+PT!D40+RO!D40+SI!D40+SK!D40+'FI'!D40+SE!D40</f>
        <v>0</v>
      </c>
      <c r="E42" s="39">
        <f>'BE'!E40+'BG'!E40+'CZ'!E40+'DK'!E40+'DE'!E40+'EE'!E40+'IE'!E40+'EL'!E40+'ES'!E40+'FR'!E40+'HR'!E40+'IT'!E40+'CY'!E40+LV!E40+LT!E40+LU!E40+'HU'!E40+MT!E40+NL!E40+'AT'!E40+PL!E40+PT!E40+RO!E40+SI!E40+SK!E40+'FI'!E40+SE!E40</f>
        <v>0</v>
      </c>
      <c r="F42" s="79">
        <v>0</v>
      </c>
      <c r="G42" s="77"/>
    </row>
    <row r="43" spans="1:7" ht="15">
      <c r="A43" s="6" t="s">
        <v>133</v>
      </c>
      <c r="B43" s="6" t="s">
        <v>134</v>
      </c>
      <c r="C43" s="6" t="s">
        <v>114</v>
      </c>
      <c r="D43" s="39">
        <f>'BE'!D41+'BG'!D41+'CZ'!D41+'DK'!D41+'DE'!D41+'EE'!D41+'IE'!D41+'EL'!D41+'ES'!D41+'FR'!D41+'HR'!D41+'IT'!D41+'CY'!D41+LV!D41+LT!D41+LU!D41+'HU'!D41+MT!D41+NL!D41+'AT'!D41+PL!D41+PT!D41+RO!D41+SI!D41+SK!D41+'FI'!D41+SE!D41</f>
        <v>18.205</v>
      </c>
      <c r="E43" s="39">
        <f>'BE'!E41+'BG'!E41+'CZ'!E41+'DK'!E41+'DE'!E41+'EE'!E41+'IE'!E41+'EL'!E41+'ES'!E41+'FR'!E41+'HR'!E41+'IT'!E41+'CY'!E41+LV!E41+LT!E41+LU!E41+'HU'!E41+MT!E41+NL!E41+'AT'!E41+PL!E41+PT!E41+RO!E41+SI!E41+SK!E41+'FI'!E41+SE!E41</f>
        <v>0</v>
      </c>
      <c r="F43" s="79">
        <v>-1</v>
      </c>
      <c r="G43" s="77"/>
    </row>
    <row r="44" spans="1:7" ht="15">
      <c r="A44" s="6" t="s">
        <v>133</v>
      </c>
      <c r="B44" s="6" t="s">
        <v>134</v>
      </c>
      <c r="C44" s="6" t="s">
        <v>115</v>
      </c>
      <c r="D44" s="39">
        <f>'BE'!D42+'BG'!D42+'CZ'!D42+'DK'!D42+'DE'!D42+'EE'!D42+'IE'!D42+'EL'!D42+'ES'!D42+'FR'!D42+'HR'!D42+'IT'!D42+'CY'!D42+LV!D42+LT!D42+LU!D42+'HU'!D42+MT!D42+NL!D42+'AT'!D42+PL!D42+PT!D42+RO!D42+SI!D42+SK!D42+'FI'!D42+SE!D42</f>
        <v>14564.384</v>
      </c>
      <c r="E44" s="39">
        <f>'BE'!E42+'BG'!E42+'CZ'!E42+'DK'!E42+'DE'!E42+'EE'!E42+'IE'!E42+'EL'!E42+'ES'!E42+'FR'!E42+'HR'!E42+'IT'!E42+'CY'!E42+LV!E42+LT!E42+LU!E42+'HU'!E42+MT!E42+NL!E42+'AT'!E42+PL!E42+PT!E42+RO!E42+SI!E42+SK!E42+'FI'!E42+SE!E42</f>
        <v>11886.024</v>
      </c>
      <c r="F44" s="79">
        <v>-0.18389792524009263</v>
      </c>
      <c r="G44" s="77"/>
    </row>
    <row r="45" spans="1:7" ht="15">
      <c r="A45" s="6" t="s">
        <v>133</v>
      </c>
      <c r="B45" s="6" t="s">
        <v>134</v>
      </c>
      <c r="C45" s="6" t="s">
        <v>116</v>
      </c>
      <c r="D45" s="39">
        <f>'BE'!D43+'BG'!D43+'CZ'!D43+'DK'!D43+'DE'!D43+'EE'!D43+'IE'!D43+'EL'!D43+'ES'!D43+'FR'!D43+'HR'!D43+'IT'!D43+'CY'!D43+LV!D43+LT!D43+LU!D43+'HU'!D43+MT!D43+NL!D43+'AT'!D43+PL!D43+PT!D43+RO!D43+SI!D43+SK!D43+'FI'!D43+SE!D43</f>
        <v>791126.418</v>
      </c>
      <c r="E45" s="39">
        <f>'BE'!E43+'BG'!E43+'CZ'!E43+'DK'!E43+'DE'!E43+'EE'!E43+'IE'!E43+'EL'!E43+'ES'!E43+'FR'!E43+'HR'!E43+'IT'!E43+'CY'!E43+LV!E43+LT!E43+LU!E43+'HU'!E43+MT!E43+NL!E43+'AT'!E43+PL!E43+PT!E43+RO!E43+SI!E43+SK!E43+'FI'!E43+SE!E43</f>
        <v>841028.0620000003</v>
      </c>
      <c r="F45" s="79">
        <v>0.06307670034095647</v>
      </c>
      <c r="G45" s="77"/>
    </row>
    <row r="46" spans="1:7" ht="15">
      <c r="A46" s="6" t="s">
        <v>133</v>
      </c>
      <c r="B46" s="6" t="s">
        <v>134</v>
      </c>
      <c r="C46" s="6" t="s">
        <v>139</v>
      </c>
      <c r="D46" s="39">
        <f>'BE'!D44+'BG'!D44+'CZ'!D44+'DK'!D44+'DE'!D44+'EE'!D44+'IE'!D44+'EL'!D44+'ES'!D44+'FR'!D44+'HR'!D44+'IT'!D44+'CY'!D44+LV!D44+LT!D44+LU!D44+'HU'!D44+MT!D44+NL!D44+'AT'!D44+PL!D44+PT!D44+RO!D44+SI!D44+SK!D44+'FI'!D44+SE!D44</f>
        <v>24418.616</v>
      </c>
      <c r="E46" s="39">
        <f>'BE'!E44+'BG'!E44+'CZ'!E44+'DK'!E44+'DE'!E44+'EE'!E44+'IE'!E44+'EL'!E44+'ES'!E44+'FR'!E44+'HR'!E44+'IT'!E44+'CY'!E44+LV!E44+LT!E44+LU!E44+'HU'!E44+MT!E44+NL!E44+'AT'!E44+PL!E44+PT!E44+RO!E44+SI!E44+SK!E44+'FI'!E44+SE!E44</f>
        <v>25768.884</v>
      </c>
      <c r="F46" s="79">
        <v>0.05529666382402665</v>
      </c>
      <c r="G46" s="77"/>
    </row>
    <row r="47" spans="1:7" ht="15">
      <c r="A47" s="6" t="s">
        <v>133</v>
      </c>
      <c r="B47" s="6" t="s">
        <v>134</v>
      </c>
      <c r="C47" s="6" t="s">
        <v>140</v>
      </c>
      <c r="D47" s="39">
        <f>'BE'!D45+'BG'!D45+'CZ'!D45+'DK'!D45+'DE'!D45+'EE'!D45+'IE'!D45+'EL'!D45+'ES'!D45+'FR'!D45+'HR'!D45+'IT'!D45+'CY'!D45+LV!D45+LT!D45+LU!D45+'HU'!D45+MT!D45+NL!D45+'AT'!D45+PL!D45+PT!D45+RO!D45+SI!D45+SK!D45+'FI'!D45+SE!D45</f>
        <v>4353.031999999999</v>
      </c>
      <c r="E47" s="39">
        <f>'BE'!E45+'BG'!E45+'CZ'!E45+'DK'!E45+'DE'!E45+'EE'!E45+'IE'!E45+'EL'!E45+'ES'!E45+'FR'!E45+'HR'!E45+'IT'!E45+'CY'!E45+LV!E45+LT!E45+LU!E45+'HU'!E45+MT!E45+NL!E45+'AT'!E45+PL!E45+PT!E45+RO!E45+SI!E45+SK!E45+'FI'!E45+SE!E45</f>
        <v>4419.417</v>
      </c>
      <c r="F47" s="79">
        <v>0.01525028991287014</v>
      </c>
      <c r="G47" s="77"/>
    </row>
    <row r="48" spans="1:7" ht="15">
      <c r="A48" s="6" t="s">
        <v>133</v>
      </c>
      <c r="B48" s="6" t="s">
        <v>134</v>
      </c>
      <c r="C48" s="6" t="s">
        <v>117</v>
      </c>
      <c r="D48" s="39">
        <f>'BE'!D46+'BG'!D46+'CZ'!D46+'DK'!D46+'DE'!D46+'EE'!D46+'IE'!D46+'EL'!D46+'ES'!D46+'FR'!D46+'HR'!D46+'IT'!D46+'CY'!D46+LV!D46+LT!D46+LU!D46+'HU'!D46+MT!D46+NL!D46+'AT'!D46+PL!D46+PT!D46+RO!D46+SI!D46+SK!D46+'FI'!D46+SE!D46</f>
        <v>38505.183</v>
      </c>
      <c r="E48" s="39">
        <f>'BE'!E46+'BG'!E46+'CZ'!E46+'DK'!E46+'DE'!E46+'EE'!E46+'IE'!E46+'EL'!E46+'ES'!E46+'FR'!E46+'HR'!E46+'IT'!E46+'CY'!E46+LV!E46+LT!E46+LU!E46+'HU'!E46+MT!E46+NL!E46+'AT'!E46+PL!E46+PT!E46+RO!E46+SI!E46+SK!E46+'FI'!E46+SE!E46</f>
        <v>37818.874</v>
      </c>
      <c r="F48" s="79">
        <v>-0.017823808290951204</v>
      </c>
      <c r="G48" s="77"/>
    </row>
    <row r="49" spans="1:7" ht="15">
      <c r="A49" s="6" t="s">
        <v>133</v>
      </c>
      <c r="B49" s="6" t="s">
        <v>134</v>
      </c>
      <c r="C49" s="6" t="s">
        <v>118</v>
      </c>
      <c r="D49" s="39">
        <f>'BE'!D47+'BG'!D47+'CZ'!D47+'DK'!D47+'DE'!D47+'EE'!D47+'IE'!D47+'EL'!D47+'ES'!D47+'FR'!D47+'HR'!D47+'IT'!D47+'CY'!D47+LV!D47+LT!D47+LU!D47+'HU'!D47+MT!D47+NL!D47+'AT'!D47+PL!D47+PT!D47+RO!D47+SI!D47+SK!D47+'FI'!D47+SE!D47</f>
        <v>53414.859</v>
      </c>
      <c r="E49" s="39">
        <f>'BE'!E47+'BG'!E47+'CZ'!E47+'DK'!E47+'DE'!E47+'EE'!E47+'IE'!E47+'EL'!E47+'ES'!E47+'FR'!E47+'HR'!E47+'IT'!E47+'CY'!E47+LV!E47+LT!E47+LU!E47+'HU'!E47+MT!E47+NL!E47+'AT'!E47+PL!E47+PT!E47+RO!E47+SI!E47+SK!E47+'FI'!E47+SE!E47</f>
        <v>81040.506</v>
      </c>
      <c r="F49" s="79">
        <v>0.5171903009235688</v>
      </c>
      <c r="G49" s="77"/>
    </row>
    <row r="50" spans="1:7" ht="15">
      <c r="A50" s="11" t="s">
        <v>133</v>
      </c>
      <c r="B50" s="11" t="s">
        <v>134</v>
      </c>
      <c r="C50" s="11" t="s">
        <v>119</v>
      </c>
      <c r="D50" s="40">
        <f>'BE'!D48+'BG'!D48+'CZ'!D48+'DK'!D48+'DE'!D48+'EE'!D48+'IE'!D48+'EL'!D48+'ES'!D48+'FR'!D48+'HR'!D48+'IT'!D48+'CY'!D48+LV!D48+LT!D48+LU!D48+'HU'!D48+MT!D48+NL!D48+'AT'!D48+PL!D48+PT!D48+RO!D48+SI!D48+SK!D48+'FI'!D48+SE!D48</f>
        <v>2249843.1160000004</v>
      </c>
      <c r="E50" s="40">
        <f>'BE'!E48+'BG'!E48+'CZ'!E48+'DK'!E48+'DE'!E48+'EE'!E48+'IE'!E48+'EL'!E48+'ES'!E48+'FR'!E48+'HR'!E48+'IT'!E48+'CY'!E48+LV!E48+LT!E48+LU!E48+'HU'!E48+MT!E48+NL!E48+'AT'!E48+PL!E48+PT!E48+RO!E48+SI!E48+SK!E48+'FI'!E48+SE!E48</f>
        <v>2449424.549</v>
      </c>
      <c r="F50" s="80">
        <v>0.08870904445765793</v>
      </c>
      <c r="G50" s="77"/>
    </row>
    <row r="51" spans="1:7" ht="15">
      <c r="A51" s="6" t="s">
        <v>133</v>
      </c>
      <c r="B51" s="6" t="s">
        <v>134</v>
      </c>
      <c r="C51" s="6" t="s">
        <v>120</v>
      </c>
      <c r="D51" s="39">
        <f>'BE'!D49+'BG'!D49+'CZ'!D49+'DK'!D49+'DE'!D49+'EE'!D49+'IE'!D49+'EL'!D49+'ES'!D49+'FR'!D49+'HR'!D49+'IT'!D49+'CY'!D49+LV!D49+LT!D49+LU!D49+'HU'!D49+MT!D49+NL!D49+'AT'!D49+PL!D49+PT!D49+RO!D49+SI!D49+SK!D49+'FI'!D49+SE!D49</f>
        <v>41122.10399999999</v>
      </c>
      <c r="E51" s="39">
        <f>'BE'!E49+'BG'!E49+'CZ'!E49+'DK'!E49+'DE'!E49+'EE'!E49+'IE'!E49+'EL'!E49+'ES'!E49+'FR'!E49+'HR'!E49+'IT'!E49+'CY'!E49+LV!E49+LT!E49+LU!E49+'HU'!E49+MT!E49+NL!E49+'AT'!E49+PL!E49+PT!E49+RO!E49+SI!E49+SK!E49+'FI'!E49+SE!E49</f>
        <v>47551.295</v>
      </c>
      <c r="F51" s="79">
        <v>0.1563439215075184</v>
      </c>
      <c r="G51" s="77"/>
    </row>
    <row r="52" spans="1:7" ht="15">
      <c r="A52" s="11" t="s">
        <v>133</v>
      </c>
      <c r="B52" s="11" t="s">
        <v>134</v>
      </c>
      <c r="C52" s="11" t="s">
        <v>121</v>
      </c>
      <c r="D52" s="40">
        <f>'BE'!D50+'BG'!D50+'CZ'!D50+'DK'!D50+'DE'!D50+'EE'!D50+'IE'!D50+'EL'!D50+'ES'!D50+'FR'!D50+'HR'!D50+'IT'!D50+'CY'!D50+LV!D50+LT!D50+LU!D50+'HU'!D50+MT!D50+NL!D50+'AT'!D50+PL!D50+PT!D50+RO!D50+SI!D50+SK!D50+'FI'!D50+SE!D50</f>
        <v>2208721.012</v>
      </c>
      <c r="E52" s="40">
        <f>'BE'!E50+'BG'!E50+'CZ'!E50+'DK'!E50+'DE'!E50+'EE'!E50+'IE'!E50+'EL'!E50+'ES'!E50+'FR'!E50+'HR'!E50+'IT'!E50+'CY'!E50+LV!E50+LT!E50+LU!E50+'HU'!E50+MT!E50+NL!E50+'AT'!E50+PL!E50+PT!E50+RO!E50+SI!E50+SK!E50+'FI'!E50+SE!E50</f>
        <v>2401873.2539999997</v>
      </c>
      <c r="F52" s="80">
        <v>0.0874498141461062</v>
      </c>
      <c r="G52" s="77"/>
    </row>
    <row r="53" spans="1:7" ht="15">
      <c r="A53" s="6" t="s">
        <v>133</v>
      </c>
      <c r="B53" s="6" t="s">
        <v>134</v>
      </c>
      <c r="C53" s="6" t="s">
        <v>122</v>
      </c>
      <c r="D53" s="39">
        <f>'BE'!D51+'BG'!D51+'CZ'!D51+'DK'!D51+'DE'!D51+'EE'!D51+'IE'!D51+'EL'!D51+'ES'!D51+'FR'!D51+'HR'!D51+'IT'!D51+'CY'!D51+LV!D51+LT!D51+LU!D51+'HU'!D51+MT!D51+NL!D51+'AT'!D51+PL!D51+PT!D51+RO!D51+SI!D51+SK!D51+'FI'!D51+SE!D51</f>
        <v>223.439</v>
      </c>
      <c r="E53" s="39">
        <f>'BE'!E51+'BG'!E51+'CZ'!E51+'DK'!E51+'DE'!E51+'EE'!E51+'IE'!E51+'EL'!E51+'ES'!E51+'FR'!E51+'HR'!E51+'IT'!E51+'CY'!E51+LV!E51+LT!E51+LU!E51+'HU'!E51+MT!E51+NL!E51+'AT'!E51+PL!E51+PT!E51+RO!E51+SI!E51+SK!E51+'FI'!E51+SE!E51</f>
        <v>231.198</v>
      </c>
      <c r="F53" s="79">
        <v>0.03472536128428794</v>
      </c>
      <c r="G53" s="77"/>
    </row>
    <row r="54" spans="1:7" ht="15">
      <c r="A54" s="6" t="s">
        <v>133</v>
      </c>
      <c r="B54" s="6" t="s">
        <v>134</v>
      </c>
      <c r="C54" s="6" t="s">
        <v>123</v>
      </c>
      <c r="D54" s="39">
        <f>'BE'!D52+'BG'!D52+'CZ'!D52+'DK'!D52+'DE'!D52+'EE'!D52+'IE'!D52+'EL'!D52+'ES'!D52+'FR'!D52+'HR'!D52+'IT'!D52+'CY'!D52+LV!D52+LT!D52+LU!D52+'HU'!D52+MT!D52+NL!D52+'AT'!D52+PL!D52+PT!D52+RO!D52+SI!D52+SK!D52+'FI'!D52+SE!D52</f>
        <v>68.744</v>
      </c>
      <c r="E54" s="39">
        <f>'BE'!E52+'BG'!E52+'CZ'!E52+'DK'!E52+'DE'!E52+'EE'!E52+'IE'!E52+'EL'!E52+'ES'!E52+'FR'!E52+'HR'!E52+'IT'!E52+'CY'!E52+LV!E52+LT!E52+LU!E52+'HU'!E52+MT!E52+NL!E52+'AT'!E52+PL!E52+PT!E52+RO!E52+SI!E52+SK!E52+'FI'!E52+SE!E52</f>
        <v>73.804</v>
      </c>
      <c r="F54" s="79">
        <v>0.0736064238333527</v>
      </c>
      <c r="G54" s="77"/>
    </row>
    <row r="55" spans="1:7" ht="15">
      <c r="A55" s="6" t="s">
        <v>133</v>
      </c>
      <c r="B55" s="6" t="s">
        <v>134</v>
      </c>
      <c r="C55" s="6" t="s">
        <v>141</v>
      </c>
      <c r="D55" s="39">
        <f>'BE'!D53+'BG'!D53+'CZ'!D53+'DK'!D53+'DE'!D53+'EE'!D53+'IE'!D53+'EL'!D53+'ES'!D53+'FR'!D53+'HR'!D53+'IT'!D53+'CY'!D53+LV!D53+LT!D53+LU!D53+'HU'!D53+MT!D53+NL!D53+'AT'!D53+PL!D53+PT!D53+RO!D53+SI!D53+SK!D53+'FI'!D53+SE!D53</f>
        <v>21516.396999999997</v>
      </c>
      <c r="E55" s="39">
        <f>'BE'!E53+'BG'!E53+'CZ'!E53+'DK'!E53+'DE'!E53+'EE'!E53+'IE'!E53+'EL'!E53+'ES'!E53+'FR'!E53+'HR'!E53+'IT'!E53+'CY'!E53+LV!E53+LT!E53+LU!E53+'HU'!E53+MT!E53+NL!E53+'AT'!E53+PL!E53+PT!E53+RO!E53+SI!E53+SK!E53+'FI'!E53+SE!E53</f>
        <v>21013.406</v>
      </c>
      <c r="F55" s="79">
        <v>-0.023377101658795252</v>
      </c>
      <c r="G55" s="77"/>
    </row>
    <row r="56" spans="1:7" ht="15">
      <c r="A56" s="11" t="s">
        <v>133</v>
      </c>
      <c r="B56" s="11" t="s">
        <v>134</v>
      </c>
      <c r="C56" s="11" t="s">
        <v>142</v>
      </c>
      <c r="D56" s="40">
        <f>'BE'!D54+'BG'!D54+'CZ'!D54+'DK'!D54+'DE'!D54+'EE'!D54+'IE'!D54+'EL'!D54+'ES'!D54+'FR'!D54+'HR'!D54+'IT'!D54+'CY'!D54+LV!D54+LT!D54+LU!D54+'HU'!D54+MT!D54+NL!D54+'AT'!D54+PL!D54+PT!D54+RO!D54+SI!D54+SK!D54+'FI'!D54+SE!D54</f>
        <v>2187359.31</v>
      </c>
      <c r="E56" s="40">
        <f>'BE'!E54+'BG'!E54+'CZ'!E54+'DK'!E54+'DE'!E54+'EE'!E54+'IE'!E54+'EL'!E54+'ES'!E54+'FR'!E54+'HR'!E54+'IT'!E54+'CY'!E54+LV!E54+LT!E54+LU!E54+'HU'!E54+MT!E54+NL!E54+'AT'!E54+PL!E54+PT!E54+RO!E54+SI!E54+SK!E54+'FI'!E54+SE!E54</f>
        <v>2381017.242</v>
      </c>
      <c r="F56" s="80">
        <v>0.08853503451154543</v>
      </c>
      <c r="G56" s="77"/>
    </row>
    <row r="57" spans="1:7" ht="15">
      <c r="A57" s="7" t="s">
        <v>133</v>
      </c>
      <c r="B57" s="7" t="s">
        <v>134</v>
      </c>
      <c r="C57" s="7" t="s">
        <v>79</v>
      </c>
      <c r="D57" s="41">
        <f>'BE'!D55+'BG'!D55+'CZ'!D55+'DK'!D55+'DE'!D55+'EE'!D55+'IE'!D55+'EL'!D55+'ES'!D55+'FR'!D55+'HR'!D55+'IT'!D55+'CY'!D55+LV!D55+LT!D55+LU!D55+'HU'!D55+MT!D55+NL!D55+'AT'!D55+PL!D55+PT!D55+RO!D55+SI!D55+SK!D55+'FI'!D55+SE!D55</f>
        <v>209477.326</v>
      </c>
      <c r="E57" s="41">
        <f>'BE'!E55+'BG'!E55+'CZ'!E55+'DK'!E55+'DE'!E55+'EE'!E55+'IE'!E55+'EL'!E55+'ES'!E55+'FR'!E55+'HR'!E55+'IT'!E55+'CY'!E55+LV!E55+LT!E55+LU!E55+'HU'!E55+MT!E55+NL!E55+'AT'!E55+PL!E55+PT!E55+RO!E55+SI!E55+SK!E55+'FI'!E55+SE!E55</f>
        <v>218821.514</v>
      </c>
      <c r="F57" s="81">
        <v>0.04460715714883623</v>
      </c>
      <c r="G57" s="77"/>
    </row>
    <row r="58" spans="1:7" s="8" customFormat="1" ht="15">
      <c r="A58" s="11" t="s">
        <v>133</v>
      </c>
      <c r="B58" s="11" t="s">
        <v>134</v>
      </c>
      <c r="C58" s="11" t="s">
        <v>124</v>
      </c>
      <c r="D58" s="40">
        <f>'BE'!D56+'BG'!D56+'CZ'!D56+'DK'!D56+'DE'!D56+'EE'!D56+'IE'!D56+'EL'!D56+'ES'!D56+'FR'!D56+'HR'!D56+'IT'!D56+'CY'!D56+LV!D56+LT!D56+LU!D56+'HU'!D56+MT!D56+NL!D56+'AT'!D56+PL!D56+PT!D56+RO!D56+SI!D56+SK!D56+'FI'!D56+SE!D56</f>
        <v>1977881.9840000002</v>
      </c>
      <c r="E58" s="40">
        <f>'BE'!E56+'BG'!E56+'CZ'!E56+'DK'!E56+'DE'!E56+'EE'!E56+'IE'!E56+'EL'!E56+'ES'!E56+'FR'!E56+'HR'!E56+'IT'!E56+'CY'!E56+LV!E56+LT!E56+LU!E56+'HU'!E56+MT!E56+NL!E56+'AT'!E56+PL!E56+PT!E56+RO!E56+SI!E56+SK!E56+'FI'!E56+SE!E56</f>
        <v>2162195.7289999994</v>
      </c>
      <c r="F58" s="80">
        <v>0.09318743306779576</v>
      </c>
      <c r="G58" s="77"/>
    </row>
    <row r="59" ht="14.5" customHeight="1">
      <c r="A59" s="82" t="s">
        <v>255</v>
      </c>
    </row>
    <row r="60" ht="14.5" customHeight="1">
      <c r="A60" s="82" t="s">
        <v>256</v>
      </c>
    </row>
    <row r="61" ht="15" customHeight="1">
      <c r="A61" s="83" t="s">
        <v>257</v>
      </c>
    </row>
    <row r="62" ht="15">
      <c r="A62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7">
      <selection activeCell="G51" sqref="G51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5">
      <c r="A1" s="27" t="s">
        <v>70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379</v>
      </c>
      <c r="E6" s="62">
        <v>639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25663</v>
      </c>
      <c r="E7" s="62">
        <v>24884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27802</v>
      </c>
      <c r="E8" s="62">
        <v>26958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90638</v>
      </c>
      <c r="E9" s="62">
        <v>94879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259</v>
      </c>
      <c r="E10" s="62">
        <v>282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1196</v>
      </c>
      <c r="E13" s="62">
        <v>3457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18</v>
      </c>
      <c r="E16" s="62">
        <v>143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408</v>
      </c>
      <c r="E25" s="62">
        <v>291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3770</v>
      </c>
      <c r="E26" s="62">
        <v>4614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920</v>
      </c>
      <c r="E27" s="62">
        <v>823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1303</v>
      </c>
      <c r="E28" s="62">
        <v>1319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20</v>
      </c>
      <c r="E34" s="62">
        <v>43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972</v>
      </c>
      <c r="E38" s="62">
        <v>2026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458</v>
      </c>
      <c r="E39" s="62">
        <v>1927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1084</v>
      </c>
      <c r="E43" s="62">
        <v>3851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16935</v>
      </c>
      <c r="E44" s="62">
        <v>14739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1256</v>
      </c>
      <c r="E45" s="62">
        <v>637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20354</v>
      </c>
      <c r="E47" s="62">
        <v>23869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193435</v>
      </c>
      <c r="E48" s="63">
        <v>205381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193435</v>
      </c>
      <c r="E50" s="63">
        <v>205381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193435</v>
      </c>
      <c r="E54" s="63">
        <v>205381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22445</v>
      </c>
      <c r="E55" s="64">
        <v>17292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170990</v>
      </c>
      <c r="E56" s="63">
        <v>188089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0">
      <selection activeCell="H61" sqref="H61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5">
      <c r="A1" s="27" t="s">
        <v>34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 t="s">
        <v>7</v>
      </c>
      <c r="F3" s="22"/>
    </row>
    <row r="4" spans="1:6" ht="15">
      <c r="A4" s="6" t="s">
        <v>133</v>
      </c>
      <c r="B4" s="6" t="s">
        <v>134</v>
      </c>
      <c r="C4" s="6" t="s">
        <v>81</v>
      </c>
      <c r="D4" s="62">
        <v>35517.017</v>
      </c>
      <c r="E4" s="62" t="s">
        <v>7</v>
      </c>
      <c r="F4" s="23"/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 t="s">
        <v>7</v>
      </c>
      <c r="F5" s="23"/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 t="s">
        <v>7</v>
      </c>
      <c r="F6" s="23"/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 t="s">
        <v>7</v>
      </c>
      <c r="F7" s="23"/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 t="s">
        <v>7</v>
      </c>
      <c r="F8" s="23"/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 t="s">
        <v>7</v>
      </c>
      <c r="F9" s="23"/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 t="s">
        <v>7</v>
      </c>
      <c r="F10" s="23"/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 t="s">
        <v>7</v>
      </c>
      <c r="F11" s="23"/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 t="s">
        <v>7</v>
      </c>
      <c r="F12" s="23"/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 t="s">
        <v>7</v>
      </c>
      <c r="F13" s="23"/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 t="s">
        <v>7</v>
      </c>
      <c r="F14" s="23"/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 t="s">
        <v>7</v>
      </c>
      <c r="F15" s="23"/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 t="s">
        <v>7</v>
      </c>
      <c r="F16" s="23"/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 t="s">
        <v>7</v>
      </c>
      <c r="F17" s="23"/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 t="s">
        <v>7</v>
      </c>
      <c r="F18" s="23"/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 t="s">
        <v>7</v>
      </c>
      <c r="F19" s="23"/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 t="s">
        <v>7</v>
      </c>
      <c r="F20" s="24"/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 t="s">
        <v>7</v>
      </c>
      <c r="F21" s="24"/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 t="s">
        <v>7</v>
      </c>
      <c r="F22" s="24"/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 t="s">
        <v>7</v>
      </c>
      <c r="F23" s="24"/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 t="s">
        <v>7</v>
      </c>
      <c r="F24" s="24"/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 t="s">
        <v>7</v>
      </c>
      <c r="F25" s="24"/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 t="s">
        <v>7</v>
      </c>
      <c r="F26" s="24"/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 t="s">
        <v>7</v>
      </c>
      <c r="F27" s="24"/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 t="s">
        <v>7</v>
      </c>
      <c r="F28" s="24"/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 t="s">
        <v>7</v>
      </c>
      <c r="F29" s="24"/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 t="s">
        <v>7</v>
      </c>
      <c r="F30" s="24"/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 t="s">
        <v>7</v>
      </c>
      <c r="F31" s="24"/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 t="s">
        <v>7</v>
      </c>
      <c r="F32" s="24"/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 t="s">
        <v>7</v>
      </c>
      <c r="F33" s="24"/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 t="s">
        <v>7</v>
      </c>
      <c r="F34" s="24"/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 t="s">
        <v>7</v>
      </c>
      <c r="F35" s="24"/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 t="s">
        <v>7</v>
      </c>
      <c r="F36" s="24"/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 t="s">
        <v>7</v>
      </c>
      <c r="F37" s="24"/>
    </row>
    <row r="38" spans="1:6" ht="15">
      <c r="A38" s="6" t="s">
        <v>133</v>
      </c>
      <c r="B38" s="6" t="s">
        <v>134</v>
      </c>
      <c r="C38" s="6" t="s">
        <v>233</v>
      </c>
      <c r="D38" s="62">
        <v>17.36</v>
      </c>
      <c r="E38" s="62" t="s">
        <v>7</v>
      </c>
      <c r="F38" s="24"/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 t="s">
        <v>7</v>
      </c>
      <c r="F39" s="24"/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 t="s">
        <v>7</v>
      </c>
      <c r="F40" s="24"/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 t="s">
        <v>7</v>
      </c>
      <c r="F41" s="24"/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 t="s">
        <v>7</v>
      </c>
      <c r="F42" s="24"/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 t="s">
        <v>7</v>
      </c>
      <c r="F43" s="24"/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 t="s">
        <v>7</v>
      </c>
      <c r="F44" s="24"/>
    </row>
    <row r="45" spans="1:6" ht="15">
      <c r="A45" s="6" t="s">
        <v>133</v>
      </c>
      <c r="B45" s="6" t="s">
        <v>134</v>
      </c>
      <c r="C45" s="6" t="s">
        <v>140</v>
      </c>
      <c r="D45" s="62">
        <v>950.064</v>
      </c>
      <c r="E45" s="62" t="s">
        <v>7</v>
      </c>
      <c r="F45" s="24"/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 t="s">
        <v>7</v>
      </c>
      <c r="F46" s="24"/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 t="s">
        <v>7</v>
      </c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3">
        <v>36484.442</v>
      </c>
      <c r="E48" s="63" t="s">
        <v>7</v>
      </c>
      <c r="F48" s="26"/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 t="s">
        <v>7</v>
      </c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3">
        <v>36484.442</v>
      </c>
      <c r="E50" s="63" t="s">
        <v>7</v>
      </c>
      <c r="F50" s="26"/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 t="s">
        <v>7</v>
      </c>
      <c r="F51" s="24"/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 t="s">
        <v>7</v>
      </c>
      <c r="F52" s="24"/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 t="s">
        <v>7</v>
      </c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3">
        <v>36484.442</v>
      </c>
      <c r="E54" s="63" t="s">
        <v>7</v>
      </c>
      <c r="F54" s="26"/>
    </row>
    <row r="55" spans="1:6" ht="15">
      <c r="A55" s="7" t="s">
        <v>133</v>
      </c>
      <c r="B55" s="7" t="s">
        <v>134</v>
      </c>
      <c r="C55" s="7" t="s">
        <v>79</v>
      </c>
      <c r="D55" s="64">
        <v>3493.233</v>
      </c>
      <c r="E55" s="64" t="s">
        <v>7</v>
      </c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32991.209</v>
      </c>
      <c r="E56" s="63" t="s">
        <v>7</v>
      </c>
      <c r="F56" s="26"/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27">
      <selection activeCell="H61" sqref="H61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55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5073.562</v>
      </c>
      <c r="E7" s="62">
        <v>5329.248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5496.36</v>
      </c>
      <c r="E8" s="62">
        <v>5773.352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4722.595</v>
      </c>
      <c r="E9" s="62">
        <v>6893.567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145.502</v>
      </c>
      <c r="E10" s="62">
        <v>136.334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109.719</v>
      </c>
      <c r="E13" s="62">
        <v>720.636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272.446</v>
      </c>
      <c r="E16" s="62">
        <v>324.939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0.889</v>
      </c>
      <c r="E26" s="62">
        <v>14.094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207.844</v>
      </c>
      <c r="E34" s="62">
        <v>432.214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73.593</v>
      </c>
      <c r="E38" s="62">
        <v>265.408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306.304</v>
      </c>
      <c r="E43" s="62">
        <v>473.108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2388.647</v>
      </c>
      <c r="E44" s="62">
        <v>2648.322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2633.965</v>
      </c>
      <c r="E45" s="62">
        <v>2812.547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3154</v>
      </c>
      <c r="E46" s="62">
        <v>4177.627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755.788</v>
      </c>
      <c r="E47" s="62">
        <v>997.312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25341.214</v>
      </c>
      <c r="E48" s="63">
        <v>30998.708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614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25341.214</v>
      </c>
      <c r="E50" s="63">
        <v>30384.708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3154</v>
      </c>
      <c r="E53" s="62">
        <v>4177.627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22187.214</v>
      </c>
      <c r="E54" s="63">
        <v>26207.081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2646.779</v>
      </c>
      <c r="E55" s="64">
        <v>2802.074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19540.435</v>
      </c>
      <c r="E56" s="63">
        <v>23405.007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5">
      <selection activeCell="H61" sqref="H61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51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 t="s">
        <v>7</v>
      </c>
      <c r="F3" s="22"/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 t="s">
        <v>7</v>
      </c>
      <c r="F4" s="23"/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 t="s">
        <v>7</v>
      </c>
      <c r="F5" s="23"/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 t="s">
        <v>7</v>
      </c>
      <c r="F6" s="23"/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 t="s">
        <v>7</v>
      </c>
      <c r="F7" s="23"/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 t="s">
        <v>7</v>
      </c>
      <c r="F8" s="23"/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 t="s">
        <v>7</v>
      </c>
      <c r="F9" s="23"/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 t="s">
        <v>7</v>
      </c>
      <c r="F10" s="23"/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 t="s">
        <v>7</v>
      </c>
      <c r="F11" s="23"/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 t="s">
        <v>7</v>
      </c>
      <c r="F12" s="23"/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 t="s">
        <v>7</v>
      </c>
      <c r="F13" s="23"/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 t="s">
        <v>7</v>
      </c>
      <c r="F14" s="23"/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 t="s">
        <v>7</v>
      </c>
      <c r="F15" s="23"/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 t="s">
        <v>7</v>
      </c>
      <c r="F16" s="23"/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 t="s">
        <v>7</v>
      </c>
      <c r="F17" s="23"/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 t="s">
        <v>7</v>
      </c>
      <c r="F18" s="23"/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 t="s">
        <v>7</v>
      </c>
      <c r="F19" s="23"/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 t="s">
        <v>7</v>
      </c>
      <c r="F20" s="24"/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 t="s">
        <v>7</v>
      </c>
      <c r="F21" s="24"/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 t="s">
        <v>7</v>
      </c>
      <c r="F22" s="24"/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 t="s">
        <v>7</v>
      </c>
      <c r="F23" s="24"/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 t="s">
        <v>7</v>
      </c>
      <c r="F24" s="24"/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 t="s">
        <v>7</v>
      </c>
      <c r="F25" s="24"/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 t="s">
        <v>7</v>
      </c>
      <c r="F26" s="24"/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 t="s">
        <v>7</v>
      </c>
      <c r="F27" s="24"/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 t="s">
        <v>7</v>
      </c>
      <c r="F28" s="24"/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 t="s">
        <v>7</v>
      </c>
      <c r="F29" s="24"/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 t="s">
        <v>7</v>
      </c>
      <c r="F30" s="24"/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 t="s">
        <v>7</v>
      </c>
      <c r="F31" s="24"/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 t="s">
        <v>7</v>
      </c>
      <c r="F32" s="24"/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 t="s">
        <v>7</v>
      </c>
      <c r="F33" s="24"/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 t="s">
        <v>7</v>
      </c>
      <c r="F34" s="24"/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 t="s">
        <v>7</v>
      </c>
      <c r="F35" s="24"/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 t="s">
        <v>7</v>
      </c>
      <c r="F36" s="24"/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 t="s">
        <v>7</v>
      </c>
      <c r="F37" s="24"/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 t="s">
        <v>7</v>
      </c>
      <c r="F38" s="24"/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 t="s">
        <v>7</v>
      </c>
      <c r="F39" s="24"/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 t="s">
        <v>7</v>
      </c>
      <c r="F40" s="24"/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 t="s">
        <v>7</v>
      </c>
      <c r="F41" s="24"/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 t="s">
        <v>7</v>
      </c>
      <c r="F42" s="24"/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 t="s">
        <v>7</v>
      </c>
      <c r="F43" s="24"/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 t="s">
        <v>7</v>
      </c>
      <c r="F44" s="24"/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 t="s">
        <v>7</v>
      </c>
      <c r="F45" s="24"/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 t="s">
        <v>7</v>
      </c>
      <c r="F46" s="24"/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 t="s">
        <v>7</v>
      </c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3">
        <v>0</v>
      </c>
      <c r="E48" s="63" t="s">
        <v>7</v>
      </c>
      <c r="F48" s="26"/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 t="s">
        <v>7</v>
      </c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3">
        <v>0</v>
      </c>
      <c r="E50" s="63" t="s">
        <v>7</v>
      </c>
      <c r="F50" s="26"/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 t="s">
        <v>7</v>
      </c>
      <c r="F51" s="24"/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 t="s">
        <v>7</v>
      </c>
      <c r="F52" s="24"/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 t="s">
        <v>7</v>
      </c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3">
        <v>0</v>
      </c>
      <c r="E54" s="63" t="s">
        <v>7</v>
      </c>
      <c r="F54" s="26"/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 t="s">
        <v>7</v>
      </c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0</v>
      </c>
      <c r="E56" s="63" t="s">
        <v>7</v>
      </c>
      <c r="F56" s="26"/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1">
      <selection activeCell="H61" sqref="H61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24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2533.269</v>
      </c>
      <c r="E43" s="62">
        <v>2597.699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2533.269</v>
      </c>
      <c r="E48" s="63">
        <v>2597.699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17.866</v>
      </c>
      <c r="E49" s="62">
        <v>32.031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2515.403</v>
      </c>
      <c r="E50" s="63">
        <v>2565.668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2515.403</v>
      </c>
      <c r="E54" s="63">
        <v>2565.668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585.518</v>
      </c>
      <c r="E55" s="64">
        <v>292.308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1929.885</v>
      </c>
      <c r="E56" s="63">
        <v>2273.36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H61" sqref="H61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1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/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/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/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/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/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/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/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/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/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/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/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/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/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/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/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/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/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/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/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/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/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/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/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/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/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/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/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/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/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/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/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/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/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/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/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/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/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/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/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/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/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/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/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/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3">
        <v>0</v>
      </c>
      <c r="E48" s="63">
        <v>0</v>
      </c>
      <c r="F48" s="26"/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3">
        <v>0</v>
      </c>
      <c r="E50" s="63">
        <v>0</v>
      </c>
      <c r="F50" s="26"/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/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/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3">
        <v>0</v>
      </c>
      <c r="E54" s="63">
        <v>0</v>
      </c>
      <c r="F54" s="26"/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0</v>
      </c>
      <c r="E56" s="63">
        <v>0</v>
      </c>
      <c r="F56" s="26"/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28">
      <selection activeCell="H61" sqref="H61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63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435.26</v>
      </c>
      <c r="E9" s="62">
        <v>593.349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23.992</v>
      </c>
      <c r="E16" s="62">
        <v>421.342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5654.418</v>
      </c>
      <c r="E18" s="62">
        <v>5503.068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3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3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3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454.298</v>
      </c>
      <c r="E23" s="62">
        <v>421.429</v>
      </c>
      <c r="F23" s="23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3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3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1930.518</v>
      </c>
      <c r="E26" s="62">
        <v>2059.74</v>
      </c>
      <c r="F26" s="23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3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3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3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3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3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3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3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219.281</v>
      </c>
      <c r="E34" s="62">
        <v>0</v>
      </c>
      <c r="F34" s="23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3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3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3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477.114</v>
      </c>
      <c r="E38" s="62">
        <v>490.866</v>
      </c>
      <c r="F38" s="23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2866.669</v>
      </c>
      <c r="E39" s="62">
        <v>2206.357</v>
      </c>
      <c r="F39" s="23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3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3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67.297</v>
      </c>
      <c r="E42" s="62">
        <v>0.31</v>
      </c>
      <c r="F42" s="23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23828.111</v>
      </c>
      <c r="E43" s="62">
        <v>25457.124</v>
      </c>
      <c r="F43" s="23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35956.958</v>
      </c>
      <c r="E48" s="63">
        <v>37153.585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1528.458</v>
      </c>
      <c r="E49" s="62">
        <v>1566.375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34428.5</v>
      </c>
      <c r="E50" s="63">
        <v>35587.21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34428.5</v>
      </c>
      <c r="E54" s="63">
        <v>35587.21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3037.737</v>
      </c>
      <c r="E55" s="64">
        <v>2849.911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31390.763</v>
      </c>
      <c r="E56" s="63">
        <v>32737.299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7">
      <selection activeCell="H61" sqref="H61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72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833.055</v>
      </c>
      <c r="E9" s="62">
        <v>1627.767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3882.872</v>
      </c>
      <c r="E10" s="62">
        <v>4514.138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2064.871</v>
      </c>
      <c r="E16" s="62">
        <v>1914.947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2557.877</v>
      </c>
      <c r="E18" s="62">
        <v>1968.552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2579.349</v>
      </c>
      <c r="E39" s="62">
        <v>2427.555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33682.766</v>
      </c>
      <c r="E43" s="62">
        <v>34157.355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21650.702</v>
      </c>
      <c r="E47" s="62">
        <v>22207.515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67251.492</v>
      </c>
      <c r="E48" s="63">
        <v>68817.829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67251.492</v>
      </c>
      <c r="E50" s="63">
        <v>68817.829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21650.702</v>
      </c>
      <c r="E53" s="62">
        <v>22207.515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45600.79</v>
      </c>
      <c r="E54" s="63">
        <v>46610.314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45600.79</v>
      </c>
      <c r="E56" s="63">
        <v>46610.314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H61" sqref="H61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5">
      <c r="A1" s="27" t="s">
        <v>234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1240</v>
      </c>
      <c r="E9" s="62">
        <v>1233</v>
      </c>
      <c r="F9" s="23" t="s">
        <v>244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2419</v>
      </c>
      <c r="E18" s="62">
        <v>2481</v>
      </c>
      <c r="F18" s="23" t="s">
        <v>244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205</v>
      </c>
      <c r="E25" s="62">
        <v>200</v>
      </c>
      <c r="F25" s="24" t="s">
        <v>244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201</v>
      </c>
      <c r="E26" s="62">
        <v>198</v>
      </c>
      <c r="F26" s="24" t="s">
        <v>244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57</v>
      </c>
      <c r="E39" s="62">
        <v>57</v>
      </c>
      <c r="F39" s="24" t="s">
        <v>244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1728</v>
      </c>
      <c r="E43" s="62">
        <v>1831</v>
      </c>
      <c r="F43" s="24" t="s">
        <v>244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5850</v>
      </c>
      <c r="E48" s="63">
        <v>6000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22</v>
      </c>
      <c r="E49" s="62">
        <v>26</v>
      </c>
      <c r="F49" s="24" t="s">
        <v>244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5828</v>
      </c>
      <c r="E50" s="63">
        <v>5974</v>
      </c>
      <c r="F50" s="26" t="s">
        <v>244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5828</v>
      </c>
      <c r="E54" s="63">
        <v>5974</v>
      </c>
      <c r="F54" s="26" t="s">
        <v>244</v>
      </c>
    </row>
    <row r="55" spans="1:6" ht="15">
      <c r="A55" s="7" t="s">
        <v>133</v>
      </c>
      <c r="B55" s="7" t="s">
        <v>134</v>
      </c>
      <c r="C55" s="7" t="s">
        <v>79</v>
      </c>
      <c r="D55" s="64">
        <v>450</v>
      </c>
      <c r="E55" s="64">
        <v>464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5378</v>
      </c>
      <c r="E56" s="63">
        <v>5510</v>
      </c>
      <c r="F56" s="26" t="s">
        <v>244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25">
      <selection activeCell="H61" sqref="H61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236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15.66</v>
      </c>
      <c r="E39" s="62">
        <v>16.286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960.923</v>
      </c>
      <c r="E45" s="62">
        <v>970.532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976.583</v>
      </c>
      <c r="E48" s="63">
        <v>986.818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22.774</v>
      </c>
      <c r="E49" s="62">
        <v>22.517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953.809</v>
      </c>
      <c r="E50" s="63">
        <v>964.301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953.809</v>
      </c>
      <c r="E54" s="63">
        <v>964.301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102.111</v>
      </c>
      <c r="E55" s="64">
        <v>104.214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851.698</v>
      </c>
      <c r="E56" s="63">
        <v>860.087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7">
      <selection activeCell="E56" sqref="E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68.3</v>
      </c>
      <c r="E4" s="62">
        <v>70</v>
      </c>
      <c r="F4" s="23" t="s">
        <v>244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548.3</v>
      </c>
      <c r="E6" s="62">
        <v>515</v>
      </c>
      <c r="F6" s="23" t="s">
        <v>244</v>
      </c>
    </row>
    <row r="7" spans="1:6" ht="15">
      <c r="A7" s="6" t="s">
        <v>133</v>
      </c>
      <c r="B7" s="6" t="s">
        <v>134</v>
      </c>
      <c r="C7" s="6" t="s">
        <v>208</v>
      </c>
      <c r="D7" s="62">
        <v>1101.9</v>
      </c>
      <c r="E7" s="62">
        <v>1065</v>
      </c>
      <c r="F7" s="23" t="s">
        <v>244</v>
      </c>
    </row>
    <row r="8" spans="1:6" ht="15">
      <c r="A8" s="6" t="s">
        <v>133</v>
      </c>
      <c r="B8" s="6" t="s">
        <v>134</v>
      </c>
      <c r="C8" s="6" t="s">
        <v>199</v>
      </c>
      <c r="D8" s="62">
        <v>1338.1</v>
      </c>
      <c r="E8" s="62">
        <v>1340</v>
      </c>
      <c r="F8" s="23" t="s">
        <v>244</v>
      </c>
    </row>
    <row r="9" spans="1:6" ht="15">
      <c r="A9" s="6" t="s">
        <v>133</v>
      </c>
      <c r="B9" s="6" t="s">
        <v>134</v>
      </c>
      <c r="C9" s="6" t="s">
        <v>82</v>
      </c>
      <c r="D9" s="62">
        <v>443.7</v>
      </c>
      <c r="E9" s="62">
        <v>405</v>
      </c>
      <c r="F9" s="23" t="s">
        <v>244</v>
      </c>
    </row>
    <row r="10" spans="1:6" ht="15">
      <c r="A10" s="6" t="s">
        <v>133</v>
      </c>
      <c r="B10" s="6" t="s">
        <v>134</v>
      </c>
      <c r="C10" s="6" t="s">
        <v>83</v>
      </c>
      <c r="D10" s="62">
        <v>886.5</v>
      </c>
      <c r="E10" s="62">
        <v>840</v>
      </c>
      <c r="F10" s="23" t="s">
        <v>244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31.5</v>
      </c>
      <c r="E13" s="62">
        <v>13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1.9</v>
      </c>
      <c r="E34" s="62">
        <v>1.8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8</v>
      </c>
      <c r="E38" s="62">
        <v>7.4</v>
      </c>
      <c r="F38" s="24" t="s">
        <v>244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15935.3</v>
      </c>
      <c r="E43" s="62">
        <v>16742</v>
      </c>
      <c r="F43" s="24" t="s">
        <v>244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9969.9</v>
      </c>
      <c r="E46" s="62">
        <v>9500</v>
      </c>
      <c r="F46" s="24" t="s">
        <v>244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30333.4</v>
      </c>
      <c r="E48" s="63">
        <v>30499.2</v>
      </c>
      <c r="F48" s="26" t="s">
        <v>244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30333.4</v>
      </c>
      <c r="E50" s="63">
        <v>30499.2</v>
      </c>
      <c r="F50" s="26" t="s">
        <v>244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9969.9</v>
      </c>
      <c r="E53" s="62">
        <v>9500</v>
      </c>
      <c r="F53" s="24" t="s">
        <v>244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20363.5</v>
      </c>
      <c r="E54" s="63">
        <v>20999.2</v>
      </c>
      <c r="F54" s="26" t="s">
        <v>244</v>
      </c>
    </row>
    <row r="55" spans="1:6" ht="15">
      <c r="A55" s="7" t="s">
        <v>133</v>
      </c>
      <c r="B55" s="7" t="s">
        <v>134</v>
      </c>
      <c r="C55" s="7" t="s">
        <v>79</v>
      </c>
      <c r="D55" s="64">
        <v>331.7</v>
      </c>
      <c r="E55" s="64">
        <v>1010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20031.8</v>
      </c>
      <c r="E56" s="63">
        <v>19989.2</v>
      </c>
      <c r="F56" s="26" t="s">
        <v>244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H61" sqref="H61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49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344</v>
      </c>
      <c r="E9" s="62">
        <v>350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3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6</v>
      </c>
      <c r="E38" s="62">
        <v>6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14</v>
      </c>
      <c r="E39" s="62">
        <v>213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3</v>
      </c>
      <c r="E42" s="62">
        <v>3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8995</v>
      </c>
      <c r="E43" s="62">
        <v>8747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9365</v>
      </c>
      <c r="E48" s="63">
        <v>9319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9365</v>
      </c>
      <c r="E50" s="63">
        <v>9319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9365</v>
      </c>
      <c r="E54" s="63">
        <v>9319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1389</v>
      </c>
      <c r="E55" s="64">
        <v>1408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7976</v>
      </c>
      <c r="E56" s="63">
        <v>7911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4">
      <selection activeCell="H61" sqref="H61"/>
    </sheetView>
  </sheetViews>
  <sheetFormatPr defaultColWidth="9.140625" defaultRowHeight="15"/>
  <cols>
    <col min="1" max="1" width="9.140625" style="2" customWidth="1"/>
    <col min="2" max="2" width="10.28125" style="2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5">
      <c r="A1" s="27" t="s">
        <v>73</v>
      </c>
    </row>
    <row r="2" spans="1:6" ht="23">
      <c r="A2" s="9"/>
      <c r="B2" s="10"/>
      <c r="C2" s="10" t="s">
        <v>132</v>
      </c>
      <c r="D2" s="10">
        <v>2020</v>
      </c>
      <c r="E2" s="10">
        <v>2021</v>
      </c>
      <c r="F2" s="17"/>
    </row>
    <row r="3" spans="1:6" ht="15">
      <c r="A3" s="5" t="s">
        <v>133</v>
      </c>
      <c r="B3" s="5" t="s">
        <v>134</v>
      </c>
      <c r="C3" s="5" t="s">
        <v>80</v>
      </c>
      <c r="D3" s="61">
        <v>5809</v>
      </c>
      <c r="E3" s="61" t="s">
        <v>7</v>
      </c>
      <c r="F3" s="22"/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 t="s">
        <v>7</v>
      </c>
      <c r="F4" s="23"/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 t="s">
        <v>7</v>
      </c>
      <c r="F5" s="23"/>
    </row>
    <row r="6" spans="1:6" ht="15">
      <c r="A6" s="6" t="s">
        <v>133</v>
      </c>
      <c r="B6" s="6" t="s">
        <v>134</v>
      </c>
      <c r="C6" s="6" t="s">
        <v>206</v>
      </c>
      <c r="D6" s="62">
        <v>45</v>
      </c>
      <c r="E6" s="62" t="s">
        <v>7</v>
      </c>
      <c r="F6" s="23"/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 t="s">
        <v>7</v>
      </c>
      <c r="F7" s="23"/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 t="s">
        <v>7</v>
      </c>
      <c r="F8" s="23"/>
    </row>
    <row r="9" spans="1:6" ht="15">
      <c r="A9" s="6" t="s">
        <v>133</v>
      </c>
      <c r="B9" s="6" t="s">
        <v>134</v>
      </c>
      <c r="C9" s="6" t="s">
        <v>82</v>
      </c>
      <c r="D9" s="62">
        <v>32158</v>
      </c>
      <c r="E9" s="62" t="s">
        <v>7</v>
      </c>
      <c r="F9" s="23"/>
    </row>
    <row r="10" spans="1:6" ht="15">
      <c r="A10" s="6" t="s">
        <v>133</v>
      </c>
      <c r="B10" s="6" t="s">
        <v>134</v>
      </c>
      <c r="C10" s="6" t="s">
        <v>83</v>
      </c>
      <c r="D10" s="62">
        <v>811</v>
      </c>
      <c r="E10" s="62" t="s">
        <v>7</v>
      </c>
      <c r="F10" s="23"/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 t="s">
        <v>7</v>
      </c>
      <c r="F11" s="23"/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 t="s">
        <v>7</v>
      </c>
      <c r="F12" s="23"/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 t="s">
        <v>7</v>
      </c>
      <c r="F13" s="23"/>
    </row>
    <row r="14" spans="1:6" ht="15">
      <c r="A14" s="6" t="s">
        <v>133</v>
      </c>
      <c r="B14" s="6" t="s">
        <v>134</v>
      </c>
      <c r="C14" s="6" t="s">
        <v>87</v>
      </c>
      <c r="D14" s="62">
        <v>2387</v>
      </c>
      <c r="E14" s="62" t="s">
        <v>7</v>
      </c>
      <c r="F14" s="23"/>
    </row>
    <row r="15" spans="1:6" ht="15">
      <c r="A15" s="6" t="s">
        <v>133</v>
      </c>
      <c r="B15" s="6" t="s">
        <v>134</v>
      </c>
      <c r="C15" s="6" t="s">
        <v>153</v>
      </c>
      <c r="D15" s="62">
        <v>2.5</v>
      </c>
      <c r="E15" s="62" t="s">
        <v>7</v>
      </c>
      <c r="F15" s="23"/>
    </row>
    <row r="16" spans="1:6" ht="15">
      <c r="A16" s="6" t="s">
        <v>133</v>
      </c>
      <c r="B16" s="6" t="s">
        <v>134</v>
      </c>
      <c r="C16" s="6" t="s">
        <v>154</v>
      </c>
      <c r="D16" s="62">
        <v>21045.3</v>
      </c>
      <c r="E16" s="62" t="s">
        <v>7</v>
      </c>
      <c r="F16" s="23"/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 t="s">
        <v>7</v>
      </c>
      <c r="F17" s="23"/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 t="s">
        <v>7</v>
      </c>
      <c r="F18" s="23"/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 t="s">
        <v>7</v>
      </c>
      <c r="F19" s="23"/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 t="s">
        <v>7</v>
      </c>
      <c r="F20" s="24"/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 t="s">
        <v>7</v>
      </c>
      <c r="F21" s="24"/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 t="s">
        <v>7</v>
      </c>
      <c r="F22" s="24"/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 t="s">
        <v>7</v>
      </c>
      <c r="F23" s="24"/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 t="s">
        <v>7</v>
      </c>
      <c r="F24" s="24"/>
    </row>
    <row r="25" spans="1:6" ht="15">
      <c r="A25" s="6" t="s">
        <v>133</v>
      </c>
      <c r="B25" s="6" t="s">
        <v>134</v>
      </c>
      <c r="C25" s="6" t="s">
        <v>166</v>
      </c>
      <c r="D25" s="62">
        <v>10006.7</v>
      </c>
      <c r="E25" s="62" t="s">
        <v>7</v>
      </c>
      <c r="F25" s="24"/>
    </row>
    <row r="26" spans="1:6" ht="15">
      <c r="A26" s="6" t="s">
        <v>133</v>
      </c>
      <c r="B26" s="6" t="s">
        <v>134</v>
      </c>
      <c r="C26" s="6" t="s">
        <v>168</v>
      </c>
      <c r="D26" s="62">
        <v>14362</v>
      </c>
      <c r="E26" s="62" t="s">
        <v>7</v>
      </c>
      <c r="F26" s="24"/>
    </row>
    <row r="27" spans="1:6" ht="15">
      <c r="A27" s="6" t="s">
        <v>133</v>
      </c>
      <c r="B27" s="6" t="s">
        <v>134</v>
      </c>
      <c r="C27" s="6" t="s">
        <v>170</v>
      </c>
      <c r="D27" s="62">
        <v>1920</v>
      </c>
      <c r="E27" s="62" t="s">
        <v>7</v>
      </c>
      <c r="F27" s="24"/>
    </row>
    <row r="28" spans="1:6" ht="15">
      <c r="A28" s="6" t="s">
        <v>133</v>
      </c>
      <c r="B28" s="6" t="s">
        <v>134</v>
      </c>
      <c r="C28" s="6" t="s">
        <v>101</v>
      </c>
      <c r="D28" s="62">
        <v>219</v>
      </c>
      <c r="E28" s="62" t="s">
        <v>7</v>
      </c>
      <c r="F28" s="24"/>
    </row>
    <row r="29" spans="1:6" ht="15">
      <c r="A29" s="6" t="s">
        <v>133</v>
      </c>
      <c r="B29" s="6" t="s">
        <v>134</v>
      </c>
      <c r="C29" s="6" t="s">
        <v>173</v>
      </c>
      <c r="D29" s="62">
        <v>611</v>
      </c>
      <c r="E29" s="62" t="s">
        <v>7</v>
      </c>
      <c r="F29" s="24"/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 t="s">
        <v>7</v>
      </c>
      <c r="F30" s="24"/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 t="s">
        <v>7</v>
      </c>
      <c r="F31" s="24"/>
    </row>
    <row r="32" spans="1:6" ht="15">
      <c r="A32" s="6" t="s">
        <v>133</v>
      </c>
      <c r="B32" s="6" t="s">
        <v>134</v>
      </c>
      <c r="C32" s="6" t="s">
        <v>179</v>
      </c>
      <c r="D32" s="62">
        <v>3.5</v>
      </c>
      <c r="E32" s="62" t="s">
        <v>7</v>
      </c>
      <c r="F32" s="24"/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 t="s">
        <v>7</v>
      </c>
      <c r="F33" s="24"/>
    </row>
    <row r="34" spans="1:6" ht="15">
      <c r="A34" s="6" t="s">
        <v>133</v>
      </c>
      <c r="B34" s="6" t="s">
        <v>134</v>
      </c>
      <c r="C34" s="6" t="s">
        <v>183</v>
      </c>
      <c r="D34" s="62">
        <v>176</v>
      </c>
      <c r="E34" s="62" t="s">
        <v>7</v>
      </c>
      <c r="F34" s="24"/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 t="s">
        <v>7</v>
      </c>
      <c r="F35" s="24"/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 t="s">
        <v>7</v>
      </c>
      <c r="F36" s="24"/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 t="s">
        <v>7</v>
      </c>
      <c r="F37" s="24"/>
    </row>
    <row r="38" spans="1:6" ht="15">
      <c r="A38" s="6" t="s">
        <v>133</v>
      </c>
      <c r="B38" s="6" t="s">
        <v>134</v>
      </c>
      <c r="C38" s="6" t="s">
        <v>233</v>
      </c>
      <c r="D38" s="62">
        <v>42</v>
      </c>
      <c r="E38" s="62" t="s">
        <v>7</v>
      </c>
      <c r="F38" s="24"/>
    </row>
    <row r="39" spans="1:6" ht="15">
      <c r="A39" s="6" t="s">
        <v>133</v>
      </c>
      <c r="B39" s="6" t="s">
        <v>134</v>
      </c>
      <c r="C39" s="6" t="s">
        <v>188</v>
      </c>
      <c r="D39" s="62">
        <v>1227</v>
      </c>
      <c r="E39" s="62" t="s">
        <v>7</v>
      </c>
      <c r="F39" s="24"/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 t="s">
        <v>7</v>
      </c>
      <c r="F40" s="24"/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 t="s">
        <v>7</v>
      </c>
      <c r="F41" s="24"/>
    </row>
    <row r="42" spans="1:6" ht="15">
      <c r="A42" s="6" t="s">
        <v>133</v>
      </c>
      <c r="B42" s="6" t="s">
        <v>134</v>
      </c>
      <c r="C42" s="6" t="s">
        <v>192</v>
      </c>
      <c r="D42" s="62">
        <v>745</v>
      </c>
      <c r="E42" s="62" t="s">
        <v>7</v>
      </c>
      <c r="F42" s="24"/>
    </row>
    <row r="43" spans="1:6" ht="15">
      <c r="A43" s="6" t="s">
        <v>133</v>
      </c>
      <c r="B43" s="6" t="s">
        <v>134</v>
      </c>
      <c r="C43" s="6" t="s">
        <v>194</v>
      </c>
      <c r="D43" s="62">
        <v>272112</v>
      </c>
      <c r="E43" s="62" t="s">
        <v>7</v>
      </c>
      <c r="F43" s="24"/>
    </row>
    <row r="44" spans="1:6" ht="15">
      <c r="A44" s="6" t="s">
        <v>133</v>
      </c>
      <c r="B44" s="6" t="s">
        <v>134</v>
      </c>
      <c r="C44" s="6" t="s">
        <v>204</v>
      </c>
      <c r="D44" s="62">
        <v>51.6</v>
      </c>
      <c r="E44" s="62"/>
      <c r="F44" s="24"/>
    </row>
    <row r="45" spans="1:6" ht="15">
      <c r="A45" s="6" t="s">
        <v>133</v>
      </c>
      <c r="B45" s="6" t="s">
        <v>134</v>
      </c>
      <c r="C45" s="6" t="s">
        <v>140</v>
      </c>
      <c r="D45" s="62">
        <v>986</v>
      </c>
      <c r="E45" s="62" t="s">
        <v>7</v>
      </c>
      <c r="F45" s="24"/>
    </row>
    <row r="46" spans="1:6" ht="15">
      <c r="A46" s="6" t="s">
        <v>133</v>
      </c>
      <c r="B46" s="6" t="s">
        <v>134</v>
      </c>
      <c r="C46" s="6" t="s">
        <v>117</v>
      </c>
      <c r="D46" s="62">
        <v>2300</v>
      </c>
      <c r="E46" s="62" t="s">
        <v>7</v>
      </c>
      <c r="F46" s="24"/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 t="s">
        <v>7</v>
      </c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3">
        <v>388003</v>
      </c>
      <c r="E48" s="63" t="s">
        <v>7</v>
      </c>
      <c r="F48" s="26"/>
    </row>
    <row r="49" spans="1:6" ht="15">
      <c r="A49" s="6" t="s">
        <v>133</v>
      </c>
      <c r="B49" s="6" t="s">
        <v>134</v>
      </c>
      <c r="C49" s="6" t="s">
        <v>120</v>
      </c>
      <c r="D49" s="62">
        <v>25608</v>
      </c>
      <c r="E49" s="62" t="s">
        <v>7</v>
      </c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3">
        <v>362395</v>
      </c>
      <c r="E50" s="63" t="s">
        <v>7</v>
      </c>
      <c r="F50" s="26"/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 t="s">
        <v>7</v>
      </c>
      <c r="F51" s="24"/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 t="s">
        <v>7</v>
      </c>
      <c r="F52" s="24"/>
    </row>
    <row r="53" spans="1:6" ht="15">
      <c r="A53" s="6" t="s">
        <v>133</v>
      </c>
      <c r="B53" s="6" t="s">
        <v>134</v>
      </c>
      <c r="C53" s="6" t="s">
        <v>141</v>
      </c>
      <c r="D53" s="62">
        <v>2300</v>
      </c>
      <c r="E53" s="62" t="s">
        <v>7</v>
      </c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3">
        <v>360095</v>
      </c>
      <c r="E54" s="63" t="s">
        <v>7</v>
      </c>
      <c r="F54" s="26"/>
    </row>
    <row r="55" spans="1:6" ht="15">
      <c r="A55" s="7" t="s">
        <v>133</v>
      </c>
      <c r="B55" s="7" t="s">
        <v>134</v>
      </c>
      <c r="C55" s="7" t="s">
        <v>79</v>
      </c>
      <c r="D55" s="64">
        <v>43057</v>
      </c>
      <c r="E55" s="64" t="s">
        <v>7</v>
      </c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317038</v>
      </c>
      <c r="E56" s="63" t="s">
        <v>7</v>
      </c>
      <c r="F56" s="26"/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43">
      <selection activeCell="H61" sqref="H61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4" width="14.00390625" style="2" customWidth="1"/>
    <col min="5" max="5" width="14.00390625" style="8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26</v>
      </c>
    </row>
    <row r="2" spans="1:6" ht="23">
      <c r="A2" s="9"/>
      <c r="B2" s="9"/>
      <c r="C2" s="9" t="s">
        <v>132</v>
      </c>
      <c r="D2" s="9">
        <v>2020</v>
      </c>
      <c r="E2" s="9">
        <v>2021</v>
      </c>
      <c r="F2" s="17"/>
    </row>
    <row r="3" spans="1:6" ht="15">
      <c r="A3" s="5" t="s">
        <v>133</v>
      </c>
      <c r="B3" s="5" t="s">
        <v>134</v>
      </c>
      <c r="C3" s="5" t="s">
        <v>80</v>
      </c>
      <c r="D3" s="65">
        <v>0</v>
      </c>
      <c r="E3" s="65">
        <v>0</v>
      </c>
      <c r="F3" s="18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6">
        <v>0</v>
      </c>
      <c r="E4" s="66">
        <v>0</v>
      </c>
      <c r="F4" s="19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6">
        <v>0</v>
      </c>
      <c r="E5" s="66">
        <v>0</v>
      </c>
      <c r="F5" s="19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6">
        <v>0</v>
      </c>
      <c r="E6" s="66">
        <v>0</v>
      </c>
      <c r="F6" s="19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6">
        <v>0</v>
      </c>
      <c r="E7" s="66">
        <v>0</v>
      </c>
      <c r="F7" s="19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6">
        <v>0</v>
      </c>
      <c r="E8" s="66">
        <v>0</v>
      </c>
      <c r="F8" s="19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6">
        <v>0</v>
      </c>
      <c r="E9" s="66">
        <v>0</v>
      </c>
      <c r="F9" s="19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6">
        <v>0</v>
      </c>
      <c r="E10" s="66">
        <v>0</v>
      </c>
      <c r="F10" s="19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6">
        <v>0</v>
      </c>
      <c r="E11" s="66">
        <v>0</v>
      </c>
      <c r="F11" s="19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6">
        <v>0</v>
      </c>
      <c r="E12" s="66">
        <v>0</v>
      </c>
      <c r="F12" s="19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6">
        <v>0</v>
      </c>
      <c r="E13" s="66">
        <v>0</v>
      </c>
      <c r="F13" s="19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6">
        <v>0</v>
      </c>
      <c r="E14" s="66">
        <v>0</v>
      </c>
      <c r="F14" s="19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6">
        <v>0</v>
      </c>
      <c r="E15" s="66">
        <v>0</v>
      </c>
      <c r="F15" s="19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6">
        <v>0</v>
      </c>
      <c r="E16" s="66">
        <v>0</v>
      </c>
      <c r="F16" s="19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6">
        <v>0</v>
      </c>
      <c r="E17" s="66">
        <v>0</v>
      </c>
      <c r="F17" s="19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6">
        <v>0</v>
      </c>
      <c r="E18" s="66">
        <v>0</v>
      </c>
      <c r="F18" s="19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6">
        <v>0</v>
      </c>
      <c r="E19" s="66">
        <v>0</v>
      </c>
      <c r="F19" s="19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6">
        <v>0</v>
      </c>
      <c r="E20" s="66">
        <v>0</v>
      </c>
      <c r="F20" s="15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6">
        <v>0</v>
      </c>
      <c r="E21" s="66">
        <v>0</v>
      </c>
      <c r="F21" s="15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6">
        <v>0</v>
      </c>
      <c r="E22" s="66">
        <v>0</v>
      </c>
      <c r="F22" s="15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6">
        <v>0</v>
      </c>
      <c r="E23" s="66">
        <v>0</v>
      </c>
      <c r="F23" s="15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6">
        <v>0</v>
      </c>
      <c r="E24" s="66">
        <v>0</v>
      </c>
      <c r="F24" s="15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6">
        <v>0</v>
      </c>
      <c r="E25" s="66">
        <v>0</v>
      </c>
      <c r="F25" s="15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6">
        <v>0</v>
      </c>
      <c r="E26" s="66">
        <v>0</v>
      </c>
      <c r="F26" s="15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6">
        <v>0</v>
      </c>
      <c r="E27" s="66">
        <v>0</v>
      </c>
      <c r="F27" s="15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6">
        <v>0</v>
      </c>
      <c r="E28" s="66">
        <v>0</v>
      </c>
      <c r="F28" s="15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6">
        <v>0</v>
      </c>
      <c r="E29" s="66">
        <v>0</v>
      </c>
      <c r="F29" s="15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6">
        <v>0</v>
      </c>
      <c r="E30" s="66">
        <v>0</v>
      </c>
      <c r="F30" s="15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6">
        <v>0</v>
      </c>
      <c r="E31" s="66">
        <v>0</v>
      </c>
      <c r="F31" s="15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6">
        <v>0</v>
      </c>
      <c r="E32" s="66">
        <v>0</v>
      </c>
      <c r="F32" s="15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6">
        <v>0</v>
      </c>
      <c r="E33" s="66">
        <v>0</v>
      </c>
      <c r="F33" s="15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6">
        <v>0</v>
      </c>
      <c r="E34" s="66">
        <v>0</v>
      </c>
      <c r="F34" s="15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6">
        <v>0</v>
      </c>
      <c r="E35" s="66">
        <v>0</v>
      </c>
      <c r="F35" s="15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6">
        <v>0</v>
      </c>
      <c r="E36" s="66">
        <v>0</v>
      </c>
      <c r="F36" s="15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6">
        <v>0</v>
      </c>
      <c r="E37" s="66">
        <v>0</v>
      </c>
      <c r="F37" s="15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6">
        <v>0</v>
      </c>
      <c r="E38" s="66">
        <v>0</v>
      </c>
      <c r="F38" s="15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6">
        <v>0</v>
      </c>
      <c r="E39" s="66">
        <v>0</v>
      </c>
      <c r="F39" s="15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6">
        <v>0</v>
      </c>
      <c r="E40" s="66">
        <v>0</v>
      </c>
      <c r="F40" s="15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6">
        <v>0</v>
      </c>
      <c r="E41" s="66">
        <v>0</v>
      </c>
      <c r="F41" s="15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6">
        <v>0</v>
      </c>
      <c r="E42" s="66">
        <v>0</v>
      </c>
      <c r="F42" s="15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6">
        <v>0</v>
      </c>
      <c r="E43" s="66">
        <v>0</v>
      </c>
      <c r="F43" s="15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6">
        <v>0</v>
      </c>
      <c r="E44" s="66">
        <v>0</v>
      </c>
      <c r="F44" s="15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6">
        <v>0</v>
      </c>
      <c r="E45" s="66">
        <v>0</v>
      </c>
      <c r="F45" s="15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6">
        <v>0</v>
      </c>
      <c r="E46" s="66">
        <v>0</v>
      </c>
      <c r="F46" s="15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6">
        <v>0</v>
      </c>
      <c r="E47" s="66">
        <v>0</v>
      </c>
      <c r="F47" s="15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7">
        <v>0</v>
      </c>
      <c r="E48" s="67">
        <v>0</v>
      </c>
      <c r="F48" s="11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6">
        <v>0</v>
      </c>
      <c r="E49" s="66">
        <v>0</v>
      </c>
      <c r="F49" s="15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7">
        <v>0</v>
      </c>
      <c r="E50" s="67">
        <v>0</v>
      </c>
      <c r="F50" s="11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6">
        <v>0</v>
      </c>
      <c r="E51" s="66">
        <v>0</v>
      </c>
      <c r="F51" s="15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6">
        <v>0</v>
      </c>
      <c r="E52" s="66">
        <v>0</v>
      </c>
      <c r="F52" s="15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6">
        <v>0</v>
      </c>
      <c r="E53" s="66">
        <v>0</v>
      </c>
      <c r="F53" s="15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7">
        <v>0</v>
      </c>
      <c r="E54" s="67">
        <v>0</v>
      </c>
      <c r="F54" s="11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8">
        <v>0</v>
      </c>
      <c r="E55" s="68">
        <v>0</v>
      </c>
      <c r="F55" s="20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7">
        <v>0</v>
      </c>
      <c r="E56" s="67">
        <v>0</v>
      </c>
      <c r="F56" s="11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4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9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547.697</v>
      </c>
      <c r="E3" s="61">
        <v>652.752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250.674</v>
      </c>
      <c r="E6" s="62">
        <v>226.917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0.498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5901.172</v>
      </c>
      <c r="E9" s="62">
        <v>8299.01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188.055</v>
      </c>
      <c r="E10" s="62">
        <v>158.622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66.618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2467.998</v>
      </c>
      <c r="E16" s="62">
        <v>1618.579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2476.608</v>
      </c>
      <c r="E18" s="62">
        <v>1642.123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2804.514</v>
      </c>
      <c r="E23" s="62">
        <v>2992.018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111.6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2.033</v>
      </c>
      <c r="E38" s="62">
        <v>4.088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43.514</v>
      </c>
      <c r="E39" s="62">
        <v>68.818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21808.774</v>
      </c>
      <c r="E43" s="62">
        <v>22930.704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2425.9</v>
      </c>
      <c r="E46" s="62">
        <v>2293.553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39029.037</v>
      </c>
      <c r="E48" s="63">
        <v>40953.802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2679.802</v>
      </c>
      <c r="E49" s="62">
        <v>2242.862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36349.235</v>
      </c>
      <c r="E50" s="63">
        <v>38710.94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476.076</v>
      </c>
      <c r="E53" s="62">
        <v>488.811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35873.159</v>
      </c>
      <c r="E54" s="63">
        <v>38222.129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6717</v>
      </c>
      <c r="E55" s="64">
        <v>7178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29156.159</v>
      </c>
      <c r="E56" s="63">
        <v>31044.129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7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235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786.574</v>
      </c>
      <c r="E3" s="61">
        <v>863.492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336.987</v>
      </c>
      <c r="E6" s="62">
        <v>294.876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1184.433</v>
      </c>
      <c r="E7" s="62">
        <v>1121.31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1776.65</v>
      </c>
      <c r="E8" s="62">
        <v>1681.965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8964.406</v>
      </c>
      <c r="E9" s="62">
        <v>10156.363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710.311</v>
      </c>
      <c r="E10" s="62">
        <v>1152.589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13269.284</v>
      </c>
      <c r="E16" s="62">
        <v>14119.961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43723.067</v>
      </c>
      <c r="E18" s="62">
        <v>49159.17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0.122</v>
      </c>
      <c r="E20" s="62">
        <v>0.091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84.485</v>
      </c>
      <c r="E22" s="62">
        <v>104.66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5.347</v>
      </c>
      <c r="E23" s="62">
        <v>5.135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162.191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2393.783</v>
      </c>
      <c r="E25" s="62">
        <v>2872.979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2411.316</v>
      </c>
      <c r="E26" s="62">
        <v>2927.162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209.941</v>
      </c>
      <c r="E27" s="62">
        <v>337.429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453.534</v>
      </c>
      <c r="E33" s="62">
        <v>575.04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257.228</v>
      </c>
      <c r="E34" s="62">
        <v>303.437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83.559</v>
      </c>
      <c r="E38" s="62">
        <v>137.731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138.936</v>
      </c>
      <c r="E39" s="62">
        <v>217.37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34137.485</v>
      </c>
      <c r="E43" s="62">
        <v>34110.312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104.625</v>
      </c>
      <c r="E44" s="62">
        <v>96.897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11.048</v>
      </c>
      <c r="E45" s="62">
        <v>29.562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594.898</v>
      </c>
      <c r="E46" s="62">
        <v>159.053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1160.388</v>
      </c>
      <c r="E47" s="62">
        <v>1042.177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112960.598</v>
      </c>
      <c r="E48" s="63">
        <v>121468.761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18342.176</v>
      </c>
      <c r="E49" s="62">
        <v>18962.259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94618.422</v>
      </c>
      <c r="E50" s="63">
        <v>102506.502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47.351</v>
      </c>
      <c r="E51" s="62">
        <v>50.198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68.744</v>
      </c>
      <c r="E52" s="62">
        <v>73.804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407.382</v>
      </c>
      <c r="E53" s="62">
        <v>400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94189.647</v>
      </c>
      <c r="E54" s="63">
        <v>102082.896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6400.639</v>
      </c>
      <c r="E55" s="64">
        <v>6520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87789.008</v>
      </c>
      <c r="E56" s="63">
        <v>95562.896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16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22.921</v>
      </c>
      <c r="E4" s="62">
        <v>27.182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2662.899</v>
      </c>
      <c r="E5" s="62">
        <v>2281.7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13480.11</v>
      </c>
      <c r="E7" s="62">
        <v>12830.224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16475.69</v>
      </c>
      <c r="E8" s="62">
        <v>15681.384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62049.794</v>
      </c>
      <c r="E9" s="62">
        <v>71373.239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2248.028</v>
      </c>
      <c r="E10" s="62">
        <v>1714.395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69.441</v>
      </c>
      <c r="E13" s="62">
        <v>151.918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7283.916</v>
      </c>
      <c r="E16" s="62">
        <v>9024.7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251.593</v>
      </c>
      <c r="E33" s="62">
        <v>254.7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358.327</v>
      </c>
      <c r="E38" s="62">
        <v>100.2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298.17</v>
      </c>
      <c r="E39" s="62">
        <v>202.3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0.489</v>
      </c>
      <c r="E42" s="62">
        <v>1.2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14176.72</v>
      </c>
      <c r="E43" s="62">
        <v>14057.085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1416.467</v>
      </c>
      <c r="E44" s="62">
        <v>3316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2745.408</v>
      </c>
      <c r="E45" s="62">
        <v>3523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4631.726</v>
      </c>
      <c r="E47" s="62">
        <v>5994.765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128171.699</v>
      </c>
      <c r="E48" s="63">
        <v>140533.992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720.286</v>
      </c>
      <c r="E49" s="62">
        <v>789.749</v>
      </c>
      <c r="F49" s="24" t="s">
        <v>244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127451.413</v>
      </c>
      <c r="E50" s="63">
        <v>139744.243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107.088</v>
      </c>
      <c r="E51" s="62">
        <v>107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127558.501</v>
      </c>
      <c r="E54" s="63">
        <v>139851.243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25505.546</v>
      </c>
      <c r="E55" s="64">
        <v>27970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102052.955</v>
      </c>
      <c r="E56" s="63">
        <v>111881.243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3">
      <selection activeCell="D44" sqref="D44:E47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28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1713</v>
      </c>
      <c r="E4" s="62">
        <v>2113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13</v>
      </c>
      <c r="E5" s="62">
        <v>44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4903</v>
      </c>
      <c r="E6" s="62">
        <v>5638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34561</v>
      </c>
      <c r="E7" s="62">
        <v>38157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34561</v>
      </c>
      <c r="E8" s="62">
        <v>38157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25463</v>
      </c>
      <c r="E9" s="62">
        <v>27412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17674</v>
      </c>
      <c r="E10" s="62">
        <v>19740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165</v>
      </c>
      <c r="E13" s="62">
        <v>145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769</v>
      </c>
      <c r="E14" s="62">
        <v>893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62677</v>
      </c>
      <c r="E16" s="62">
        <v>72766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21976</v>
      </c>
      <c r="E18" s="62">
        <v>25852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4108</v>
      </c>
      <c r="E23" s="62">
        <v>4530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733</v>
      </c>
      <c r="E25" s="62">
        <v>492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33</v>
      </c>
      <c r="E27" s="62">
        <v>45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8</v>
      </c>
      <c r="E34" s="62">
        <v>17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3560</v>
      </c>
      <c r="E38" s="62">
        <v>3311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338</v>
      </c>
      <c r="E39" s="62">
        <v>596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17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697</v>
      </c>
      <c r="E42" s="62">
        <v>335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205841</v>
      </c>
      <c r="E43" s="62">
        <v>215100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7353</v>
      </c>
      <c r="E47" s="62">
        <v>6963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427163</v>
      </c>
      <c r="E48" s="63">
        <v>462306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427163</v>
      </c>
      <c r="E50" s="63">
        <v>462306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427163</v>
      </c>
      <c r="E54" s="63">
        <v>462306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40066</v>
      </c>
      <c r="E55" s="64">
        <v>43296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387097</v>
      </c>
      <c r="E56" s="63">
        <v>419010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2">
      <selection activeCell="D6" sqref="D6:E43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18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585.684</v>
      </c>
      <c r="E7" s="62">
        <v>635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585.684</v>
      </c>
      <c r="E8" s="62">
        <v>635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13862</v>
      </c>
      <c r="E9" s="62">
        <v>15764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116.962</v>
      </c>
      <c r="E10" s="62">
        <v>120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212.909</v>
      </c>
      <c r="E24" s="62">
        <v>230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852.691</v>
      </c>
      <c r="E25" s="62">
        <v>930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801.14</v>
      </c>
      <c r="E28" s="62">
        <v>400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1095.883</v>
      </c>
      <c r="E30" s="62">
        <v>1250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168</v>
      </c>
      <c r="E39" s="62">
        <v>185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3036.56</v>
      </c>
      <c r="E43" s="62">
        <v>3300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21317.513</v>
      </c>
      <c r="E48" s="63">
        <v>23449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21317.513</v>
      </c>
      <c r="E50" s="63">
        <v>23449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21317.513</v>
      </c>
      <c r="E54" s="63">
        <v>23449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2900</v>
      </c>
      <c r="E55" s="64">
        <v>3050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18417.513</v>
      </c>
      <c r="E56" s="63">
        <v>20399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GNJATOVIC Tena (ESTAT)</cp:lastModifiedBy>
  <dcterms:created xsi:type="dcterms:W3CDTF">2019-06-14T12:59:25Z</dcterms:created>
  <dcterms:modified xsi:type="dcterms:W3CDTF">2022-06-27T13:58:01Z</dcterms:modified>
  <cp:category>Electricity</cp:category>
  <cp:version/>
  <cp:contentType/>
  <cp:contentStatus/>
</cp:coreProperties>
</file>