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480" yWindow="135" windowWidth="30675" windowHeight="23820" tabRatio="875" activeTab="1"/>
  </bookViews>
  <sheets>
    <sheet name="Overview" sheetId="47" r:id="rId1"/>
    <sheet name="EU27" sheetId="6" r:id="rId2"/>
    <sheet name="EU28" sheetId="48" r:id="rId3"/>
    <sheet name="BE" sheetId="7" r:id="rId4"/>
    <sheet name="BG" sheetId="8" r:id="rId5"/>
    <sheet name="CZ" sheetId="9" r:id="rId6"/>
    <sheet name="DK" sheetId="10" r:id="rId7"/>
    <sheet name="DE" sheetId="11" r:id="rId8"/>
    <sheet name="EE" sheetId="12" r:id="rId9"/>
    <sheet name="IE" sheetId="13" r:id="rId10"/>
    <sheet name="EL" sheetId="14" r:id="rId11"/>
    <sheet name="ES" sheetId="15" r:id="rId12"/>
    <sheet name="FR" sheetId="16" r:id="rId13"/>
    <sheet name="HR" sheetId="17" r:id="rId14"/>
    <sheet name="IT" sheetId="18" r:id="rId15"/>
    <sheet name="CY" sheetId="19" r:id="rId16"/>
    <sheet name="LV" sheetId="20" r:id="rId17"/>
    <sheet name="LT" sheetId="21" r:id="rId18"/>
    <sheet name="LU" sheetId="22" r:id="rId19"/>
    <sheet name="HU" sheetId="23" r:id="rId20"/>
    <sheet name="MT" sheetId="24" r:id="rId21"/>
    <sheet name="NL" sheetId="25" r:id="rId22"/>
    <sheet name="AT" sheetId="26" r:id="rId23"/>
    <sheet name="PL" sheetId="27" r:id="rId24"/>
    <sheet name="PT" sheetId="28" r:id="rId25"/>
    <sheet name="RO" sheetId="29" r:id="rId26"/>
    <sheet name="SI" sheetId="30" r:id="rId27"/>
    <sheet name="SK" sheetId="31" r:id="rId28"/>
    <sheet name="FI" sheetId="32" r:id="rId29"/>
    <sheet name="SE" sheetId="33" r:id="rId30"/>
    <sheet name="UK" sheetId="34" r:id="rId31"/>
    <sheet name="IS" sheetId="35" r:id="rId32"/>
    <sheet name="NO" sheetId="36" r:id="rId33"/>
    <sheet name="ME" sheetId="37" r:id="rId34"/>
    <sheet name="MK" sheetId="38" r:id="rId35"/>
    <sheet name="AL" sheetId="39" r:id="rId36"/>
    <sheet name="RS" sheetId="40" r:id="rId37"/>
    <sheet name="TR" sheetId="41" r:id="rId38"/>
    <sheet name="BA" sheetId="42" r:id="rId39"/>
    <sheet name="XK" sheetId="43" r:id="rId40"/>
    <sheet name="MD" sheetId="44" r:id="rId41"/>
    <sheet name="UA" sheetId="45" r:id="rId42"/>
    <sheet name="GE" sheetId="46" r:id="rId43"/>
  </sheets>
  <definedNames/>
  <calcPr calcId="162913"/>
</workbook>
</file>

<file path=xl/sharedStrings.xml><?xml version="1.0" encoding="utf-8"?>
<sst xmlns="http://schemas.openxmlformats.org/spreadsheetml/2006/main" count="1344" uniqueCount="126">
  <si>
    <t>AL</t>
  </si>
  <si>
    <t>Albania</t>
  </si>
  <si>
    <t>AT</t>
  </si>
  <si>
    <t>Austria</t>
  </si>
  <si>
    <t>BE</t>
  </si>
  <si>
    <t>Belgium</t>
  </si>
  <si>
    <t>BA</t>
  </si>
  <si>
    <t>: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</si>
  <si>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</si>
  <si>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</si>
  <si>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</si>
  <si>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</si>
  <si>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</si>
  <si>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</si>
  <si>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</si>
  <si>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</si>
  <si>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</si>
  <si>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</si>
  <si>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</si>
  <si>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</si>
  <si>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</si>
  <si>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</si>
  <si>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</si>
  <si>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MK</t>
  </si>
  <si>
    <t>North Macedonia</t>
  </si>
  <si>
    <t>GE</t>
  </si>
  <si>
    <t>Georgia</t>
  </si>
  <si>
    <t>DE</t>
  </si>
  <si>
    <t>Germany</t>
  </si>
  <si>
    <t>EL</t>
  </si>
  <si>
    <t>Greece</t>
  </si>
  <si>
    <t>HU</t>
  </si>
  <si>
    <t>Hungary</t>
  </si>
  <si>
    <t>IS</t>
  </si>
  <si>
    <t>Iceland</t>
  </si>
  <si>
    <t>IE</t>
  </si>
  <si>
    <t>Ireland</t>
  </si>
  <si>
    <t>IT</t>
  </si>
  <si>
    <t>Italy</t>
  </si>
  <si>
    <t>XK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</si>
  <si>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</si>
  <si>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</si>
  <si>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</si>
  <si>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</si>
  <si>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</si>
  <si>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</si>
  <si>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</si>
  <si>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</si>
  <si>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MD</t>
  </si>
  <si>
    <t>Moldova</t>
  </si>
  <si>
    <t>ME</t>
  </si>
  <si>
    <t>Montenegro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</si>
  <si>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</si>
  <si>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</si>
  <si>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</si>
  <si>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</si>
  <si>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</si>
  <si>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</si>
  <si>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</si>
  <si>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</si>
  <si>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</si>
  <si>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</si>
  <si>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RS</t>
  </si>
  <si>
    <t>Serbia</t>
  </si>
  <si>
    <t>SK</t>
  </si>
  <si>
    <t>SI</t>
  </si>
  <si>
    <t>Slovenia</t>
  </si>
  <si>
    <t>ES</t>
  </si>
  <si>
    <t>Spain</t>
  </si>
  <si>
    <t>SE</t>
  </si>
  <si>
    <t>Sweden</t>
  </si>
  <si>
    <t>TR</t>
  </si>
  <si>
    <t>Turkey</t>
  </si>
  <si>
    <t>Ukraine</t>
  </si>
  <si>
    <t>UK</t>
  </si>
  <si>
    <t>United Kingdom</t>
  </si>
  <si>
    <t>EU28</t>
  </si>
  <si>
    <t>Czechia</t>
  </si>
  <si>
    <t>Slovakia</t>
  </si>
  <si>
    <t>Bosnia and Herzegovina</t>
  </si>
  <si>
    <t>Kosovo (under UNSCR 1244/99)</t>
  </si>
  <si>
    <t>TJ GCV</t>
  </si>
  <si>
    <t>STATUS</t>
  </si>
  <si>
    <t>Natural gas</t>
  </si>
  <si>
    <t>Indigenous production</t>
  </si>
  <si>
    <t>P</t>
  </si>
  <si>
    <t>From Other Sources</t>
  </si>
  <si>
    <t>Total Imports</t>
  </si>
  <si>
    <t>Total Exports</t>
  </si>
  <si>
    <t>Stock Changes</t>
  </si>
  <si>
    <t>International Marine Bunkers</t>
  </si>
  <si>
    <t>Inland consumption (Calculated)</t>
  </si>
  <si>
    <t xml:space="preserve">Notes: </t>
  </si>
  <si>
    <t>UNIT</t>
  </si>
  <si>
    <t>2010</t>
  </si>
  <si>
    <t>2011</t>
  </si>
  <si>
    <t>2012</t>
  </si>
  <si>
    <t>2013</t>
  </si>
  <si>
    <t>2014</t>
  </si>
  <si>
    <t>2015</t>
  </si>
  <si>
    <t>2016</t>
  </si>
  <si>
    <t>Natural gas supply in the EU-28, TJ GCV</t>
  </si>
  <si>
    <t>Notes:</t>
  </si>
  <si>
    <t>* under United Nations Security Council Resolution 1244/99</t>
  </si>
  <si>
    <t>Kosovo*</t>
  </si>
  <si>
    <t>NRG_BAL</t>
  </si>
  <si>
    <t>Inland consumption - calculated</t>
  </si>
  <si>
    <t>SIEC</t>
  </si>
  <si>
    <t>Terajoules (gross calorific value - GCV)</t>
  </si>
  <si>
    <t>Values for year 2018 are from the Eurostat's project on Early estimates of energy balances.</t>
  </si>
  <si>
    <t>Natural gas - Inland consumption - TJ (GCV)</t>
  </si>
  <si>
    <t>Natural gas: TJ GCV</t>
  </si>
  <si>
    <t>2019
preliminary</t>
  </si>
  <si>
    <t>2018&gt;19
growth rate</t>
  </si>
  <si>
    <t>Values shown for year 2018 were extracted from Eurostat database on 29 April 2020.</t>
  </si>
  <si>
    <t>Values for year 2019 are from the Eurostat's project on Early estimates of energy balances.</t>
  </si>
  <si>
    <t>EU27</t>
  </si>
  <si>
    <t>See dataset: nrg_cb_gas</t>
  </si>
  <si>
    <t>European Union
27 countries (from 2020)</t>
  </si>
  <si>
    <t>European Union
28 countries (2013-2020)</t>
  </si>
  <si>
    <t>UA</t>
  </si>
  <si>
    <t>Values until year 2018 are from Eurostat dataset nrg_cb_gas (extracted on 27 June 2020).</t>
  </si>
  <si>
    <t>Natural gas supply</t>
  </si>
  <si>
    <t>E</t>
  </si>
  <si>
    <r>
      <t>Source:</t>
    </r>
    <r>
      <rPr>
        <sz val="9"/>
        <color theme="1"/>
        <rFont val="Arial"/>
        <family val="2"/>
      </rPr>
      <t xml:space="preserve"> Eurostat (online data code: nrg_cb_gas)</t>
    </r>
  </si>
  <si>
    <t>Table 2 : Natural gas supply in the EU-27, TJ GCV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</si>
</sst>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\+0.0%;\-0.0%;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5"/>
      <name val="Arial"/>
      <family val="2"/>
    </font>
    <font>
      <b/>
      <sz val="12"/>
      <color theme="6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3" fontId="3" fillId="2" borderId="7" xfId="18" applyNumberFormat="1" applyFont="1" applyFill="1" applyBorder="1" applyAlignment="1">
      <alignment horizontal="right" vertical="center"/>
    </xf>
    <xf numFmtId="3" fontId="3" fillId="2" borderId="8" xfId="18" applyNumberFormat="1" applyFont="1" applyFill="1" applyBorder="1" applyAlignment="1">
      <alignment horizontal="right" vertical="center"/>
    </xf>
    <xf numFmtId="3" fontId="3" fillId="2" borderId="3" xfId="18" applyNumberFormat="1" applyFont="1" applyFill="1" applyBorder="1" applyAlignment="1">
      <alignment horizontal="right" vertical="center"/>
    </xf>
    <xf numFmtId="3" fontId="3" fillId="2" borderId="9" xfId="18" applyNumberFormat="1" applyFont="1" applyFill="1" applyBorder="1" applyAlignment="1">
      <alignment horizontal="right" vertical="center"/>
    </xf>
    <xf numFmtId="3" fontId="3" fillId="2" borderId="10" xfId="18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3" fontId="3" fillId="2" borderId="10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3" fontId="3" fillId="2" borderId="2" xfId="18" applyNumberFormat="1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right" vertical="center"/>
    </xf>
    <xf numFmtId="165" fontId="3" fillId="2" borderId="8" xfId="15" applyNumberFormat="1" applyFont="1" applyFill="1" applyBorder="1" applyAlignment="1">
      <alignment horizontal="center" vertical="center"/>
    </xf>
    <xf numFmtId="165" fontId="3" fillId="2" borderId="9" xfId="15" applyNumberFormat="1" applyFont="1" applyFill="1" applyBorder="1" applyAlignment="1">
      <alignment horizontal="center" vertical="center"/>
    </xf>
    <xf numFmtId="165" fontId="3" fillId="2" borderId="11" xfId="15" applyNumberFormat="1" applyFont="1" applyFill="1" applyBorder="1" applyAlignment="1">
      <alignment horizontal="center" vertical="center"/>
    </xf>
    <xf numFmtId="165" fontId="3" fillId="2" borderId="2" xfId="15" applyNumberFormat="1" applyFont="1" applyFill="1" applyBorder="1" applyAlignment="1">
      <alignment horizontal="center" vertical="center"/>
    </xf>
    <xf numFmtId="165" fontId="3" fillId="2" borderId="3" xfId="15" applyNumberFormat="1" applyFont="1" applyFill="1" applyBorder="1" applyAlignment="1">
      <alignment horizontal="center" vertical="center"/>
    </xf>
    <xf numFmtId="165" fontId="3" fillId="2" borderId="4" xfId="15" applyNumberFormat="1" applyFont="1" applyFill="1" applyBorder="1" applyAlignment="1">
      <alignment horizontal="center" vertical="center"/>
    </xf>
    <xf numFmtId="165" fontId="3" fillId="4" borderId="5" xfId="15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3" fillId="4" borderId="5" xfId="0" applyNumberFormat="1" applyFont="1" applyFill="1" applyBorder="1" applyAlignment="1">
      <alignment vertical="center"/>
    </xf>
    <xf numFmtId="3" fontId="3" fillId="2" borderId="4" xfId="18" applyNumberFormat="1" applyFont="1" applyFill="1" applyBorder="1" applyAlignment="1">
      <alignment horizontal="right" vertical="center"/>
    </xf>
    <xf numFmtId="3" fontId="3" fillId="4" borderId="10" xfId="18" applyNumberFormat="1" applyFont="1" applyFill="1" applyBorder="1" applyAlignment="1">
      <alignment horizontal="right" vertical="center"/>
    </xf>
    <xf numFmtId="3" fontId="3" fillId="4" borderId="11" xfId="18" applyNumberFormat="1" applyFont="1" applyFill="1" applyBorder="1" applyAlignment="1">
      <alignment horizontal="right" vertical="center"/>
    </xf>
    <xf numFmtId="165" fontId="3" fillId="4" borderId="11" xfId="15" applyNumberFormat="1" applyFont="1" applyFill="1" applyBorder="1" applyAlignment="1">
      <alignment horizontal="center" vertical="center"/>
    </xf>
    <xf numFmtId="165" fontId="3" fillId="2" borderId="10" xfId="15" applyNumberFormat="1" applyFont="1" applyFill="1" applyBorder="1" applyAlignment="1">
      <alignment horizontal="center" vertical="center"/>
    </xf>
    <xf numFmtId="3" fontId="3" fillId="2" borderId="13" xfId="18" applyNumberFormat="1" applyFont="1" applyFill="1" applyBorder="1" applyAlignment="1">
      <alignment horizontal="right" vertical="center"/>
    </xf>
    <xf numFmtId="3" fontId="3" fillId="2" borderId="14" xfId="18" applyNumberFormat="1" applyFont="1" applyFill="1" applyBorder="1" applyAlignment="1">
      <alignment horizontal="right" vertical="center"/>
    </xf>
    <xf numFmtId="3" fontId="3" fillId="2" borderId="15" xfId="18" applyNumberFormat="1" applyFont="1" applyFill="1" applyBorder="1" applyAlignment="1">
      <alignment horizontal="right" vertical="center"/>
    </xf>
    <xf numFmtId="3" fontId="3" fillId="2" borderId="16" xfId="18" applyNumberFormat="1" applyFont="1" applyFill="1" applyBorder="1" applyAlignment="1">
      <alignment horizontal="right" vertical="center"/>
    </xf>
    <xf numFmtId="3" fontId="3" fillId="4" borderId="7" xfId="18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 wrapText="1"/>
    </xf>
    <xf numFmtId="3" fontId="3" fillId="4" borderId="18" xfId="18" applyNumberFormat="1" applyFont="1" applyFill="1" applyBorder="1" applyAlignment="1">
      <alignment horizontal="right" vertical="center"/>
    </xf>
    <xf numFmtId="165" fontId="3" fillId="4" borderId="8" xfId="15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4" borderId="5" xfId="0" applyNumberFormat="1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3" fontId="5" fillId="2" borderId="19" xfId="0" applyNumberFormat="1" applyFont="1" applyFill="1" applyBorder="1" applyAlignment="1">
      <alignment horizontal="right" vertical="center"/>
    </xf>
    <xf numFmtId="3" fontId="5" fillId="4" borderId="17" xfId="0" applyNumberFormat="1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3" fontId="4" fillId="2" borderId="19" xfId="0" applyNumberFormat="1" applyFont="1" applyFill="1" applyBorder="1" applyAlignment="1">
      <alignment horizontal="right" vertical="center"/>
    </xf>
    <xf numFmtId="3" fontId="4" fillId="4" borderId="17" xfId="0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vertical="center"/>
    </xf>
    <xf numFmtId="3" fontId="6" fillId="2" borderId="16" xfId="0" applyNumberFormat="1" applyFont="1" applyFill="1" applyBorder="1" applyAlignment="1">
      <alignment vertical="center"/>
    </xf>
    <xf numFmtId="3" fontId="6" fillId="4" borderId="12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horizontal="left" vertical="center"/>
    </xf>
    <xf numFmtId="3" fontId="3" fillId="2" borderId="20" xfId="18" applyNumberFormat="1" applyFont="1" applyFill="1" applyBorder="1" applyAlignment="1">
      <alignment horizontal="right" vertical="center"/>
    </xf>
    <xf numFmtId="3" fontId="3" fillId="2" borderId="21" xfId="18" applyNumberFormat="1" applyFont="1" applyFill="1" applyBorder="1" applyAlignment="1">
      <alignment horizontal="right" vertical="center"/>
    </xf>
    <xf numFmtId="165" fontId="3" fillId="2" borderId="20" xfId="15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6"/>
  <sheetViews>
    <sheetView workbookViewId="0" topLeftCell="A1"/>
  </sheetViews>
  <sheetFormatPr defaultColWidth="9.140625" defaultRowHeight="15"/>
  <cols>
    <col min="1" max="1" width="9.7109375" style="3" customWidth="1"/>
    <col min="2" max="2" width="21.28125" style="21" customWidth="1"/>
    <col min="3" max="20" width="11.421875" style="3" customWidth="1"/>
    <col min="21" max="16384" width="9.140625" style="3" customWidth="1"/>
  </cols>
  <sheetData>
    <row r="1" ht="12"/>
    <row r="2" ht="12"/>
    <row r="3" ht="12"/>
    <row r="4" ht="12"/>
    <row r="5" ht="12"/>
    <row r="6" ht="15.75">
      <c r="A6" s="1" t="s">
        <v>110</v>
      </c>
    </row>
    <row r="7" spans="1:2" ht="12.75">
      <c r="A7" s="31" t="s">
        <v>105</v>
      </c>
      <c r="B7" s="22" t="s">
        <v>106</v>
      </c>
    </row>
    <row r="8" spans="1:2" ht="12.75">
      <c r="A8" s="31" t="s">
        <v>107</v>
      </c>
      <c r="B8" s="22" t="s">
        <v>83</v>
      </c>
    </row>
    <row r="9" spans="1:2" ht="12.75">
      <c r="A9" s="31" t="s">
        <v>93</v>
      </c>
      <c r="B9" s="22" t="s">
        <v>108</v>
      </c>
    </row>
    <row r="11" spans="1:13" ht="24">
      <c r="A11" s="4"/>
      <c r="B11" s="4"/>
      <c r="C11" s="4" t="s">
        <v>94</v>
      </c>
      <c r="D11" s="4" t="s">
        <v>95</v>
      </c>
      <c r="E11" s="4" t="s">
        <v>96</v>
      </c>
      <c r="F11" s="4" t="s">
        <v>97</v>
      </c>
      <c r="G11" s="4" t="s">
        <v>98</v>
      </c>
      <c r="H11" s="4" t="s">
        <v>99</v>
      </c>
      <c r="I11" s="4" t="s">
        <v>100</v>
      </c>
      <c r="J11" s="4">
        <v>2017</v>
      </c>
      <c r="K11" s="4">
        <v>2018</v>
      </c>
      <c r="L11" s="62" t="s">
        <v>112</v>
      </c>
      <c r="M11" s="23" t="s">
        <v>113</v>
      </c>
    </row>
    <row r="12" spans="1:13" ht="24" customHeight="1">
      <c r="A12" s="60" t="s">
        <v>116</v>
      </c>
      <c r="B12" s="56" t="s">
        <v>118</v>
      </c>
      <c r="C12" s="55">
        <v>16878290.612</v>
      </c>
      <c r="D12" s="55">
        <v>15515267.874</v>
      </c>
      <c r="E12" s="55">
        <v>15232607.729</v>
      </c>
      <c r="F12" s="55">
        <v>14953177.406</v>
      </c>
      <c r="G12" s="55">
        <v>13192379.794</v>
      </c>
      <c r="H12" s="55">
        <v>13775655.787</v>
      </c>
      <c r="I12" s="55">
        <v>14578466.47</v>
      </c>
      <c r="J12" s="55">
        <v>15394111.23</v>
      </c>
      <c r="K12" s="55">
        <v>15112634.97</v>
      </c>
      <c r="L12" s="63">
        <f ca="1">INDIRECT("'"&amp;A12&amp;"'!E9",TRUE)</f>
        <v>15828234.455605999</v>
      </c>
      <c r="M12" s="64">
        <f aca="true" t="shared" si="0" ref="M12:M53">L12/K12-1</f>
        <v>0.04735107325933097</v>
      </c>
    </row>
    <row r="13" spans="1:13" ht="24" customHeight="1">
      <c r="A13" s="61" t="s">
        <v>76</v>
      </c>
      <c r="B13" s="57" t="s">
        <v>119</v>
      </c>
      <c r="C13" s="47">
        <v>20823997.612</v>
      </c>
      <c r="D13" s="47">
        <v>18787631.874</v>
      </c>
      <c r="E13" s="47">
        <v>18320854.729</v>
      </c>
      <c r="F13" s="47">
        <v>18013440.406</v>
      </c>
      <c r="G13" s="47">
        <v>15981259.794</v>
      </c>
      <c r="H13" s="47">
        <v>16658055.787</v>
      </c>
      <c r="I13" s="47">
        <v>17801656.113</v>
      </c>
      <c r="J13" s="47">
        <v>18535079.527</v>
      </c>
      <c r="K13" s="47">
        <v>18280731.796</v>
      </c>
      <c r="L13" s="48">
        <f ca="1">INDIRECT("'"&amp;A13&amp;"'!E9",TRUE)</f>
        <v>18974413.408786636</v>
      </c>
      <c r="M13" s="49">
        <f ca="1" t="shared" si="0"/>
        <v>0.03794605273616125</v>
      </c>
    </row>
    <row r="14" spans="1:13" ht="15">
      <c r="A14" s="5" t="s">
        <v>4</v>
      </c>
      <c r="B14" s="5" t="s">
        <v>5</v>
      </c>
      <c r="C14" s="32">
        <v>779032</v>
      </c>
      <c r="D14" s="32">
        <v>669980</v>
      </c>
      <c r="E14" s="32">
        <v>668882</v>
      </c>
      <c r="F14" s="32">
        <v>673858</v>
      </c>
      <c r="G14" s="32">
        <v>588114.9</v>
      </c>
      <c r="H14" s="32">
        <v>648790.3</v>
      </c>
      <c r="I14" s="32">
        <v>661874.4</v>
      </c>
      <c r="J14" s="32">
        <v>672644.3</v>
      </c>
      <c r="K14" s="32">
        <v>693513.2</v>
      </c>
      <c r="L14" s="51">
        <f t="shared" si="1" ref="L14:L53">INDIRECT("'"&amp;A14&amp;"'!E9",TRUE)</f>
        <v>704048.7000000001</v>
      </c>
      <c r="M14" s="37">
        <f ca="1" t="shared" si="0"/>
        <v>0.015191491668796075</v>
      </c>
    </row>
    <row r="15" spans="1:13" ht="15">
      <c r="A15" s="6" t="s">
        <v>8</v>
      </c>
      <c r="B15" s="6" t="s">
        <v>9</v>
      </c>
      <c r="C15" s="26">
        <v>107013</v>
      </c>
      <c r="D15" s="26">
        <v>122360</v>
      </c>
      <c r="E15" s="26">
        <v>114028</v>
      </c>
      <c r="F15" s="26">
        <v>111543</v>
      </c>
      <c r="G15" s="26">
        <v>109908</v>
      </c>
      <c r="H15" s="26">
        <v>120708</v>
      </c>
      <c r="I15" s="26">
        <v>124977</v>
      </c>
      <c r="J15" s="26">
        <v>128499.521</v>
      </c>
      <c r="K15" s="26">
        <v>121517.187</v>
      </c>
      <c r="L15" s="52">
        <f ca="1" t="shared" si="1"/>
        <v>113637.64499999997</v>
      </c>
      <c r="M15" s="38">
        <f ca="1" t="shared" si="0"/>
        <v>-0.06484302504467976</v>
      </c>
    </row>
    <row r="16" spans="1:13" ht="15">
      <c r="A16" s="6" t="s">
        <v>14</v>
      </c>
      <c r="B16" s="6" t="s">
        <v>77</v>
      </c>
      <c r="C16" s="26">
        <v>375395</v>
      </c>
      <c r="D16" s="26">
        <v>316762</v>
      </c>
      <c r="E16" s="26">
        <v>318946</v>
      </c>
      <c r="F16" s="26">
        <v>323147</v>
      </c>
      <c r="G16" s="26">
        <v>287592</v>
      </c>
      <c r="H16" s="26">
        <v>301578</v>
      </c>
      <c r="I16" s="26">
        <v>326399</v>
      </c>
      <c r="J16" s="26">
        <v>334990</v>
      </c>
      <c r="K16" s="26">
        <v>317224.753</v>
      </c>
      <c r="L16" s="52">
        <f ca="1" t="shared" si="1"/>
        <v>332998.94800000003</v>
      </c>
      <c r="M16" s="38">
        <f ca="1" t="shared" si="0"/>
        <v>0.04972561204894377</v>
      </c>
    </row>
    <row r="17" spans="1:13" ht="15">
      <c r="A17" s="6" t="s">
        <v>15</v>
      </c>
      <c r="B17" s="6" t="s">
        <v>16</v>
      </c>
      <c r="C17" s="26">
        <v>205711</v>
      </c>
      <c r="D17" s="26">
        <v>172519</v>
      </c>
      <c r="E17" s="26">
        <v>162095</v>
      </c>
      <c r="F17" s="26">
        <v>154259</v>
      </c>
      <c r="G17" s="26">
        <v>130815.293</v>
      </c>
      <c r="H17" s="26">
        <v>133817.247</v>
      </c>
      <c r="I17" s="26">
        <v>137339.458</v>
      </c>
      <c r="J17" s="26">
        <v>133504.041</v>
      </c>
      <c r="K17" s="26">
        <v>132212.861</v>
      </c>
      <c r="L17" s="52">
        <f ca="1" t="shared" si="1"/>
        <v>125921.65599999997</v>
      </c>
      <c r="M17" s="38">
        <f ca="1" t="shared" si="0"/>
        <v>-0.04758391091771341</v>
      </c>
    </row>
    <row r="18" spans="1:13" ht="15">
      <c r="A18" s="6" t="s">
        <v>27</v>
      </c>
      <c r="B18" s="6" t="s">
        <v>28</v>
      </c>
      <c r="C18" s="26">
        <v>3531095</v>
      </c>
      <c r="D18" s="26">
        <v>3237604</v>
      </c>
      <c r="E18" s="26">
        <v>3247995</v>
      </c>
      <c r="F18" s="26">
        <v>3400715</v>
      </c>
      <c r="G18" s="26">
        <v>2948178</v>
      </c>
      <c r="H18" s="26">
        <v>3030980</v>
      </c>
      <c r="I18" s="26">
        <v>3271766</v>
      </c>
      <c r="J18" s="26">
        <v>3504848.393</v>
      </c>
      <c r="K18" s="26">
        <v>3421639.761</v>
      </c>
      <c r="L18" s="52">
        <f ca="1" t="shared" si="1"/>
        <v>3731726.453</v>
      </c>
      <c r="M18" s="38">
        <f ca="1" t="shared" si="0"/>
        <v>0.09062517204013765</v>
      </c>
    </row>
    <row r="19" spans="1:13" ht="15">
      <c r="A19" s="6" t="s">
        <v>17</v>
      </c>
      <c r="B19" s="6" t="s">
        <v>18</v>
      </c>
      <c r="C19" s="26">
        <v>26168</v>
      </c>
      <c r="D19" s="26">
        <v>23413</v>
      </c>
      <c r="E19" s="26">
        <v>25372</v>
      </c>
      <c r="F19" s="26">
        <v>25814</v>
      </c>
      <c r="G19" s="26">
        <v>20262</v>
      </c>
      <c r="H19" s="26">
        <v>18164</v>
      </c>
      <c r="I19" s="26">
        <v>19923</v>
      </c>
      <c r="J19" s="26">
        <v>18885</v>
      </c>
      <c r="K19" s="26">
        <v>19241</v>
      </c>
      <c r="L19" s="52">
        <f ca="1" t="shared" si="1"/>
        <v>17695</v>
      </c>
      <c r="M19" s="38">
        <f ca="1" t="shared" si="0"/>
        <v>-0.0803492541967673</v>
      </c>
    </row>
    <row r="20" spans="1:13" ht="15">
      <c r="A20" s="6" t="s">
        <v>35</v>
      </c>
      <c r="B20" s="6" t="s">
        <v>36</v>
      </c>
      <c r="C20" s="26">
        <v>218728.379</v>
      </c>
      <c r="D20" s="26">
        <v>192467.852</v>
      </c>
      <c r="E20" s="26">
        <v>187539.194</v>
      </c>
      <c r="F20" s="26">
        <v>179233.544</v>
      </c>
      <c r="G20" s="26">
        <v>173623.292</v>
      </c>
      <c r="H20" s="26">
        <v>174867.068</v>
      </c>
      <c r="I20" s="26">
        <v>197555.113</v>
      </c>
      <c r="J20" s="26">
        <v>200620.733</v>
      </c>
      <c r="K20" s="26">
        <v>208763.239</v>
      </c>
      <c r="L20" s="52">
        <f ca="1" t="shared" si="1"/>
        <v>211355.229</v>
      </c>
      <c r="M20" s="38">
        <f ca="1" t="shared" si="0"/>
        <v>0.012415931140060454</v>
      </c>
    </row>
    <row r="21" spans="1:13" ht="15">
      <c r="A21" s="6" t="s">
        <v>29</v>
      </c>
      <c r="B21" s="6" t="s">
        <v>30</v>
      </c>
      <c r="C21" s="26">
        <v>150469</v>
      </c>
      <c r="D21" s="26">
        <v>184789</v>
      </c>
      <c r="E21" s="26">
        <v>170361</v>
      </c>
      <c r="F21" s="26">
        <v>150552</v>
      </c>
      <c r="G21" s="26">
        <v>115570</v>
      </c>
      <c r="H21" s="26">
        <v>124530</v>
      </c>
      <c r="I21" s="26">
        <v>162342</v>
      </c>
      <c r="J21" s="26">
        <v>195554.62</v>
      </c>
      <c r="K21" s="26">
        <v>191533.763</v>
      </c>
      <c r="L21" s="52">
        <f ca="1" t="shared" si="1"/>
        <v>208840.018</v>
      </c>
      <c r="M21" s="38">
        <f ca="1" t="shared" si="0"/>
        <v>0.09035615825080412</v>
      </c>
    </row>
    <row r="22" spans="1:13" ht="15">
      <c r="A22" s="6" t="s">
        <v>67</v>
      </c>
      <c r="B22" s="6" t="s">
        <v>68</v>
      </c>
      <c r="C22" s="26">
        <v>1448137</v>
      </c>
      <c r="D22" s="26">
        <v>1346102</v>
      </c>
      <c r="E22" s="26">
        <v>1329280</v>
      </c>
      <c r="F22" s="26">
        <v>1217097</v>
      </c>
      <c r="G22" s="26">
        <v>1100956</v>
      </c>
      <c r="H22" s="26">
        <v>1141513</v>
      </c>
      <c r="I22" s="26">
        <v>1164848</v>
      </c>
      <c r="J22" s="26">
        <v>1268764</v>
      </c>
      <c r="K22" s="26">
        <v>1260198</v>
      </c>
      <c r="L22" s="52">
        <f ca="1" t="shared" si="1"/>
        <v>1437682</v>
      </c>
      <c r="M22" s="38">
        <f ca="1" t="shared" si="0"/>
        <v>0.14083818574541462</v>
      </c>
    </row>
    <row r="23" spans="1:13" ht="15">
      <c r="A23" s="6" t="s">
        <v>21</v>
      </c>
      <c r="B23" s="6" t="s">
        <v>22</v>
      </c>
      <c r="C23" s="26">
        <v>1982578</v>
      </c>
      <c r="D23" s="26">
        <v>1720761.764</v>
      </c>
      <c r="E23" s="26">
        <v>1777792.176</v>
      </c>
      <c r="F23" s="26">
        <v>1805776.515</v>
      </c>
      <c r="G23" s="26">
        <v>1516447.598</v>
      </c>
      <c r="H23" s="26">
        <v>1630366.719</v>
      </c>
      <c r="I23" s="26">
        <v>1781972.133</v>
      </c>
      <c r="J23" s="26">
        <v>1792089.728</v>
      </c>
      <c r="K23" s="26">
        <v>1711053.769</v>
      </c>
      <c r="L23" s="52">
        <f ca="1" t="shared" si="1"/>
        <v>1743512.233</v>
      </c>
      <c r="M23" s="38">
        <f ca="1" t="shared" si="0"/>
        <v>0.01896986791886146</v>
      </c>
    </row>
    <row r="24" spans="1:13" ht="15">
      <c r="A24" s="6" t="s">
        <v>10</v>
      </c>
      <c r="B24" s="6" t="s">
        <v>11</v>
      </c>
      <c r="C24" s="26">
        <v>122457</v>
      </c>
      <c r="D24" s="26">
        <v>119567</v>
      </c>
      <c r="E24" s="26">
        <v>112264</v>
      </c>
      <c r="F24" s="26">
        <v>106152</v>
      </c>
      <c r="G24" s="26">
        <v>93943</v>
      </c>
      <c r="H24" s="26">
        <v>96850</v>
      </c>
      <c r="I24" s="26">
        <v>100974</v>
      </c>
      <c r="J24" s="26">
        <v>115986.676</v>
      </c>
      <c r="K24" s="26">
        <v>106633.466</v>
      </c>
      <c r="L24" s="52">
        <f ca="1" t="shared" si="1"/>
        <v>111925.68899999998</v>
      </c>
      <c r="M24" s="38">
        <f ca="1" t="shared" si="0"/>
        <v>0.04963003828460377</v>
      </c>
    </row>
    <row r="25" spans="1:13" ht="15">
      <c r="A25" s="6" t="s">
        <v>37</v>
      </c>
      <c r="B25" s="6" t="s">
        <v>38</v>
      </c>
      <c r="C25" s="26">
        <v>3165996</v>
      </c>
      <c r="D25" s="26">
        <v>2968634</v>
      </c>
      <c r="E25" s="26">
        <v>2854263</v>
      </c>
      <c r="F25" s="26">
        <v>2669630</v>
      </c>
      <c r="G25" s="26">
        <v>2358847</v>
      </c>
      <c r="H25" s="26">
        <v>2572626</v>
      </c>
      <c r="I25" s="26">
        <v>2701862</v>
      </c>
      <c r="J25" s="26">
        <v>2863595.627</v>
      </c>
      <c r="K25" s="26">
        <v>2769639.59</v>
      </c>
      <c r="L25" s="52">
        <f ca="1" t="shared" si="1"/>
        <v>2831506.506</v>
      </c>
      <c r="M25" s="38">
        <f ca="1" t="shared" si="0"/>
        <v>0.02233753309397213</v>
      </c>
    </row>
    <row r="26" spans="1:13" ht="15">
      <c r="A26" s="6" t="s">
        <v>12</v>
      </c>
      <c r="B26" s="6" t="s">
        <v>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52">
        <f ca="1" t="shared" si="1"/>
        <v>0</v>
      </c>
      <c r="M26" s="38" t="s">
        <v>7</v>
      </c>
    </row>
    <row r="27" spans="1:13" ht="15">
      <c r="A27" s="6" t="s">
        <v>40</v>
      </c>
      <c r="B27" s="6" t="s">
        <v>41</v>
      </c>
      <c r="C27" s="26">
        <v>68007</v>
      </c>
      <c r="D27" s="26">
        <v>59937</v>
      </c>
      <c r="E27" s="26">
        <v>56343</v>
      </c>
      <c r="F27" s="26">
        <v>56042</v>
      </c>
      <c r="G27" s="26">
        <v>50318</v>
      </c>
      <c r="H27" s="26">
        <v>51097</v>
      </c>
      <c r="I27" s="26">
        <v>51790</v>
      </c>
      <c r="J27" s="26">
        <v>46192.138</v>
      </c>
      <c r="K27" s="26">
        <v>54383.891</v>
      </c>
      <c r="L27" s="52">
        <f ca="1" t="shared" si="1"/>
        <v>51326.68</v>
      </c>
      <c r="M27" s="38">
        <f ca="1" t="shared" si="0"/>
        <v>-0.05621537818983935</v>
      </c>
    </row>
    <row r="28" spans="1:13" ht="15">
      <c r="A28" s="6" t="s">
        <v>42</v>
      </c>
      <c r="B28" s="6" t="s">
        <v>43</v>
      </c>
      <c r="C28" s="26">
        <v>115918</v>
      </c>
      <c r="D28" s="26">
        <v>126443</v>
      </c>
      <c r="E28" s="26">
        <v>123466</v>
      </c>
      <c r="F28" s="26">
        <v>100693</v>
      </c>
      <c r="G28" s="26">
        <v>96041</v>
      </c>
      <c r="H28" s="26">
        <v>96179</v>
      </c>
      <c r="I28" s="26">
        <v>85671</v>
      </c>
      <c r="J28" s="26">
        <v>89385</v>
      </c>
      <c r="K28" s="26">
        <v>82606</v>
      </c>
      <c r="L28" s="52">
        <f ca="1" t="shared" si="1"/>
        <v>86732</v>
      </c>
      <c r="M28" s="38">
        <f ca="1" t="shared" si="0"/>
        <v>0.04994794566980598</v>
      </c>
    </row>
    <row r="29" spans="1:13" ht="15">
      <c r="A29" s="6" t="s">
        <v>44</v>
      </c>
      <c r="B29" s="6" t="s">
        <v>45</v>
      </c>
      <c r="C29" s="26">
        <v>55665.215</v>
      </c>
      <c r="D29" s="26">
        <v>48050.654</v>
      </c>
      <c r="E29" s="26">
        <v>49063.416</v>
      </c>
      <c r="F29" s="26">
        <v>41574.55</v>
      </c>
      <c r="G29" s="26">
        <v>39413.987</v>
      </c>
      <c r="H29" s="26">
        <v>35993.129</v>
      </c>
      <c r="I29" s="26">
        <v>33206.194</v>
      </c>
      <c r="J29" s="26">
        <v>32492.355</v>
      </c>
      <c r="K29" s="26">
        <v>32033.535</v>
      </c>
      <c r="L29" s="52">
        <f ca="1" t="shared" si="1"/>
        <v>31966.356</v>
      </c>
      <c r="M29" s="38">
        <f ca="1" t="shared" si="0"/>
        <v>-0.002097146006521</v>
      </c>
    </row>
    <row r="30" spans="1:13" ht="15">
      <c r="A30" s="6" t="s">
        <v>31</v>
      </c>
      <c r="B30" s="6" t="s">
        <v>32</v>
      </c>
      <c r="C30" s="26">
        <v>456617</v>
      </c>
      <c r="D30" s="26">
        <v>435145</v>
      </c>
      <c r="E30" s="26">
        <v>389696</v>
      </c>
      <c r="F30" s="26">
        <v>358393</v>
      </c>
      <c r="G30" s="26">
        <v>324785</v>
      </c>
      <c r="H30" s="26">
        <v>348428</v>
      </c>
      <c r="I30" s="26">
        <v>373449</v>
      </c>
      <c r="J30" s="26">
        <v>397573</v>
      </c>
      <c r="K30" s="26">
        <v>385102</v>
      </c>
      <c r="L30" s="52">
        <f ca="1" t="shared" si="1"/>
        <v>391887</v>
      </c>
      <c r="M30" s="38">
        <f ca="1" t="shared" si="0"/>
        <v>0.017618708809614025</v>
      </c>
    </row>
    <row r="31" spans="1:13" ht="15">
      <c r="A31" s="6" t="s">
        <v>46</v>
      </c>
      <c r="B31" s="6" t="s">
        <v>47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11244.845</v>
      </c>
      <c r="K31" s="26">
        <v>13626.879</v>
      </c>
      <c r="L31" s="52">
        <f ca="1" t="shared" si="1"/>
        <v>14244.722000000002</v>
      </c>
      <c r="M31" s="38">
        <f ca="1" t="shared" si="0"/>
        <v>0.04534002246589264</v>
      </c>
    </row>
    <row r="32" spans="1:13" ht="15">
      <c r="A32" s="6" t="s">
        <v>52</v>
      </c>
      <c r="B32" s="6" t="s">
        <v>53</v>
      </c>
      <c r="C32" s="26">
        <v>1865332</v>
      </c>
      <c r="D32" s="26">
        <v>1632443</v>
      </c>
      <c r="E32" s="26">
        <v>1560921</v>
      </c>
      <c r="F32" s="26">
        <v>1557147.369</v>
      </c>
      <c r="G32" s="26">
        <v>1359092.662</v>
      </c>
      <c r="H32" s="26">
        <v>1336003.382</v>
      </c>
      <c r="I32" s="26">
        <v>1401601.376</v>
      </c>
      <c r="J32" s="26">
        <v>1448108.314</v>
      </c>
      <c r="K32" s="26">
        <v>1434688.682</v>
      </c>
      <c r="L32" s="52">
        <f ca="1" t="shared" si="1"/>
        <v>1497162.2619999999</v>
      </c>
      <c r="M32" s="38">
        <f ca="1" t="shared" si="0"/>
        <v>0.04354504275653004</v>
      </c>
    </row>
    <row r="33" spans="1:13" ht="15">
      <c r="A33" s="6" t="s">
        <v>2</v>
      </c>
      <c r="B33" s="6" t="s">
        <v>3</v>
      </c>
      <c r="C33" s="26">
        <v>377879.018</v>
      </c>
      <c r="D33" s="26">
        <v>356647.604</v>
      </c>
      <c r="E33" s="26">
        <v>340832.943</v>
      </c>
      <c r="F33" s="26">
        <v>328455.428</v>
      </c>
      <c r="G33" s="26">
        <v>299794.062</v>
      </c>
      <c r="H33" s="26">
        <v>319663.861</v>
      </c>
      <c r="I33" s="26">
        <v>331112.493</v>
      </c>
      <c r="J33" s="26">
        <v>361759.621</v>
      </c>
      <c r="K33" s="26">
        <v>344000.385</v>
      </c>
      <c r="L33" s="52">
        <f ca="1" t="shared" si="1"/>
        <v>356733.9426060001</v>
      </c>
      <c r="M33" s="38">
        <f ca="1" t="shared" si="0"/>
        <v>0.03701611440347685</v>
      </c>
    </row>
    <row r="34" spans="1:13" ht="15">
      <c r="A34" s="6" t="s">
        <v>56</v>
      </c>
      <c r="B34" s="6" t="s">
        <v>57</v>
      </c>
      <c r="C34" s="26">
        <v>595676</v>
      </c>
      <c r="D34" s="26">
        <v>597149</v>
      </c>
      <c r="E34" s="26">
        <v>636407</v>
      </c>
      <c r="F34" s="26">
        <v>638991</v>
      </c>
      <c r="G34" s="26">
        <v>623574</v>
      </c>
      <c r="H34" s="26">
        <v>640849</v>
      </c>
      <c r="I34" s="26">
        <v>680746</v>
      </c>
      <c r="J34" s="26">
        <v>718491.194</v>
      </c>
      <c r="K34" s="26">
        <v>750093.271</v>
      </c>
      <c r="L34" s="52">
        <f ca="1" t="shared" si="1"/>
        <v>787334.084</v>
      </c>
      <c r="M34" s="38">
        <f ca="1" t="shared" si="0"/>
        <v>0.04964824301163495</v>
      </c>
    </row>
    <row r="35" spans="1:13" ht="15">
      <c r="A35" s="6" t="s">
        <v>58</v>
      </c>
      <c r="B35" s="6" t="s">
        <v>59</v>
      </c>
      <c r="C35" s="26">
        <v>208806</v>
      </c>
      <c r="D35" s="26">
        <v>207649</v>
      </c>
      <c r="E35" s="26">
        <v>182946</v>
      </c>
      <c r="F35" s="26">
        <v>174723</v>
      </c>
      <c r="G35" s="26">
        <v>161580</v>
      </c>
      <c r="H35" s="26">
        <v>188448.081</v>
      </c>
      <c r="I35" s="26">
        <v>201100.869</v>
      </c>
      <c r="J35" s="26">
        <v>251924.204</v>
      </c>
      <c r="K35" s="26">
        <v>233645.892</v>
      </c>
      <c r="L35" s="52">
        <f ca="1" t="shared" si="1"/>
        <v>245793.519</v>
      </c>
      <c r="M35" s="38">
        <f ca="1" t="shared" si="0"/>
        <v>0.05199161387352791</v>
      </c>
    </row>
    <row r="36" spans="1:13" ht="15">
      <c r="A36" s="6" t="s">
        <v>60</v>
      </c>
      <c r="B36" s="6" t="s">
        <v>61</v>
      </c>
      <c r="C36" s="26">
        <v>501876</v>
      </c>
      <c r="D36" s="26">
        <v>516607</v>
      </c>
      <c r="E36" s="26">
        <v>501364</v>
      </c>
      <c r="F36" s="26">
        <v>457708</v>
      </c>
      <c r="G36" s="26">
        <v>434925</v>
      </c>
      <c r="H36" s="26">
        <v>414833</v>
      </c>
      <c r="I36" s="26">
        <v>419784.434</v>
      </c>
      <c r="J36" s="26">
        <v>447094.645</v>
      </c>
      <c r="K36" s="26">
        <v>457894.306</v>
      </c>
      <c r="L36" s="52">
        <f ca="1" t="shared" si="1"/>
        <v>435101</v>
      </c>
      <c r="M36" s="38">
        <f ca="1" t="shared" si="0"/>
        <v>-0.04977853120540876</v>
      </c>
    </row>
    <row r="37" spans="1:13" ht="15">
      <c r="A37" s="6" t="s">
        <v>65</v>
      </c>
      <c r="B37" s="6" t="s">
        <v>66</v>
      </c>
      <c r="C37" s="26">
        <v>40139</v>
      </c>
      <c r="D37" s="26">
        <v>34314</v>
      </c>
      <c r="E37" s="26">
        <v>33033</v>
      </c>
      <c r="F37" s="26">
        <v>32185</v>
      </c>
      <c r="G37" s="26">
        <v>29122</v>
      </c>
      <c r="H37" s="26">
        <v>30904</v>
      </c>
      <c r="I37" s="26">
        <v>32799</v>
      </c>
      <c r="J37" s="26">
        <v>34361.275</v>
      </c>
      <c r="K37" s="26">
        <v>33713.54</v>
      </c>
      <c r="L37" s="52">
        <f ca="1" t="shared" si="1"/>
        <v>34220.813</v>
      </c>
      <c r="M37" s="38">
        <f ca="1" t="shared" si="0"/>
        <v>0.015046565860482142</v>
      </c>
    </row>
    <row r="38" spans="1:13" ht="15">
      <c r="A38" s="6" t="s">
        <v>64</v>
      </c>
      <c r="B38" s="6" t="s">
        <v>78</v>
      </c>
      <c r="C38" s="26">
        <v>232899</v>
      </c>
      <c r="D38" s="26">
        <v>215716</v>
      </c>
      <c r="E38" s="26">
        <v>203075</v>
      </c>
      <c r="F38" s="26">
        <v>212040</v>
      </c>
      <c r="G38" s="26">
        <v>175489</v>
      </c>
      <c r="H38" s="26">
        <v>180472</v>
      </c>
      <c r="I38" s="26">
        <v>181211</v>
      </c>
      <c r="J38" s="26">
        <v>192439</v>
      </c>
      <c r="K38" s="26">
        <v>189665</v>
      </c>
      <c r="L38" s="52">
        <f ca="1" t="shared" si="1"/>
        <v>180834</v>
      </c>
      <c r="M38" s="38">
        <f ca="1" t="shared" si="0"/>
        <v>-0.046561041836923</v>
      </c>
    </row>
    <row r="39" spans="1:13" ht="15">
      <c r="A39" s="7" t="s">
        <v>19</v>
      </c>
      <c r="B39" s="7" t="s">
        <v>20</v>
      </c>
      <c r="C39" s="46">
        <v>178502</v>
      </c>
      <c r="D39" s="46">
        <v>156307</v>
      </c>
      <c r="E39" s="46">
        <v>139816</v>
      </c>
      <c r="F39" s="46">
        <v>133008</v>
      </c>
      <c r="G39" s="46">
        <v>117049</v>
      </c>
      <c r="H39" s="46">
        <v>104333</v>
      </c>
      <c r="I39" s="46">
        <v>96099</v>
      </c>
      <c r="J39" s="46">
        <v>90284</v>
      </c>
      <c r="K39" s="46">
        <v>101462</v>
      </c>
      <c r="L39" s="54">
        <f ca="1" t="shared" si="1"/>
        <v>97758</v>
      </c>
      <c r="M39" s="39">
        <f ca="1" t="shared" si="0"/>
        <v>-0.03650627821253272</v>
      </c>
    </row>
    <row r="40" spans="1:13" ht="15">
      <c r="A40" s="58" t="s">
        <v>69</v>
      </c>
      <c r="B40" s="58" t="s">
        <v>70</v>
      </c>
      <c r="C40" s="28">
        <v>68195</v>
      </c>
      <c r="D40" s="28">
        <v>53900</v>
      </c>
      <c r="E40" s="28">
        <v>46827</v>
      </c>
      <c r="F40" s="28">
        <v>44440</v>
      </c>
      <c r="G40" s="28">
        <v>36939</v>
      </c>
      <c r="H40" s="28">
        <v>33662</v>
      </c>
      <c r="I40" s="28">
        <v>38064</v>
      </c>
      <c r="J40" s="28">
        <v>42779</v>
      </c>
      <c r="K40" s="28">
        <v>46549</v>
      </c>
      <c r="L40" s="53">
        <f ca="1" t="shared" si="1"/>
        <v>46290</v>
      </c>
      <c r="M40" s="50">
        <f ca="1" t="shared" si="0"/>
        <v>-0.0055640293024554754</v>
      </c>
    </row>
    <row r="41" spans="1:13" ht="15">
      <c r="A41" s="89" t="s">
        <v>74</v>
      </c>
      <c r="B41" s="89" t="s">
        <v>75</v>
      </c>
      <c r="C41" s="90">
        <v>3945707</v>
      </c>
      <c r="D41" s="90">
        <v>3272364</v>
      </c>
      <c r="E41" s="90">
        <v>3088247</v>
      </c>
      <c r="F41" s="90">
        <v>3060263</v>
      </c>
      <c r="G41" s="90">
        <v>2788880</v>
      </c>
      <c r="H41" s="90">
        <v>2882400</v>
      </c>
      <c r="I41" s="90">
        <v>3223189.643</v>
      </c>
      <c r="J41" s="90">
        <v>3140968.297</v>
      </c>
      <c r="K41" s="90">
        <v>3168096.826</v>
      </c>
      <c r="L41" s="91">
        <f ca="1" t="shared" si="1"/>
        <v>3146178.9531806377</v>
      </c>
      <c r="M41" s="92">
        <f ca="1" t="shared" si="0"/>
        <v>-0.006918309011102908</v>
      </c>
    </row>
    <row r="42" spans="1:13" ht="15">
      <c r="A42" s="5" t="s">
        <v>33</v>
      </c>
      <c r="B42" s="5" t="s">
        <v>34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51">
        <v>0</v>
      </c>
      <c r="M42" s="37" t="s">
        <v>7</v>
      </c>
    </row>
    <row r="43" spans="1:13" ht="15">
      <c r="A43" s="58" t="s">
        <v>54</v>
      </c>
      <c r="B43" s="58" t="s">
        <v>55</v>
      </c>
      <c r="C43" s="28">
        <v>293765</v>
      </c>
      <c r="D43" s="28">
        <v>237842</v>
      </c>
      <c r="E43" s="28">
        <v>253712</v>
      </c>
      <c r="F43" s="28">
        <v>262468</v>
      </c>
      <c r="G43" s="28">
        <v>267984</v>
      </c>
      <c r="H43" s="28">
        <v>285689</v>
      </c>
      <c r="I43" s="28">
        <v>257842</v>
      </c>
      <c r="J43" s="28">
        <v>213852</v>
      </c>
      <c r="K43" s="28">
        <v>239629.718</v>
      </c>
      <c r="L43" s="53">
        <f ca="1" t="shared" si="1"/>
        <v>230680.091</v>
      </c>
      <c r="M43" s="50">
        <f ca="1" t="shared" si="0"/>
        <v>-0.03734773414038739</v>
      </c>
    </row>
    <row r="44" spans="1:13" ht="15">
      <c r="A44" s="5" t="s">
        <v>50</v>
      </c>
      <c r="B44" s="5" t="s">
        <v>51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51">
        <v>0</v>
      </c>
      <c r="M44" s="37" t="s">
        <v>7</v>
      </c>
    </row>
    <row r="45" spans="1:13" ht="15">
      <c r="A45" s="6" t="s">
        <v>23</v>
      </c>
      <c r="B45" s="6" t="s">
        <v>24</v>
      </c>
      <c r="C45" s="26">
        <v>4445</v>
      </c>
      <c r="D45" s="26">
        <v>5131</v>
      </c>
      <c r="E45" s="26">
        <v>5325</v>
      </c>
      <c r="F45" s="26">
        <v>6027</v>
      </c>
      <c r="G45" s="26">
        <v>5171</v>
      </c>
      <c r="H45" s="26">
        <v>5209</v>
      </c>
      <c r="I45" s="26">
        <v>8190</v>
      </c>
      <c r="J45" s="26">
        <v>10533</v>
      </c>
      <c r="K45" s="26">
        <v>9715</v>
      </c>
      <c r="L45" s="52">
        <f ca="1" t="shared" si="1"/>
        <v>11312</v>
      </c>
      <c r="M45" s="38">
        <f ca="1" t="shared" si="0"/>
        <v>0.16438497169325794</v>
      </c>
    </row>
    <row r="46" spans="1:13" ht="15">
      <c r="A46" s="6" t="s">
        <v>0</v>
      </c>
      <c r="B46" s="6" t="s">
        <v>1</v>
      </c>
      <c r="C46" s="26">
        <v>538</v>
      </c>
      <c r="D46" s="26">
        <v>559</v>
      </c>
      <c r="E46" s="26">
        <v>615</v>
      </c>
      <c r="F46" s="26">
        <v>678</v>
      </c>
      <c r="G46" s="26">
        <v>1155</v>
      </c>
      <c r="H46" s="26">
        <v>1273</v>
      </c>
      <c r="I46" s="26">
        <v>1626.572</v>
      </c>
      <c r="J46" s="26">
        <v>1741.239</v>
      </c>
      <c r="K46" s="26">
        <v>1503.062</v>
      </c>
      <c r="L46" s="52">
        <f ca="1" t="shared" si="1"/>
        <v>2681.2267</v>
      </c>
      <c r="M46" s="38">
        <f ca="1" t="shared" si="0"/>
        <v>0.7838430483905523</v>
      </c>
    </row>
    <row r="47" spans="1:13" ht="15">
      <c r="A47" s="6" t="s">
        <v>62</v>
      </c>
      <c r="B47" s="6" t="s">
        <v>63</v>
      </c>
      <c r="C47" s="26">
        <v>86219</v>
      </c>
      <c r="D47" s="26">
        <v>88509</v>
      </c>
      <c r="E47" s="26">
        <v>78054</v>
      </c>
      <c r="F47" s="26">
        <v>86832</v>
      </c>
      <c r="G47" s="26">
        <v>74848</v>
      </c>
      <c r="H47" s="26">
        <v>81426</v>
      </c>
      <c r="I47" s="26">
        <v>87986</v>
      </c>
      <c r="J47" s="26">
        <v>98491.344</v>
      </c>
      <c r="K47" s="26">
        <v>99174.584</v>
      </c>
      <c r="L47" s="52">
        <f ca="1" t="shared" si="1"/>
        <v>94627.085</v>
      </c>
      <c r="M47" s="38">
        <f ca="1" t="shared" si="0"/>
        <v>-0.04585347189356492</v>
      </c>
    </row>
    <row r="48" spans="1:13" ht="15">
      <c r="A48" s="58" t="s">
        <v>71</v>
      </c>
      <c r="B48" s="58" t="s">
        <v>72</v>
      </c>
      <c r="C48" s="28">
        <v>1460495</v>
      </c>
      <c r="D48" s="28">
        <v>1711403</v>
      </c>
      <c r="E48" s="28">
        <v>1733423</v>
      </c>
      <c r="F48" s="28">
        <v>1747095</v>
      </c>
      <c r="G48" s="28">
        <v>1870315</v>
      </c>
      <c r="H48" s="28">
        <v>1832108</v>
      </c>
      <c r="I48" s="28">
        <v>1779939</v>
      </c>
      <c r="J48" s="28">
        <v>2057694</v>
      </c>
      <c r="K48" s="28">
        <v>1908137</v>
      </c>
      <c r="L48" s="53">
        <f ca="1" t="shared" si="1"/>
        <v>1721594</v>
      </c>
      <c r="M48" s="50">
        <f ca="1" t="shared" si="0"/>
        <v>-0.09776184833688562</v>
      </c>
    </row>
    <row r="49" spans="1:13" ht="15">
      <c r="A49" s="5" t="s">
        <v>6</v>
      </c>
      <c r="B49" s="5" t="s">
        <v>79</v>
      </c>
      <c r="C49" s="32" t="s">
        <v>7</v>
      </c>
      <c r="D49" s="32" t="s">
        <v>7</v>
      </c>
      <c r="E49" s="32" t="s">
        <v>7</v>
      </c>
      <c r="F49" s="32" t="s">
        <v>7</v>
      </c>
      <c r="G49" s="32">
        <v>7063</v>
      </c>
      <c r="H49" s="32">
        <v>8254</v>
      </c>
      <c r="I49" s="32">
        <v>8592</v>
      </c>
      <c r="J49" s="32">
        <v>9292</v>
      </c>
      <c r="K49" s="32">
        <v>9260</v>
      </c>
      <c r="L49" s="51">
        <f ca="1" t="shared" si="1"/>
        <v>8919</v>
      </c>
      <c r="M49" s="37">
        <f ca="1" t="shared" si="0"/>
        <v>-0.03682505399568037</v>
      </c>
    </row>
    <row r="50" spans="1:13" ht="15">
      <c r="A50" s="7" t="s">
        <v>39</v>
      </c>
      <c r="B50" s="7" t="s">
        <v>104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54">
        <f ca="1" t="shared" si="1"/>
        <v>0</v>
      </c>
      <c r="M50" s="39" t="s">
        <v>7</v>
      </c>
    </row>
    <row r="51" spans="1:13" ht="15">
      <c r="A51" s="59" t="s">
        <v>48</v>
      </c>
      <c r="B51" s="59" t="s">
        <v>49</v>
      </c>
      <c r="C51" s="24">
        <v>40283</v>
      </c>
      <c r="D51" s="24">
        <v>38986</v>
      </c>
      <c r="E51" s="24">
        <v>37094</v>
      </c>
      <c r="F51" s="24">
        <v>34991</v>
      </c>
      <c r="G51" s="24">
        <v>35614</v>
      </c>
      <c r="H51" s="24">
        <v>34197</v>
      </c>
      <c r="I51" s="24">
        <v>35105</v>
      </c>
      <c r="J51" s="24">
        <v>35062</v>
      </c>
      <c r="K51" s="24">
        <v>38156.7</v>
      </c>
      <c r="L51" s="25">
        <f ca="1" t="shared" si="1"/>
        <v>36074.893</v>
      </c>
      <c r="M51" s="34">
        <f ca="1" t="shared" si="0"/>
        <v>-0.05455940896356348</v>
      </c>
    </row>
    <row r="52" spans="1:13" ht="15">
      <c r="A52" s="6" t="s">
        <v>120</v>
      </c>
      <c r="B52" s="6" t="s">
        <v>73</v>
      </c>
      <c r="C52" s="26">
        <v>2570228</v>
      </c>
      <c r="D52" s="26">
        <v>2179608</v>
      </c>
      <c r="E52" s="26">
        <v>2001993</v>
      </c>
      <c r="F52" s="26">
        <v>1835723</v>
      </c>
      <c r="G52" s="26">
        <v>1556108</v>
      </c>
      <c r="H52" s="26">
        <v>1213382</v>
      </c>
      <c r="I52" s="26">
        <v>1190915</v>
      </c>
      <c r="J52" s="26">
        <v>1142240</v>
      </c>
      <c r="K52" s="26">
        <v>1193373.158</v>
      </c>
      <c r="L52" s="27">
        <f ca="1" t="shared" si="1"/>
        <v>958532.26</v>
      </c>
      <c r="M52" s="35">
        <f ca="1" t="shared" si="0"/>
        <v>-0.19678748128839685</v>
      </c>
    </row>
    <row r="53" spans="1:13" ht="15">
      <c r="A53" s="58" t="s">
        <v>25</v>
      </c>
      <c r="B53" s="58" t="s">
        <v>26</v>
      </c>
      <c r="C53" s="30" t="s">
        <v>7</v>
      </c>
      <c r="D53" s="30" t="s">
        <v>7</v>
      </c>
      <c r="E53" s="30" t="s">
        <v>7</v>
      </c>
      <c r="F53" s="30">
        <v>76750.139</v>
      </c>
      <c r="G53" s="30">
        <v>87633.66</v>
      </c>
      <c r="H53" s="30">
        <v>96538.724</v>
      </c>
      <c r="I53" s="30">
        <v>90756.256</v>
      </c>
      <c r="J53" s="30">
        <v>95595.997</v>
      </c>
      <c r="K53" s="30">
        <v>95147.422</v>
      </c>
      <c r="L53" s="33">
        <f ca="1" t="shared" si="1"/>
        <v>101919.05</v>
      </c>
      <c r="M53" s="36">
        <f ca="1" t="shared" si="0"/>
        <v>0.07116985261040498</v>
      </c>
    </row>
    <row r="54" spans="1:2" ht="15">
      <c r="A54" s="29" t="s">
        <v>102</v>
      </c>
      <c r="B54" s="21" t="s">
        <v>121</v>
      </c>
    </row>
    <row r="55" spans="1:2" ht="15">
      <c r="A55" s="29"/>
      <c r="B55" s="21" t="s">
        <v>109</v>
      </c>
    </row>
    <row r="56" ht="15">
      <c r="B56" s="21" t="s">
        <v>103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36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127801.989</v>
      </c>
      <c r="E3" s="76">
        <v>98937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80961.25</v>
      </c>
      <c r="E5" s="77">
        <v>112418.229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0</v>
      </c>
      <c r="E7" s="77">
        <v>0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208763.239</v>
      </c>
      <c r="E9" s="79">
        <v>211355.229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30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589.363</v>
      </c>
      <c r="E3" s="76">
        <v>444.732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192807.45</v>
      </c>
      <c r="E5" s="77">
        <v>207357.66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634.153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-1863.05</v>
      </c>
      <c r="E7" s="77">
        <v>1671.779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191533.76300000004</v>
      </c>
      <c r="E9" s="79">
        <v>208840.018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68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3512</v>
      </c>
      <c r="E3" s="76">
        <v>5406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338</v>
      </c>
      <c r="E4" s="77">
        <v>361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1409177</v>
      </c>
      <c r="E5" s="77">
        <v>1505906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131438</v>
      </c>
      <c r="E6" s="77">
        <v>47064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-21391</v>
      </c>
      <c r="E7" s="77">
        <v>-26927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1260198</v>
      </c>
      <c r="E9" s="79">
        <v>1437682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22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360.463</v>
      </c>
      <c r="E3" s="76">
        <v>667.553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2569.66</v>
      </c>
      <c r="E4" s="77">
        <v>4422.838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2036746.762</v>
      </c>
      <c r="E5" s="77">
        <v>2267615.186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247461.862</v>
      </c>
      <c r="E6" s="77">
        <v>450534.089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-81161.254</v>
      </c>
      <c r="E7" s="77">
        <v>-78659.255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1711053.769</v>
      </c>
      <c r="E9" s="79">
        <v>1743512.233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11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47345.182</v>
      </c>
      <c r="E3" s="76">
        <v>39601.218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61166.542</v>
      </c>
      <c r="E5" s="77">
        <v>77104.791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4360.791</v>
      </c>
      <c r="E6" s="77">
        <v>2778.898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2482.533</v>
      </c>
      <c r="E7" s="77">
        <v>-2001.422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106633.466</v>
      </c>
      <c r="E9" s="79">
        <v>111925.68899999998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38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207567.848</v>
      </c>
      <c r="E3" s="76">
        <v>182946.622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1076.304</v>
      </c>
      <c r="E4" s="77">
        <v>1903.262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2585940.193</v>
      </c>
      <c r="E5" s="77">
        <v>2701769.454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14878.202</v>
      </c>
      <c r="E6" s="77">
        <v>12399.265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-10066.553</v>
      </c>
      <c r="E7" s="77">
        <v>-42713.567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2769639.59</v>
      </c>
      <c r="E9" s="79">
        <v>2831506.506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13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0</v>
      </c>
      <c r="E3" s="76">
        <v>0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0</v>
      </c>
      <c r="E5" s="77">
        <v>0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0</v>
      </c>
      <c r="E7" s="77">
        <v>0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0</v>
      </c>
      <c r="E9" s="79">
        <v>0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41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0</v>
      </c>
      <c r="E3" s="76">
        <v>0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53749.935</v>
      </c>
      <c r="E5" s="77">
        <v>51343.214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633.956</v>
      </c>
      <c r="E7" s="77">
        <v>-16.534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54383.890999999996</v>
      </c>
      <c r="E9" s="79">
        <v>51326.68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43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0</v>
      </c>
      <c r="E3" s="76">
        <v>0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88715</v>
      </c>
      <c r="E5" s="77">
        <v>106877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7001</v>
      </c>
      <c r="E6" s="77">
        <v>20175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892</v>
      </c>
      <c r="E7" s="77">
        <v>30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82606</v>
      </c>
      <c r="E9" s="79">
        <v>86732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45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0</v>
      </c>
      <c r="E3" s="76">
        <v>0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231.004</v>
      </c>
      <c r="E4" s="77">
        <v>144.003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31802.531</v>
      </c>
      <c r="E5" s="77">
        <v>31822.353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0</v>
      </c>
      <c r="E7" s="77">
        <v>0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32033.535</v>
      </c>
      <c r="E9" s="79">
        <v>31966.356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workbookViewId="0" topLeftCell="A1">
      <selection activeCell="C19" sqref="C19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6" width="14.28125" style="2" customWidth="1"/>
    <col min="7" max="7" width="11.8515625" style="2" customWidth="1"/>
    <col min="8" max="16384" width="9.140625" style="2" customWidth="1"/>
  </cols>
  <sheetData>
    <row r="1" spans="1:6" ht="16.5" customHeight="1">
      <c r="A1" s="1"/>
      <c r="B1" s="1" t="s">
        <v>125</v>
      </c>
      <c r="C1" s="1"/>
      <c r="D1" s="1"/>
      <c r="E1" s="1"/>
      <c r="F1" s="1"/>
    </row>
    <row r="2" spans="2:6" ht="24">
      <c r="B2" s="14"/>
      <c r="C2" s="14" t="s">
        <v>111</v>
      </c>
      <c r="D2" s="15">
        <v>2018</v>
      </c>
      <c r="E2" s="41" t="s">
        <v>112</v>
      </c>
      <c r="F2" s="16" t="s">
        <v>113</v>
      </c>
    </row>
    <row r="3" spans="2:6" ht="12.75" customHeight="1">
      <c r="B3" s="5" t="s">
        <v>83</v>
      </c>
      <c r="C3" s="5" t="s">
        <v>84</v>
      </c>
      <c r="D3" s="42">
        <f>'BE'!D3+'BG'!D3+'CZ'!D3+'DK'!D3+'DE'!D3+'EE'!D3+'IE'!D3+'EL'!D3+'ES'!D3+'FR'!D3+'HR'!D3+'IT'!D3+'CY'!D3+LV!D3+LT!D3+LU!D3+'HU'!D3+MT!D3+NL!D3+'AT'!D3+PL!D3+PT!D3+RO!D3+SI!D3+SK!D3+'FI'!D3+SE!D3</f>
        <v>2748630.3900000006</v>
      </c>
      <c r="E3" s="85">
        <f>'BE'!E3+'BG'!E3+'CZ'!E3+'DK'!E3+'DE'!E3+'EE'!E3+'IE'!E3+'EL'!E3+'ES'!E3+'FR'!E3+'HR'!E3+'IT'!E3+'CY'!E3+LV!E3+LT!E3+LU!E3+'HU'!E3+MT!E3+NL!E3+'AT'!E3+PL!E3+PT!E3+RO!E3+SI!E3+SK!E3+'FI'!E3+SE!E3</f>
        <v>2459718.2187596</v>
      </c>
      <c r="F3" s="37">
        <f>E3/D3-1</f>
        <v>-0.10511132100245768</v>
      </c>
    </row>
    <row r="4" spans="2:6" ht="12.75" customHeight="1">
      <c r="B4" s="6" t="s">
        <v>83</v>
      </c>
      <c r="C4" s="6" t="s">
        <v>86</v>
      </c>
      <c r="D4" s="43">
        <f>'BE'!D4+'BG'!D4+'CZ'!D4+'DK'!D4+'DE'!D4+'EE'!D4+'IE'!D4+'EL'!D4+'ES'!D4+'FR'!D4+'HR'!D4+'IT'!D4+'CY'!D4+LV!D4+LT!D4+LU!D4+'HU'!D4+MT!D4+NL!D4+'AT'!D4+PL!D4+PT!D4+RO!D4+SI!D4+SK!D4+'FI'!D4+SE!D4</f>
        <v>17842.814</v>
      </c>
      <c r="E4" s="86">
        <f>'BE'!E4+'BG'!E4+'CZ'!E4+'DK'!E4+'DE'!E4+'EE'!E4+'IE'!E4+'EL'!E4+'ES'!E4+'FR'!E4+'HR'!E4+'IT'!E4+'CY'!E4+LV!E4+LT!E4+LU!E4+'HU'!E4+MT!E4+NL!E4+'AT'!E4+PL!E4+PT!E4+RO!E4+SI!E4+SK!E4+'FI'!E4+SE!E4</f>
        <v>24779.870000000003</v>
      </c>
      <c r="F4" s="38">
        <f>E4/D4-1</f>
        <v>0.3887871049936409</v>
      </c>
    </row>
    <row r="5" spans="2:6" ht="12.75" customHeight="1">
      <c r="B5" s="6" t="s">
        <v>83</v>
      </c>
      <c r="C5" s="6" t="s">
        <v>87</v>
      </c>
      <c r="D5" s="43">
        <f>'BE'!D5+'BG'!D5+'CZ'!D5+'DK'!D5+'DE'!D5+'EE'!D5+'IE'!D5+'EL'!D5+'ES'!D5+'FR'!D5+'HR'!D5+'IT'!D5+'CY'!D5+LV!D5+LT!D5+LU!D5+'HU'!D5+MT!D5+NL!D5+'AT'!D5+PL!D5+PT!D5+RO!D5+SI!D5+SK!D5+'FI'!D5+SE!D5</f>
        <v>15332132.844</v>
      </c>
      <c r="E5" s="86">
        <f>'BE'!E5+'BG'!E5+'CZ'!E5+'DK'!E5+'DE'!E5+'EE'!E5+'IE'!E5+'EL'!E5+'ES'!E5+'FR'!E5+'HR'!E5+'IT'!E5+'CY'!E5+LV!E5+LT!E5+LU!E5+'HU'!E5+MT!E5+NL!E5+'AT'!E5+PL!E5+PT!E5+RO!E5+SI!E5+SK!E5+'FI'!E5+SE!E5</f>
        <v>17085855.998999998</v>
      </c>
      <c r="F5" s="38">
        <f>E5/D5-1</f>
        <v>0.11438220454020454</v>
      </c>
    </row>
    <row r="6" spans="2:6" ht="12.75" customHeight="1">
      <c r="B6" s="6" t="s">
        <v>83</v>
      </c>
      <c r="C6" s="6" t="s">
        <v>88</v>
      </c>
      <c r="D6" s="43">
        <f>'BE'!D6+'BG'!D6+'CZ'!D6+'DK'!D6+'DE'!D6+'EE'!D6+'IE'!D6+'EL'!D6+'ES'!D6+'FR'!D6+'HR'!D6+'IT'!D6+'CY'!D6+LV!D6+LT!D6+LU!D6+'HU'!D6+MT!D6+NL!D6+'AT'!D6+PL!D6+PT!D6+RO!D6+SI!D6+SK!D6+'FI'!D6+SE!D6</f>
        <v>2763001.608</v>
      </c>
      <c r="E6" s="86">
        <f>'BE'!E6+'BG'!E6+'CZ'!E6+'DK'!E6+'DE'!E6+'EE'!E6+'IE'!E6+'EL'!E6+'ES'!E6+'FR'!E6+'HR'!E6+'IT'!E6+'CY'!E6+LV!E6+LT!E6+LU!E6+'HU'!E6+MT!E6+NL!E6+'AT'!E6+PL!E6+PT!E6+RO!E6+SI!E6+SK!E6+'FI'!E6+SE!E6</f>
        <v>2742793.0462551992</v>
      </c>
      <c r="F6" s="38">
        <f>E6/D6-1</f>
        <v>-0.0073139884125614785</v>
      </c>
    </row>
    <row r="7" spans="2:6" ht="12.75" customHeight="1">
      <c r="B7" s="6" t="s">
        <v>83</v>
      </c>
      <c r="C7" s="6" t="s">
        <v>89</v>
      </c>
      <c r="D7" s="43">
        <f>'BE'!D7+'BG'!D7+'CZ'!D7+'DK'!D7+'DE'!D7+'EE'!D7+'IE'!D7+'EL'!D7+'ES'!D7+'FR'!D7+'HR'!D7+'IT'!D7+'CY'!D7+LV!D7+LT!D7+LU!D7+'HU'!D7+MT!D7+NL!D7+'AT'!D7+PL!D7+PT!D7+RO!D7+SI!D7+SK!D7+'FI'!D7+SE!D7</f>
        <v>-220976.12200000003</v>
      </c>
      <c r="E7" s="86">
        <f>'BE'!E7+'BG'!E7+'CZ'!E7+'DK'!E7+'DE'!E7+'EE'!E7+'IE'!E7+'EL'!E7+'ES'!E7+'FR'!E7+'HR'!E7+'IT'!E7+'CY'!E7+LV!E7+LT!E7+LU!E7+'HU'!E7+MT!E7+NL!E7+'AT'!E7+PL!E7+PT!E7+RO!E7+SI!E7+SK!E7+'FI'!E7+SE!E7</f>
        <v>-995156.1148984</v>
      </c>
      <c r="F7" s="38"/>
    </row>
    <row r="8" spans="2:6" ht="12.75" customHeight="1">
      <c r="B8" s="7" t="s">
        <v>83</v>
      </c>
      <c r="C8" s="7" t="s">
        <v>90</v>
      </c>
      <c r="D8" s="44">
        <f>'BE'!D8+'BG'!D8+'CZ'!D8+'DK'!D8+'DE'!D8+'EE'!D8+'IE'!D8+'EL'!D8+'ES'!D8+'FR'!D8+'HR'!D8+'IT'!D8+'CY'!D8+LV!D8+LT!D8+LU!D8+'HU'!D8+MT!D8+NL!D8+'AT'!D8+PL!D8+PT!D8+RO!D8+SI!D8+SK!D8+'FI'!D8+SE!D8</f>
        <v>1993.348</v>
      </c>
      <c r="E8" s="87">
        <f>'BE'!E8+'BG'!E8+'CZ'!E8+'DK'!E8+'DE'!E8+'EE'!E8+'IE'!E8+'EL'!E8+'ES'!E8+'FR'!E8+'HR'!E8+'IT'!E8+'CY'!E8+LV!E8+LT!E8+LU!E8+'HU'!E8+MT!E8+NL!E8+'AT'!E8+PL!E8+PT!E8+RO!E8+SI!E8+SK!E8+'FI'!E8+SE!E8</f>
        <v>4170.471</v>
      </c>
      <c r="F8" s="39">
        <f>E8/D8-1</f>
        <v>1.0921941377019966</v>
      </c>
    </row>
    <row r="9" spans="2:6" ht="12.75" customHeight="1">
      <c r="B9" s="18" t="s">
        <v>83</v>
      </c>
      <c r="C9" s="18" t="s">
        <v>91</v>
      </c>
      <c r="D9" s="45">
        <f>'BE'!D9+'BG'!D9+'CZ'!D9+'DK'!D9+'DE'!D9+'EE'!D9+'IE'!D9+'EL'!D9+'ES'!D9+'FR'!D9+'HR'!D9+'IT'!D9+'CY'!D9+LV!D9+LT!D9+LU!D9+'HU'!D9+MT!D9+NL!D9+'AT'!D9+PL!D9+PT!D9+RO!D9+SI!D9+SK!D9+'FI'!D9+SE!D9</f>
        <v>15112634.97</v>
      </c>
      <c r="E9" s="88">
        <f>'BE'!E9+'BG'!E9+'CZ'!E9+'DK'!E9+'DE'!E9+'EE'!E9+'IE'!E9+'EL'!E9+'ES'!E9+'FR'!E9+'HR'!E9+'IT'!E9+'CY'!E9+LV!E9+LT!E9+LU!E9+'HU'!E9+MT!E9+NL!E9+'AT'!E9+PL!E9+PT!E9+RO!E9+SI!E9+SK!E9+'FI'!E9+SE!E9</f>
        <v>15828234.455605999</v>
      </c>
      <c r="F9" s="40">
        <f>E9/D9-1</f>
        <v>0.04735107325933097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5" customHeight="1">
      <c r="B14" s="93" t="s">
        <v>124</v>
      </c>
    </row>
    <row r="23" ht="15">
      <c r="B23" s="21"/>
    </row>
    <row r="24" ht="15">
      <c r="B24" s="21"/>
    </row>
    <row r="25" ht="15">
      <c r="B25" s="2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32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68252</v>
      </c>
      <c r="E3" s="76">
        <v>61216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205</v>
      </c>
      <c r="E4" s="77">
        <v>224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494127</v>
      </c>
      <c r="E5" s="77">
        <v>723258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194125</v>
      </c>
      <c r="E6" s="77">
        <v>271148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16643</v>
      </c>
      <c r="E7" s="77">
        <v>-121663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385102</v>
      </c>
      <c r="E9" s="79">
        <v>391887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47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0</v>
      </c>
      <c r="E3" s="76">
        <v>0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14918.907</v>
      </c>
      <c r="E5" s="77">
        <v>14760.78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-1292.028</v>
      </c>
      <c r="E7" s="77">
        <v>-516.058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13626.878999999999</v>
      </c>
      <c r="E9" s="79">
        <v>14244.722000000002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53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1291980</v>
      </c>
      <c r="E3" s="76">
        <v>1123679.53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5169.43</v>
      </c>
      <c r="E4" s="77">
        <v>6597.153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2030350</v>
      </c>
      <c r="E5" s="77">
        <v>1967736.64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1816500</v>
      </c>
      <c r="E6" s="77">
        <v>1588874.254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-75771</v>
      </c>
      <c r="E7" s="77">
        <v>-9210.936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539.748</v>
      </c>
      <c r="E8" s="78">
        <v>2765.871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1434688.6819999998</v>
      </c>
      <c r="E9" s="79">
        <v>1497162.2619999999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3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39964.399</v>
      </c>
      <c r="E3" s="76">
        <v>35818.71375960001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503400.001</v>
      </c>
      <c r="E5" s="77">
        <v>546823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201444.222</v>
      </c>
      <c r="E6" s="77">
        <v>108491.1262551998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2080.207</v>
      </c>
      <c r="E7" s="77">
        <v>-117416.64489840003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344000.385</v>
      </c>
      <c r="E9" s="79">
        <v>356733.9426060001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57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161377.562</v>
      </c>
      <c r="E3" s="76">
        <v>159408.039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608366.64</v>
      </c>
      <c r="E5" s="77">
        <v>681196.908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26278.311</v>
      </c>
      <c r="E6" s="77">
        <v>26958.121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6627.38</v>
      </c>
      <c r="E7" s="77">
        <v>-26312.742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750093.2710000001</v>
      </c>
      <c r="E9" s="79">
        <v>787334.084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59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0</v>
      </c>
      <c r="E3" s="76">
        <v>0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236114.864</v>
      </c>
      <c r="E5" s="77">
        <v>245622.041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-2468.972</v>
      </c>
      <c r="E7" s="77">
        <v>171.478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233645.892</v>
      </c>
      <c r="E9" s="79">
        <v>245793.519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61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394322.918</v>
      </c>
      <c r="E3" s="76">
        <v>386060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56210.249</v>
      </c>
      <c r="E5" s="77">
        <v>103570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1143.101</v>
      </c>
      <c r="E6" s="77">
        <v>495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8504.24</v>
      </c>
      <c r="E7" s="77">
        <v>-54034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457894.306</v>
      </c>
      <c r="E9" s="79">
        <v>435101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66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634.22</v>
      </c>
      <c r="E3" s="76">
        <v>273.796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33515.443</v>
      </c>
      <c r="E5" s="77">
        <v>34026.579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436.123</v>
      </c>
      <c r="E6" s="77">
        <v>79.562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0</v>
      </c>
      <c r="E7" s="77">
        <v>0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33713.54</v>
      </c>
      <c r="E9" s="79">
        <v>34220.813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78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3609</v>
      </c>
      <c r="E3" s="76">
        <v>4795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169857</v>
      </c>
      <c r="E5" s="77">
        <v>250467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16199</v>
      </c>
      <c r="E7" s="77">
        <v>-74428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189665</v>
      </c>
      <c r="E9" s="79">
        <v>180834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20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0</v>
      </c>
      <c r="E3" s="76">
        <v>0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407</v>
      </c>
      <c r="E4" s="77">
        <v>382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101361</v>
      </c>
      <c r="E5" s="77">
        <v>97933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-257</v>
      </c>
      <c r="E7" s="77">
        <v>-557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49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101462</v>
      </c>
      <c r="E9" s="79">
        <v>97758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/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6" width="14.28125" style="2" customWidth="1"/>
    <col min="7" max="7" width="11.8515625" style="2" customWidth="1"/>
    <col min="8" max="16384" width="9.140625" style="2" customWidth="1"/>
  </cols>
  <sheetData>
    <row r="1" spans="1:2" ht="16.5" customHeight="1">
      <c r="A1" s="1"/>
      <c r="B1" s="1" t="s">
        <v>101</v>
      </c>
    </row>
    <row r="2" spans="2:6" ht="24">
      <c r="B2" s="14"/>
      <c r="C2" s="14" t="s">
        <v>111</v>
      </c>
      <c r="D2" s="15">
        <v>2018</v>
      </c>
      <c r="E2" s="41" t="s">
        <v>112</v>
      </c>
      <c r="F2" s="16" t="s">
        <v>113</v>
      </c>
    </row>
    <row r="3" spans="2:6" ht="12.75" customHeight="1">
      <c r="B3" s="5" t="s">
        <v>83</v>
      </c>
      <c r="C3" s="5" t="s">
        <v>84</v>
      </c>
      <c r="D3" s="42">
        <f>'BE'!D3+'BG'!D3+'CZ'!D3+'DK'!D3+'DE'!D3+'EE'!D3+'IE'!D3+'EL'!D3+'ES'!D3+'FR'!D3+'HR'!D3+'IT'!D3+'CY'!D3+LV!D3+LT!D3+LU!D3+'HU'!D3+MT!D3+NL!D3+'AT'!D3+PL!D3+PT!D3+RO!D3+SI!D3+SK!D3+'FI'!D3+SE!D3+UK!D3</f>
        <v>4369394.193000001</v>
      </c>
      <c r="E3" s="85">
        <f>'BE'!E3+'BG'!E3+'CZ'!E3+'DK'!E3+'DE'!E3+'EE'!E3+'IE'!E3+'EL'!E3+'ES'!E3+'FR'!E3+'HR'!E3+'IT'!E3+'CY'!E3+LV!E3+LT!E3+LU!E3+'HU'!E3+MT!E3+NL!E3+'AT'!E3+PL!E3+PT!E3+RO!E3+SI!E3+SK!E3+'FI'!E3+SE!E3+UK!E3</f>
        <v>4043498.493744812</v>
      </c>
      <c r="F3" s="37">
        <f>E3/D3-1</f>
        <v>-0.07458601464186754</v>
      </c>
    </row>
    <row r="4" spans="2:6" ht="12.75" customHeight="1">
      <c r="B4" s="6" t="s">
        <v>83</v>
      </c>
      <c r="C4" s="6" t="s">
        <v>86</v>
      </c>
      <c r="D4" s="43">
        <f>'BE'!D4+'BG'!D4+'CZ'!D4+'DK'!D4+'DE'!D4+'EE'!D4+'IE'!D4+'EL'!D4+'ES'!D4+'FR'!D4+'HR'!D4+'IT'!D4+'CY'!D4+LV!D4+LT!D4+LU!D4+'HU'!D4+MT!D4+NL!D4+'AT'!D4+PL!D4+PT!D4+RO!D4+SI!D4+SK!D4+'FI'!D4+SE!D4+UK!D4</f>
        <v>29592.373</v>
      </c>
      <c r="E4" s="86">
        <f>'BE'!E4+'BG'!E4+'CZ'!E4+'DK'!E4+'DE'!E4+'EE'!E4+'IE'!E4+'EL'!E4+'ES'!E4+'FR'!E4+'HR'!E4+'IT'!E4+'CY'!E4+LV!E4+LT!E4+LU!E4+'HU'!E4+MT!E4+NL!E4+'AT'!E4+PL!E4+PT!E4+RO!E4+SI!E4+SK!E4+'FI'!E4+SE!E4+UK!E4</f>
        <v>39784.2044504</v>
      </c>
      <c r="F4" s="38">
        <f>E4/D4-1</f>
        <v>0.34440737315659</v>
      </c>
    </row>
    <row r="5" spans="2:6" ht="12.75" customHeight="1">
      <c r="B5" s="6" t="s">
        <v>83</v>
      </c>
      <c r="C5" s="6" t="s">
        <v>87</v>
      </c>
      <c r="D5" s="43">
        <f>'BE'!D5+'BG'!D5+'CZ'!D5+'DK'!D5+'DE'!D5+'EE'!D5+'IE'!D5+'EL'!D5+'ES'!D5+'FR'!D5+'HR'!D5+'IT'!D5+'CY'!D5+LV!D5+LT!D5+LU!D5+'HU'!D5+MT!D5+NL!D5+'AT'!D5+PL!D5+PT!D5+RO!D5+SI!D5+SK!D5+'FI'!D5+SE!D5+UK!D5</f>
        <v>17193622.665</v>
      </c>
      <c r="E5" s="86">
        <f>'BE'!E5+'BG'!E5+'CZ'!E5+'DK'!E5+'DE'!E5+'EE'!E5+'IE'!E5+'EL'!E5+'ES'!E5+'FR'!E5+'HR'!E5+'IT'!E5+'CY'!E5+LV!E5+LT!E5+LU!E5+'HU'!E5+MT!E5+NL!E5+'AT'!E5+PL!E5+PT!E5+RO!E5+SI!E5+SK!E5+'FI'!E5+SE!E5+UK!E5</f>
        <v>18950366.975999996</v>
      </c>
      <c r="F5" s="38">
        <f>E5/D5-1</f>
        <v>0.1021741808127552</v>
      </c>
    </row>
    <row r="6" spans="2:6" ht="12.75" customHeight="1">
      <c r="B6" s="6" t="s">
        <v>83</v>
      </c>
      <c r="C6" s="6" t="s">
        <v>88</v>
      </c>
      <c r="D6" s="43">
        <f>'BE'!D6+'BG'!D6+'CZ'!D6+'DK'!D6+'DE'!D6+'EE'!D6+'IE'!D6+'EL'!D6+'ES'!D6+'FR'!D6+'HR'!D6+'IT'!D6+'CY'!D6+LV!D6+LT!D6+LU!D6+'HU'!D6+MT!D6+NL!D6+'AT'!D6+PL!D6+PT!D6+RO!D6+SI!D6+SK!D6+'FI'!D6+SE!D6+UK!D6</f>
        <v>3061403.066</v>
      </c>
      <c r="E6" s="86">
        <f>'BE'!E6+'BG'!E6+'CZ'!E6+'DK'!E6+'DE'!E6+'EE'!E6+'IE'!E6+'EL'!E6+'ES'!E6+'FR'!E6+'HR'!E6+'IT'!E6+'CY'!E6+LV!E6+LT!E6+LU!E6+'HU'!E6+MT!E6+NL!E6+'AT'!E6+PL!E6+PT!E6+RO!E6+SI!E6+SK!E6+'FI'!E6+SE!E6+UK!E6</f>
        <v>3057798.565989804</v>
      </c>
      <c r="F6" s="38">
        <f>E6/D6-1</f>
        <v>-0.0011774013197503042</v>
      </c>
    </row>
    <row r="7" spans="2:6" ht="12.75" customHeight="1">
      <c r="B7" s="6" t="s">
        <v>83</v>
      </c>
      <c r="C7" s="6" t="s">
        <v>89</v>
      </c>
      <c r="D7" s="43">
        <f>'BE'!D7+'BG'!D7+'CZ'!D7+'DK'!D7+'DE'!D7+'EE'!D7+'IE'!D7+'EL'!D7+'ES'!D7+'FR'!D7+'HR'!D7+'IT'!D7+'CY'!D7+LV!D7+LT!D7+LU!D7+'HU'!D7+MT!D7+NL!D7+'AT'!D7+PL!D7+PT!D7+RO!D7+SI!D7+SK!D7+'FI'!D7+SE!D7+UK!D7</f>
        <v>-248481.02100000004</v>
      </c>
      <c r="E7" s="86">
        <f>'BE'!E7+'BG'!E7+'CZ'!E7+'DK'!E7+'DE'!E7+'EE'!E7+'IE'!E7+'EL'!E7+'ES'!E7+'FR'!E7+'HR'!E7+'IT'!E7+'CY'!E7+LV!E7+LT!E7+LU!E7+'HU'!E7+MT!E7+NL!E7+'AT'!E7+PL!E7+PT!E7+RO!E7+SI!E7+SK!E7+'FI'!E7+SE!E7+UK!E7</f>
        <v>-997267.2284187697</v>
      </c>
      <c r="F7" s="38"/>
    </row>
    <row r="8" spans="2:6" ht="12.75" customHeight="1">
      <c r="B8" s="7" t="s">
        <v>83</v>
      </c>
      <c r="C8" s="7" t="s">
        <v>90</v>
      </c>
      <c r="D8" s="44">
        <f>'BE'!D8+'BG'!D8+'CZ'!D8+'DK'!D8+'DE'!D8+'EE'!D8+'IE'!D8+'EL'!D8+'ES'!D8+'FR'!D8+'HR'!D8+'IT'!D8+'CY'!D8+LV!D8+LT!D8+LU!D8+'HU'!D8+MT!D8+NL!D8+'AT'!D8+PL!D8+PT!D8+RO!D8+SI!D8+SK!D8+'FI'!D8+SE!D8+UK!D8</f>
        <v>1993.348</v>
      </c>
      <c r="E8" s="87">
        <f>'BE'!E8+'BG'!E8+'CZ'!E8+'DK'!E8+'DE'!E8+'EE'!E8+'IE'!E8+'EL'!E8+'ES'!E8+'FR'!E8+'HR'!E8+'IT'!E8+'CY'!E8+LV!E8+LT!E8+LU!E8+'HU'!E8+MT!E8+NL!E8+'AT'!E8+PL!E8+PT!E8+RO!E8+SI!E8+SK!E8+'FI'!E8+SE!E8+UK!E8</f>
        <v>4170.471</v>
      </c>
      <c r="F8" s="39">
        <f>E8/D8-1</f>
        <v>1.0921941377019966</v>
      </c>
    </row>
    <row r="9" spans="2:6" ht="12.75" customHeight="1">
      <c r="B9" s="18" t="s">
        <v>83</v>
      </c>
      <c r="C9" s="18" t="s">
        <v>91</v>
      </c>
      <c r="D9" s="45">
        <f>'BE'!D9+'BG'!D9+'CZ'!D9+'DK'!D9+'DE'!D9+'EE'!D9+'IE'!D9+'EL'!D9+'ES'!D9+'FR'!D9+'HR'!D9+'IT'!D9+'CY'!D9+LV!D9+LT!D9+LU!D9+'HU'!D9+MT!D9+NL!D9+'AT'!D9+PL!D9+PT!D9+RO!D9+SI!D9+SK!D9+'FI'!D9+SE!D9+UK!D9</f>
        <v>18280731.796</v>
      </c>
      <c r="E9" s="88">
        <f>'BE'!E9+'BG'!E9+'CZ'!E9+'DK'!E9+'DE'!E9+'EE'!E9+'IE'!E9+'EL'!E9+'ES'!E9+'FR'!E9+'HR'!E9+'IT'!E9+'CY'!E9+LV!E9+LT!E9+LU!E9+'HU'!E9+MT!E9+NL!E9+'AT'!E9+PL!E9+PT!E9+RO!E9+SI!E9+SK!E9+'FI'!E9+SE!E9+UK!E9</f>
        <v>18974413.408786636</v>
      </c>
      <c r="F9" s="40">
        <f>E9/D9-1</f>
        <v>0.03794605273616125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</sheetData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70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0</v>
      </c>
      <c r="E3" s="76">
        <v>0</v>
      </c>
      <c r="F3" s="17" t="s">
        <v>123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123</v>
      </c>
    </row>
    <row r="5" spans="2:6" ht="12.75" customHeight="1">
      <c r="B5" s="6" t="s">
        <v>83</v>
      </c>
      <c r="C5" s="6" t="s">
        <v>87</v>
      </c>
      <c r="D5" s="72">
        <v>48205</v>
      </c>
      <c r="E5" s="77">
        <v>48611</v>
      </c>
      <c r="F5" s="12" t="s">
        <v>123</v>
      </c>
    </row>
    <row r="6" spans="2:6" ht="12.75" customHeight="1">
      <c r="B6" s="6" t="s">
        <v>83</v>
      </c>
      <c r="C6" s="6" t="s">
        <v>88</v>
      </c>
      <c r="D6" s="72">
        <v>661</v>
      </c>
      <c r="E6" s="77">
        <v>1375</v>
      </c>
      <c r="F6" s="12" t="s">
        <v>123</v>
      </c>
    </row>
    <row r="7" spans="2:6" ht="12.75" customHeight="1">
      <c r="B7" s="6" t="s">
        <v>83</v>
      </c>
      <c r="C7" s="6" t="s">
        <v>89</v>
      </c>
      <c r="D7" s="72">
        <v>0</v>
      </c>
      <c r="E7" s="77">
        <v>49</v>
      </c>
      <c r="F7" s="12" t="s">
        <v>123</v>
      </c>
    </row>
    <row r="8" spans="2:6" ht="12.75" customHeight="1">
      <c r="B8" s="7" t="s">
        <v>83</v>
      </c>
      <c r="C8" s="7" t="s">
        <v>90</v>
      </c>
      <c r="D8" s="73">
        <v>995</v>
      </c>
      <c r="E8" s="78">
        <v>995</v>
      </c>
      <c r="F8" s="13" t="s">
        <v>123</v>
      </c>
    </row>
    <row r="9" spans="2:6" ht="12.75" customHeight="1">
      <c r="B9" s="18" t="s">
        <v>83</v>
      </c>
      <c r="C9" s="18" t="s">
        <v>91</v>
      </c>
      <c r="D9" s="74">
        <v>46549</v>
      </c>
      <c r="E9" s="79">
        <v>46290</v>
      </c>
      <c r="F9" s="19" t="s">
        <v>123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75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1620763.803</v>
      </c>
      <c r="E3" s="76">
        <v>1583780.2749852121</v>
      </c>
      <c r="F3" s="17"/>
    </row>
    <row r="4" spans="2:6" ht="12.75" customHeight="1">
      <c r="B4" s="6" t="s">
        <v>83</v>
      </c>
      <c r="C4" s="6" t="s">
        <v>86</v>
      </c>
      <c r="D4" s="72">
        <v>11749.559</v>
      </c>
      <c r="E4" s="77">
        <v>15004.3344504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1861489.821</v>
      </c>
      <c r="E5" s="77">
        <v>1864510.977</v>
      </c>
      <c r="F5" s="12"/>
    </row>
    <row r="6" spans="2:6" ht="12.75" customHeight="1">
      <c r="B6" s="6" t="s">
        <v>83</v>
      </c>
      <c r="C6" s="6" t="s">
        <v>88</v>
      </c>
      <c r="D6" s="72">
        <v>298401.458</v>
      </c>
      <c r="E6" s="77">
        <v>315005.5197346049</v>
      </c>
      <c r="F6" s="12"/>
    </row>
    <row r="7" spans="2:6" ht="12.75" customHeight="1">
      <c r="B7" s="6" t="s">
        <v>83</v>
      </c>
      <c r="C7" s="6" t="s">
        <v>89</v>
      </c>
      <c r="D7" s="72">
        <v>-27504.899</v>
      </c>
      <c r="E7" s="77">
        <v>-2111.113520369656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/>
      <c r="F8" s="13"/>
    </row>
    <row r="9" spans="2:6" ht="12.75" customHeight="1">
      <c r="B9" s="18" t="s">
        <v>83</v>
      </c>
      <c r="C9" s="18" t="s">
        <v>91</v>
      </c>
      <c r="D9" s="74">
        <v>3168096.826</v>
      </c>
      <c r="E9" s="79">
        <v>3146178.9531806377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34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 t="s">
        <v>7</v>
      </c>
      <c r="E3" s="76" t="s">
        <v>7</v>
      </c>
      <c r="F3" s="17" t="s">
        <v>7</v>
      </c>
    </row>
    <row r="4" spans="2:6" ht="12.75" customHeight="1">
      <c r="B4" s="6" t="s">
        <v>83</v>
      </c>
      <c r="C4" s="6" t="s">
        <v>86</v>
      </c>
      <c r="D4" s="72" t="s">
        <v>7</v>
      </c>
      <c r="E4" s="77" t="s">
        <v>7</v>
      </c>
      <c r="F4" s="12" t="s">
        <v>7</v>
      </c>
    </row>
    <row r="5" spans="2:6" ht="12.75" customHeight="1">
      <c r="B5" s="6" t="s">
        <v>83</v>
      </c>
      <c r="C5" s="6" t="s">
        <v>87</v>
      </c>
      <c r="D5" s="72" t="s">
        <v>7</v>
      </c>
      <c r="E5" s="77" t="s">
        <v>7</v>
      </c>
      <c r="F5" s="12" t="s">
        <v>7</v>
      </c>
    </row>
    <row r="6" spans="2:6" ht="12.75" customHeight="1">
      <c r="B6" s="6" t="s">
        <v>83</v>
      </c>
      <c r="C6" s="6" t="s">
        <v>88</v>
      </c>
      <c r="D6" s="72" t="s">
        <v>7</v>
      </c>
      <c r="E6" s="77" t="s">
        <v>7</v>
      </c>
      <c r="F6" s="12" t="s">
        <v>7</v>
      </c>
    </row>
    <row r="7" spans="2:6" ht="12.75" customHeight="1">
      <c r="B7" s="6" t="s">
        <v>83</v>
      </c>
      <c r="C7" s="6" t="s">
        <v>89</v>
      </c>
      <c r="D7" s="72" t="s">
        <v>7</v>
      </c>
      <c r="E7" s="77" t="s">
        <v>7</v>
      </c>
      <c r="F7" s="12" t="s">
        <v>7</v>
      </c>
    </row>
    <row r="8" spans="2:6" ht="12.75" customHeight="1">
      <c r="B8" s="7" t="s">
        <v>83</v>
      </c>
      <c r="C8" s="7" t="s">
        <v>90</v>
      </c>
      <c r="D8" s="73" t="s">
        <v>7</v>
      </c>
      <c r="E8" s="78" t="s">
        <v>7</v>
      </c>
      <c r="F8" s="13" t="s">
        <v>7</v>
      </c>
    </row>
    <row r="9" spans="2:6" ht="12.75" customHeight="1">
      <c r="B9" s="18" t="s">
        <v>83</v>
      </c>
      <c r="C9" s="18" t="s">
        <v>91</v>
      </c>
      <c r="D9" s="74" t="s">
        <v>7</v>
      </c>
      <c r="E9" s="79" t="s">
        <v>7</v>
      </c>
      <c r="F9" s="19" t="s">
        <v>7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55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4950498.006</v>
      </c>
      <c r="E3" s="76">
        <v>4677550.918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0</v>
      </c>
      <c r="E5" s="77">
        <v>0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4710680.615</v>
      </c>
      <c r="E6" s="77">
        <v>4446949.225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2005</v>
      </c>
      <c r="E7" s="77">
        <v>2525.217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2192.673</v>
      </c>
      <c r="E8" s="78">
        <v>2446.819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239629.71799999982</v>
      </c>
      <c r="E9" s="79">
        <v>230680.091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51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 t="s">
        <v>7</v>
      </c>
      <c r="E3" s="76" t="s">
        <v>7</v>
      </c>
      <c r="F3" s="17" t="s">
        <v>7</v>
      </c>
    </row>
    <row r="4" spans="2:6" ht="12.75" customHeight="1">
      <c r="B4" s="6" t="s">
        <v>83</v>
      </c>
      <c r="C4" s="6" t="s">
        <v>86</v>
      </c>
      <c r="D4" s="72" t="s">
        <v>7</v>
      </c>
      <c r="E4" s="77" t="s">
        <v>7</v>
      </c>
      <c r="F4" s="12" t="s">
        <v>7</v>
      </c>
    </row>
    <row r="5" spans="2:6" ht="12.75" customHeight="1">
      <c r="B5" s="6" t="s">
        <v>83</v>
      </c>
      <c r="C5" s="6" t="s">
        <v>87</v>
      </c>
      <c r="D5" s="72" t="s">
        <v>7</v>
      </c>
      <c r="E5" s="77" t="s">
        <v>7</v>
      </c>
      <c r="F5" s="12" t="s">
        <v>7</v>
      </c>
    </row>
    <row r="6" spans="2:6" ht="12.75" customHeight="1">
      <c r="B6" s="6" t="s">
        <v>83</v>
      </c>
      <c r="C6" s="6" t="s">
        <v>88</v>
      </c>
      <c r="D6" s="72" t="s">
        <v>7</v>
      </c>
      <c r="E6" s="77" t="s">
        <v>7</v>
      </c>
      <c r="F6" s="12" t="s">
        <v>7</v>
      </c>
    </row>
    <row r="7" spans="2:6" ht="12.75" customHeight="1">
      <c r="B7" s="6" t="s">
        <v>83</v>
      </c>
      <c r="C7" s="6" t="s">
        <v>89</v>
      </c>
      <c r="D7" s="72" t="s">
        <v>7</v>
      </c>
      <c r="E7" s="77" t="s">
        <v>7</v>
      </c>
      <c r="F7" s="12" t="s">
        <v>7</v>
      </c>
    </row>
    <row r="8" spans="2:6" ht="12.75" customHeight="1">
      <c r="B8" s="7" t="s">
        <v>83</v>
      </c>
      <c r="C8" s="7" t="s">
        <v>90</v>
      </c>
      <c r="D8" s="73" t="s">
        <v>7</v>
      </c>
      <c r="E8" s="78" t="s">
        <v>7</v>
      </c>
      <c r="F8" s="13" t="s">
        <v>7</v>
      </c>
    </row>
    <row r="9" spans="2:6" ht="12.75" customHeight="1">
      <c r="B9" s="18" t="s">
        <v>83</v>
      </c>
      <c r="C9" s="18" t="s">
        <v>91</v>
      </c>
      <c r="D9" s="74" t="s">
        <v>7</v>
      </c>
      <c r="E9" s="79" t="s">
        <v>7</v>
      </c>
      <c r="F9" s="19" t="s">
        <v>7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24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0</v>
      </c>
      <c r="E3" s="76">
        <v>0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9721</v>
      </c>
      <c r="E5" s="77">
        <v>11308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-6</v>
      </c>
      <c r="E7" s="77">
        <v>4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9715</v>
      </c>
      <c r="E9" s="79">
        <v>11312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1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1503.062</v>
      </c>
      <c r="E3" s="76">
        <v>2681.2267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0</v>
      </c>
      <c r="E5" s="77">
        <v>0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0</v>
      </c>
      <c r="E7" s="77">
        <v>0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1503.062</v>
      </c>
      <c r="E9" s="79">
        <v>2681.2267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63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16652.861</v>
      </c>
      <c r="E3" s="76">
        <v>16024.369</v>
      </c>
      <c r="F3" s="17" t="s">
        <v>123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123</v>
      </c>
    </row>
    <row r="5" spans="2:6" ht="12.75" customHeight="1">
      <c r="B5" s="6" t="s">
        <v>83</v>
      </c>
      <c r="C5" s="6" t="s">
        <v>87</v>
      </c>
      <c r="D5" s="72">
        <v>81430.54</v>
      </c>
      <c r="E5" s="77">
        <v>79755.871</v>
      </c>
      <c r="F5" s="12" t="s">
        <v>123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123</v>
      </c>
    </row>
    <row r="7" spans="2:6" ht="12.75" customHeight="1">
      <c r="B7" s="6" t="s">
        <v>83</v>
      </c>
      <c r="C7" s="6" t="s">
        <v>89</v>
      </c>
      <c r="D7" s="72">
        <v>1091.183</v>
      </c>
      <c r="E7" s="77">
        <v>-1153.155</v>
      </c>
      <c r="F7" s="12" t="s">
        <v>123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123</v>
      </c>
    </row>
    <row r="9" spans="2:6" ht="12.75" customHeight="1">
      <c r="B9" s="18" t="s">
        <v>83</v>
      </c>
      <c r="C9" s="18" t="s">
        <v>91</v>
      </c>
      <c r="D9" s="74">
        <v>99174.584</v>
      </c>
      <c r="E9" s="79">
        <v>94627.085</v>
      </c>
      <c r="F9" s="19" t="s">
        <v>123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72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16343</v>
      </c>
      <c r="E3" s="76">
        <v>17964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/>
      <c r="F4" s="12" t="s">
        <v>85</v>
      </c>
    </row>
    <row r="5" spans="2:6" ht="12.75" customHeight="1">
      <c r="B5" s="6" t="s">
        <v>83</v>
      </c>
      <c r="C5" s="6" t="s">
        <v>87</v>
      </c>
      <c r="D5" s="72">
        <v>1925967</v>
      </c>
      <c r="E5" s="77">
        <v>1730096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25789</v>
      </c>
      <c r="E6" s="77">
        <v>29216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-8384</v>
      </c>
      <c r="E7" s="77">
        <v>2750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1908137</v>
      </c>
      <c r="E9" s="79">
        <v>1721594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79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0</v>
      </c>
      <c r="E3" s="76">
        <v>0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9261</v>
      </c>
      <c r="E5" s="77">
        <v>8919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-1</v>
      </c>
      <c r="E7" s="77">
        <v>0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9260</v>
      </c>
      <c r="E9" s="79">
        <v>8919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/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5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67">
        <v>0</v>
      </c>
      <c r="E3" s="76">
        <v>0</v>
      </c>
      <c r="F3" s="17" t="s">
        <v>85</v>
      </c>
    </row>
    <row r="4" spans="2:6" ht="12.75" customHeight="1">
      <c r="B4" s="6" t="s">
        <v>83</v>
      </c>
      <c r="C4" s="6" t="s">
        <v>86</v>
      </c>
      <c r="D4" s="68">
        <v>1.9</v>
      </c>
      <c r="E4" s="77">
        <v>148.9</v>
      </c>
      <c r="F4" s="12" t="s">
        <v>85</v>
      </c>
    </row>
    <row r="5" spans="2:6" ht="12.75" customHeight="1">
      <c r="B5" s="6" t="s">
        <v>83</v>
      </c>
      <c r="C5" s="6" t="s">
        <v>87</v>
      </c>
      <c r="D5" s="68">
        <v>750493.7</v>
      </c>
      <c r="E5" s="77">
        <v>873773</v>
      </c>
      <c r="F5" s="12" t="s">
        <v>85</v>
      </c>
    </row>
    <row r="6" spans="2:6" ht="12.75" customHeight="1">
      <c r="B6" s="6" t="s">
        <v>83</v>
      </c>
      <c r="C6" s="6" t="s">
        <v>88</v>
      </c>
      <c r="D6" s="68">
        <v>52715</v>
      </c>
      <c r="E6" s="77">
        <v>156561</v>
      </c>
      <c r="F6" s="12" t="s">
        <v>85</v>
      </c>
    </row>
    <row r="7" spans="2:6" ht="12.75" customHeight="1">
      <c r="B7" s="6" t="s">
        <v>83</v>
      </c>
      <c r="C7" s="6" t="s">
        <v>89</v>
      </c>
      <c r="D7" s="68">
        <v>-3857.8</v>
      </c>
      <c r="E7" s="77">
        <v>-12902.6</v>
      </c>
      <c r="F7" s="12" t="s">
        <v>85</v>
      </c>
    </row>
    <row r="8" spans="2:6" ht="12.75" customHeight="1">
      <c r="B8" s="7" t="s">
        <v>83</v>
      </c>
      <c r="C8" s="7" t="s">
        <v>90</v>
      </c>
      <c r="D8" s="69">
        <v>409.6</v>
      </c>
      <c r="E8" s="78">
        <v>409.6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0">
        <v>693513.2</v>
      </c>
      <c r="E9" s="79">
        <v>704048.7000000001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80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0</v>
      </c>
      <c r="E3" s="76">
        <v>0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0</v>
      </c>
      <c r="E5" s="77">
        <v>0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0</v>
      </c>
      <c r="E7" s="77">
        <v>0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0</v>
      </c>
      <c r="E9" s="79">
        <v>0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49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3.7</v>
      </c>
      <c r="E3" s="76">
        <v>3.893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38250</v>
      </c>
      <c r="E5" s="77">
        <v>36017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-97</v>
      </c>
      <c r="E7" s="77">
        <v>54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38156.7</v>
      </c>
      <c r="E9" s="79">
        <v>36074.893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73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8" t="s">
        <v>82</v>
      </c>
    </row>
    <row r="3" spans="2:6" ht="12.75" customHeight="1">
      <c r="B3" s="5" t="s">
        <v>83</v>
      </c>
      <c r="C3" s="5" t="s">
        <v>84</v>
      </c>
      <c r="D3" s="71">
        <v>0</v>
      </c>
      <c r="E3" s="76">
        <v>709639.26</v>
      </c>
      <c r="F3" s="9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0" t="s">
        <v>85</v>
      </c>
    </row>
    <row r="5" spans="2:6" ht="12.75" customHeight="1">
      <c r="B5" s="6" t="s">
        <v>83</v>
      </c>
      <c r="C5" s="6" t="s">
        <v>87</v>
      </c>
      <c r="D5" s="72">
        <v>0</v>
      </c>
      <c r="E5" s="77">
        <v>438309</v>
      </c>
      <c r="F5" s="10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0" t="s">
        <v>85</v>
      </c>
    </row>
    <row r="7" spans="2:6" ht="12.75" customHeight="1">
      <c r="B7" s="6" t="s">
        <v>83</v>
      </c>
      <c r="C7" s="6" t="s">
        <v>89</v>
      </c>
      <c r="D7" s="72">
        <v>0</v>
      </c>
      <c r="E7" s="77">
        <v>-189416</v>
      </c>
      <c r="F7" s="10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1" t="s">
        <v>85</v>
      </c>
    </row>
    <row r="9" spans="2:6" ht="12.75" customHeight="1">
      <c r="B9" s="18" t="s">
        <v>83</v>
      </c>
      <c r="C9" s="18" t="s">
        <v>91</v>
      </c>
      <c r="D9" s="74">
        <v>0</v>
      </c>
      <c r="E9" s="79">
        <v>958532.26</v>
      </c>
      <c r="F9" s="20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26</v>
      </c>
      <c r="F1" s="65" t="s">
        <v>122</v>
      </c>
    </row>
    <row r="2" spans="2:6" ht="12.75" customHeight="1">
      <c r="B2" s="8"/>
      <c r="C2" s="8" t="s">
        <v>81</v>
      </c>
      <c r="D2" s="16">
        <v>2018</v>
      </c>
      <c r="E2" s="80">
        <v>2019</v>
      </c>
      <c r="F2" s="8" t="s">
        <v>82</v>
      </c>
    </row>
    <row r="3" spans="2:6" ht="12.75" customHeight="1">
      <c r="B3" s="5" t="s">
        <v>83</v>
      </c>
      <c r="C3" s="5" t="s">
        <v>84</v>
      </c>
      <c r="D3" s="71">
        <v>403.001</v>
      </c>
      <c r="E3" s="81">
        <v>382.05</v>
      </c>
      <c r="F3" s="9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82">
        <v>0</v>
      </c>
      <c r="F4" s="10" t="s">
        <v>85</v>
      </c>
    </row>
    <row r="5" spans="2:6" ht="12.75" customHeight="1">
      <c r="B5" s="6" t="s">
        <v>83</v>
      </c>
      <c r="C5" s="6" t="s">
        <v>87</v>
      </c>
      <c r="D5" s="72">
        <v>94744.421</v>
      </c>
      <c r="E5" s="82">
        <v>101537</v>
      </c>
      <c r="F5" s="10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82">
        <v>0</v>
      </c>
      <c r="F6" s="10" t="s">
        <v>85</v>
      </c>
    </row>
    <row r="7" spans="2:6" ht="12.75" customHeight="1">
      <c r="B7" s="6" t="s">
        <v>83</v>
      </c>
      <c r="C7" s="6" t="s">
        <v>89</v>
      </c>
      <c r="D7" s="72">
        <v>0</v>
      </c>
      <c r="E7" s="82">
        <v>0</v>
      </c>
      <c r="F7" s="10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83">
        <v>0</v>
      </c>
      <c r="F8" s="11" t="s">
        <v>85</v>
      </c>
    </row>
    <row r="9" spans="2:6" ht="12.75" customHeight="1">
      <c r="B9" s="18" t="s">
        <v>83</v>
      </c>
      <c r="C9" s="18" t="s">
        <v>91</v>
      </c>
      <c r="D9" s="74">
        <v>95147.422</v>
      </c>
      <c r="E9" s="84">
        <v>101919.05</v>
      </c>
      <c r="F9" s="20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/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9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1327.531</v>
      </c>
      <c r="E3" s="76">
        <v>1547.684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120455.3</v>
      </c>
      <c r="E5" s="77">
        <v>114366.362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482.303</v>
      </c>
      <c r="E6" s="77">
        <v>289.884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216.659</v>
      </c>
      <c r="E7" s="77">
        <v>-1986.517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121517.187</v>
      </c>
      <c r="E9" s="79">
        <v>113637.64499999997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/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77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8355.281</v>
      </c>
      <c r="E3" s="76">
        <v>8026.465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307193.654</v>
      </c>
      <c r="E5" s="77">
        <v>365476.32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1675.818</v>
      </c>
      <c r="E7" s="77">
        <v>-40503.837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317224.753</v>
      </c>
      <c r="E9" s="79">
        <v>332998.94800000003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/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16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172301.491</v>
      </c>
      <c r="E3" s="76">
        <v>128102.271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7844.516</v>
      </c>
      <c r="E4" s="77">
        <v>10596.714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16136.146</v>
      </c>
      <c r="E5" s="77">
        <v>46424.675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64076.693</v>
      </c>
      <c r="E6" s="77">
        <v>54935.694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7.401</v>
      </c>
      <c r="E7" s="77">
        <v>-4266.31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132212.86100000003</v>
      </c>
      <c r="E9" s="79">
        <v>125921.65599999997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/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28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219329.143</v>
      </c>
      <c r="E3" s="76">
        <v>222787.595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3281120.277</v>
      </c>
      <c r="E5" s="77">
        <v>3891901.807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-78809.659</v>
      </c>
      <c r="E7" s="77">
        <v>-382962.949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3421639.761</v>
      </c>
      <c r="E9" s="79">
        <v>3731726.453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13.00390625" style="2" customWidth="1"/>
    <col min="3" max="3" width="28.00390625" style="2" customWidth="1"/>
    <col min="4" max="5" width="10.57421875" style="2" customWidth="1"/>
    <col min="6" max="6" width="10.8515625" style="2" customWidth="1"/>
    <col min="7" max="16384" width="9.140625" style="2" customWidth="1"/>
  </cols>
  <sheetData>
    <row r="1" spans="1:6" ht="16.5" customHeight="1">
      <c r="A1" s="66" t="s">
        <v>18</v>
      </c>
      <c r="F1" s="65" t="s">
        <v>122</v>
      </c>
    </row>
    <row r="2" spans="2:6" ht="12.75" customHeight="1">
      <c r="B2" s="14"/>
      <c r="C2" s="14" t="s">
        <v>81</v>
      </c>
      <c r="D2" s="15">
        <v>2018</v>
      </c>
      <c r="E2" s="75">
        <v>2019</v>
      </c>
      <c r="F2" s="14" t="s">
        <v>82</v>
      </c>
    </row>
    <row r="3" spans="2:6" ht="12.75" customHeight="1">
      <c r="B3" s="5" t="s">
        <v>83</v>
      </c>
      <c r="C3" s="5" t="s">
        <v>84</v>
      </c>
      <c r="D3" s="71">
        <v>0</v>
      </c>
      <c r="E3" s="76">
        <v>0</v>
      </c>
      <c r="F3" s="17" t="s">
        <v>85</v>
      </c>
    </row>
    <row r="4" spans="2:6" ht="12.75" customHeight="1">
      <c r="B4" s="6" t="s">
        <v>83</v>
      </c>
      <c r="C4" s="6" t="s">
        <v>86</v>
      </c>
      <c r="D4" s="72">
        <v>0</v>
      </c>
      <c r="E4" s="77">
        <v>0</v>
      </c>
      <c r="F4" s="12" t="s">
        <v>85</v>
      </c>
    </row>
    <row r="5" spans="2:6" ht="12.75" customHeight="1">
      <c r="B5" s="6" t="s">
        <v>83</v>
      </c>
      <c r="C5" s="6" t="s">
        <v>87</v>
      </c>
      <c r="D5" s="72">
        <v>19241</v>
      </c>
      <c r="E5" s="77">
        <v>17695</v>
      </c>
      <c r="F5" s="12" t="s">
        <v>85</v>
      </c>
    </row>
    <row r="6" spans="2:6" ht="12.75" customHeight="1">
      <c r="B6" s="6" t="s">
        <v>83</v>
      </c>
      <c r="C6" s="6" t="s">
        <v>88</v>
      </c>
      <c r="D6" s="72">
        <v>0</v>
      </c>
      <c r="E6" s="77">
        <v>0</v>
      </c>
      <c r="F6" s="12" t="s">
        <v>85</v>
      </c>
    </row>
    <row r="7" spans="2:6" ht="12.75" customHeight="1">
      <c r="B7" s="6" t="s">
        <v>83</v>
      </c>
      <c r="C7" s="6" t="s">
        <v>89</v>
      </c>
      <c r="D7" s="72">
        <v>0</v>
      </c>
      <c r="E7" s="77">
        <v>0</v>
      </c>
      <c r="F7" s="12" t="s">
        <v>85</v>
      </c>
    </row>
    <row r="8" spans="2:6" ht="12.75" customHeight="1">
      <c r="B8" s="7" t="s">
        <v>83</v>
      </c>
      <c r="C8" s="7" t="s">
        <v>90</v>
      </c>
      <c r="D8" s="73">
        <v>0</v>
      </c>
      <c r="E8" s="78">
        <v>0</v>
      </c>
      <c r="F8" s="13" t="s">
        <v>85</v>
      </c>
    </row>
    <row r="9" spans="2:6" ht="12.75" customHeight="1">
      <c r="B9" s="18" t="s">
        <v>83</v>
      </c>
      <c r="C9" s="18" t="s">
        <v>91</v>
      </c>
      <c r="D9" s="74">
        <v>19241</v>
      </c>
      <c r="E9" s="79">
        <v>17695</v>
      </c>
      <c r="F9" s="19" t="s">
        <v>85</v>
      </c>
    </row>
    <row r="10" ht="12.75" customHeight="1">
      <c r="B10" s="21" t="s">
        <v>92</v>
      </c>
    </row>
    <row r="11" ht="12.75" customHeight="1">
      <c r="B11" s="21" t="s">
        <v>114</v>
      </c>
    </row>
    <row r="12" ht="12.75" customHeight="1">
      <c r="B12" s="21" t="s">
        <v>115</v>
      </c>
    </row>
    <row r="13" ht="12.75" customHeight="1">
      <c r="B13" s="2" t="s">
        <v>117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VERDON Dominique (ESTAT)</cp:lastModifiedBy>
  <dcterms:created xsi:type="dcterms:W3CDTF">2019-06-14T12:59:25Z</dcterms:created>
  <dcterms:modified xsi:type="dcterms:W3CDTF">2020-06-29T14:39:47Z</dcterms:modified>
  <cp:category>Natural gas</cp:category>
  <cp:version/>
  <cp:contentType/>
  <cp:contentStatus/>
</cp:coreProperties>
</file>