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3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4505" yWindow="65521" windowWidth="4695" windowHeight="6495" tabRatio="633" firstSheet="2" activeTab="2"/>
  </bookViews>
  <sheets>
    <sheet name="T4.2^update" sheetId="1" state="hidden" r:id="rId1"/>
    <sheet name="Sheet1" sheetId="22" state="hidden" r:id="rId2"/>
    <sheet name="Figure 1" sheetId="23" r:id="rId3"/>
    <sheet name="Figure 2" sheetId="36" r:id="rId4"/>
    <sheet name="Figure 3" sheetId="31" r:id="rId5"/>
    <sheet name="Figure 4" sheetId="27" r:id="rId6"/>
    <sheet name="Figure 5" sheetId="38" r:id="rId7"/>
    <sheet name="Table 1" sheetId="42" r:id="rId8"/>
    <sheet name="totaux EU Milk" sheetId="35" state="hidden" r:id="rId9"/>
    <sheet name="Table 4.11 (unused)" sheetId="34" state="hidden" r:id="rId10"/>
  </sheets>
  <definedNames>
    <definedName name="OLE_LINK7" localSheetId="6">'Figure 5'!$B$2</definedName>
    <definedName name="_xlnm.Print_Area" localSheetId="2">'Figure 1'!$A$1:$O$30</definedName>
    <definedName name="_xlnm.Print_Area" localSheetId="4">'Figure 3'!$B$4:$G$29</definedName>
  </definedNames>
  <calcPr calcId="162913"/>
</workbook>
</file>

<file path=xl/sharedStrings.xml><?xml version="1.0" encoding="utf-8"?>
<sst xmlns="http://schemas.openxmlformats.org/spreadsheetml/2006/main" count="764" uniqueCount="251">
  <si>
    <t>PR Harvested production (1000 t)</t>
  </si>
  <si>
    <t>C1750 Tomatoes</t>
  </si>
  <si>
    <t>C1830 Carrots</t>
  </si>
  <si>
    <t>C1851 Onions</t>
  </si>
  <si>
    <t>C2090 Apples (including cider apples)</t>
  </si>
  <si>
    <t>C2180 Peaches</t>
  </si>
  <si>
    <t>C2300 Citrus fruit</t>
  </si>
  <si>
    <t>BE Belgium</t>
  </si>
  <si>
    <t>CZ Czech Republic</t>
  </si>
  <si>
    <t>DK Denmark</t>
  </si>
  <si>
    <t>DE Germany</t>
  </si>
  <si>
    <t>EE Estonia</t>
  </si>
  <si>
    <t>EL Greece</t>
  </si>
  <si>
    <t>ES Spain</t>
  </si>
  <si>
    <t>FR France</t>
  </si>
  <si>
    <t>IE Ireland</t>
  </si>
  <si>
    <t>IT Italy</t>
  </si>
  <si>
    <t>CY Cyprus</t>
  </si>
  <si>
    <t>LV Latvia</t>
  </si>
  <si>
    <t>LT Lithuania</t>
  </si>
  <si>
    <t>LU Luxembourg</t>
  </si>
  <si>
    <t>HU Hungary</t>
  </si>
  <si>
    <t>MT Malta</t>
  </si>
  <si>
    <t>NL Netherlands</t>
  </si>
  <si>
    <t>AT Austria</t>
  </si>
  <si>
    <t>PL Poland</t>
  </si>
  <si>
    <t>PT Portugal</t>
  </si>
  <si>
    <t>SI Slovenia</t>
  </si>
  <si>
    <t>SK Slovakia</t>
  </si>
  <si>
    <t>FI Finland</t>
  </si>
  <si>
    <t>SE Sweden</t>
  </si>
  <si>
    <t>UK United Kingdom</t>
  </si>
  <si>
    <t>BG Bulgaria</t>
  </si>
  <si>
    <t>RO Romania</t>
  </si>
  <si>
    <t>IS Iceland</t>
  </si>
  <si>
    <t>HR Croatia</t>
  </si>
  <si>
    <t>MK FYROM</t>
  </si>
  <si>
    <t>BA Bosnia Herzegovina</t>
  </si>
  <si>
    <t>ME Montenegro</t>
  </si>
  <si>
    <t>RS Serbia</t>
  </si>
  <si>
    <t>TR Turkey</t>
  </si>
  <si>
    <t>AL Albania</t>
  </si>
  <si>
    <t>XK Kosovo</t>
  </si>
  <si>
    <t>EU28</t>
  </si>
  <si>
    <t>e</t>
  </si>
  <si>
    <t>not reported yet</t>
  </si>
  <si>
    <t>Deadline for data delivery 30th September 2014</t>
  </si>
  <si>
    <t>(2012)</t>
  </si>
  <si>
    <t>m</t>
  </si>
  <si>
    <t>some data are 'early estimates'</t>
  </si>
  <si>
    <t>I think it is safer to flag the 2013 values with 'e'</t>
  </si>
  <si>
    <t>EU-28</t>
  </si>
  <si>
    <t>Total</t>
  </si>
  <si>
    <t>Others</t>
  </si>
  <si>
    <t>:</t>
  </si>
  <si>
    <t>Special value: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</si>
  <si>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</si>
  <si>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</si>
  <si>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</si>
  <si>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</si>
  <si>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</si>
  <si>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</si>
  <si>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</si>
  <si>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</si>
  <si>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</si>
  <si>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</si>
  <si>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</si>
  <si>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</si>
  <si>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</si>
  <si>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</si>
  <si>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</si>
  <si>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</si>
  <si>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</si>
  <si>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</si>
  <si>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</si>
  <si>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</si>
  <si>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</si>
  <si>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</si>
  <si>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</si>
  <si>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</si>
  <si>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</si>
  <si>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 Republic</t>
  </si>
  <si>
    <t>Bulgaria</t>
  </si>
  <si>
    <t>Belgium</t>
  </si>
  <si>
    <t>2013</t>
  </si>
  <si>
    <t>2012</t>
  </si>
  <si>
    <t>2011</t>
  </si>
  <si>
    <t>GEO/TIME</t>
  </si>
  <si>
    <t>Source of data</t>
  </si>
  <si>
    <t>Extracted on</t>
  </si>
  <si>
    <t>Last update</t>
  </si>
  <si>
    <t>Apples</t>
  </si>
  <si>
    <t>Peaches</t>
  </si>
  <si>
    <t>Milk collection (all milks) and dairy products obtained - annual data [apro_mk_pobta]</t>
  </si>
  <si>
    <t>PRODMILK</t>
  </si>
  <si>
    <t>MILKITEM</t>
  </si>
  <si>
    <t>Milk collected fron other animals</t>
  </si>
  <si>
    <t>Ewes' collection milk</t>
  </si>
  <si>
    <t>Goats' collection milk</t>
  </si>
  <si>
    <t>Buffalos' collection milk</t>
  </si>
  <si>
    <t>European Union (28 countries)</t>
  </si>
  <si>
    <t>Switzerland</t>
  </si>
  <si>
    <t>Montenegro</t>
  </si>
  <si>
    <t>Turkey</t>
  </si>
  <si>
    <t>Drinking milk</t>
  </si>
  <si>
    <t>Cheese</t>
  </si>
  <si>
    <t>Other fresh products</t>
  </si>
  <si>
    <t>Milk collected from other animals</t>
  </si>
  <si>
    <t>(in hectares)</t>
  </si>
  <si>
    <t>Pears</t>
  </si>
  <si>
    <t>Apricots</t>
  </si>
  <si>
    <t>Oranges</t>
  </si>
  <si>
    <t>Lemons</t>
  </si>
  <si>
    <t>Small citrus fruits</t>
  </si>
  <si>
    <r>
      <t>Source:</t>
    </r>
    <r>
      <rPr>
        <sz val="9"/>
        <color theme="1"/>
        <rFont val="Arial"/>
        <family val="2"/>
      </rPr>
      <t xml:space="preserve"> Eurostat (online data code: orch_total)</t>
    </r>
  </si>
  <si>
    <t>Table 4.11: Areas under fruit trees by fruit type, 2012</t>
  </si>
  <si>
    <t>This is still the old version of the table !!!</t>
  </si>
  <si>
    <t>We send a corrected excel file last time.</t>
  </si>
  <si>
    <t xml:space="preserve">REPLY: The data in the previous version of the table was the same as in the Excel files "RF Orchards_2012_140728x.xlsx" &amp; "Orchards.xlsx". Is there another file with updated values? </t>
  </si>
  <si>
    <t>The data in this version of the table were taken from the Eurostat database (date of extraction 4/12; total equals the sum of the columns).</t>
  </si>
  <si>
    <t>Germany</t>
  </si>
  <si>
    <t>2014 (¹)</t>
  </si>
  <si>
    <t>MILK</t>
  </si>
  <si>
    <t>Table C</t>
  </si>
  <si>
    <t>Production and utilisation of milk (all milks) on farms</t>
  </si>
  <si>
    <t>item</t>
  </si>
  <si>
    <t>dairy_products</t>
  </si>
  <si>
    <t>obs_value</t>
  </si>
  <si>
    <t>obs_conf</t>
  </si>
  <si>
    <t>PRO - Products obtained (1000 t)</t>
  </si>
  <si>
    <t>D0220D - Milk products, other than milk and cream, delivered to dairies</t>
  </si>
  <si>
    <t>D1100A - Raw milk, total available on farms</t>
  </si>
  <si>
    <t>D1110A - Raw cows' milk from farm</t>
  </si>
  <si>
    <t>D1111A - Dairy raw cows' milk from farm</t>
  </si>
  <si>
    <t>D1112A - Non-dairy raw cows' milk from farm</t>
  </si>
  <si>
    <t>D1120A - Ewes' milk from farm</t>
  </si>
  <si>
    <t>D1130A - Goats' milk from farm</t>
  </si>
  <si>
    <t>D1140A - Buffalos' milk from farm</t>
  </si>
  <si>
    <t>D1200A - Raw cream from farm</t>
  </si>
  <si>
    <t>D1200D - Farm cream delivered to dairies</t>
  </si>
  <si>
    <t>D2100 - Drinking milk</t>
  </si>
  <si>
    <t>D2110H - Drinking milk - Home consumption</t>
  </si>
  <si>
    <t>D2110V - Drinking milk - Direct sales</t>
  </si>
  <si>
    <t>D2140_4200A - Skimmed milk and buttermilk, total available on farms</t>
  </si>
  <si>
    <t>D2140_4200AB - Skimmed milk and buttermilk from butter and cream production</t>
  </si>
  <si>
    <t>D2140_4200BC - Skimmed milk and buttermilk : Balance of cream deliveries</t>
  </si>
  <si>
    <t>D2140_4200RD - Skimmed milk and buttermilk returned by dairies</t>
  </si>
  <si>
    <t>D6100A - Farm butter</t>
  </si>
  <si>
    <t>D6100AD - Farm butter delivered to dairies</t>
  </si>
  <si>
    <t>D7100A - Farm cheese</t>
  </si>
  <si>
    <t>D7100AD - Farm cheese delivered to dairies</t>
  </si>
  <si>
    <t>D9000 - Other milk products</t>
  </si>
  <si>
    <t>USM - Utilization of skimmed milk (1000 t)</t>
  </si>
  <si>
    <t>D1100F - Raw milk for feed</t>
  </si>
  <si>
    <t>D2140_4200D - Skimmed milk and buttermilk delivered to dairies</t>
  </si>
  <si>
    <t>UWM - Utilization of whole milk (1000 t)</t>
  </si>
  <si>
    <t>D0210D - Milk products, other than drinking milk, cream, butter and cheese, delivered to dairies</t>
  </si>
  <si>
    <t>D1100D - Raw milk delivered to dairies</t>
  </si>
  <si>
    <t>D1100DLA - Raw milk, differences and losses on farms</t>
  </si>
  <si>
    <t>D1200DME - Cream delivered to dairies (in milk equivalent)</t>
  </si>
  <si>
    <t>D2200_6110A - Cream and butter from farm</t>
  </si>
  <si>
    <t/>
  </si>
  <si>
    <t>C</t>
  </si>
  <si>
    <t>S</t>
  </si>
  <si>
    <t>Here there was an issue with reference to 2013 data</t>
  </si>
  <si>
    <t>A. Availabilities (1000 t)</t>
  </si>
  <si>
    <t>C. Products obtained (1000 t)</t>
  </si>
  <si>
    <t>B. Utilizations (1000 T)</t>
  </si>
  <si>
    <t>D2140_4200D - Total delivered to dairies</t>
  </si>
  <si>
    <t>Calculated</t>
  </si>
  <si>
    <t>Production of cow's milk on farms by NUTS 2 regions (1 000 t) [agr_r_milkpr]</t>
  </si>
  <si>
    <t>Dairy cows</t>
  </si>
  <si>
    <t>(¹) 2013 for Es</t>
  </si>
  <si>
    <t>Animal populations (December) by NUTS 2 regions [agr_r_animal]</t>
  </si>
  <si>
    <t>Powder products</t>
  </si>
  <si>
    <t>Skimmed milk</t>
  </si>
  <si>
    <t>Whole milk</t>
  </si>
  <si>
    <t>Butter and yellow products</t>
  </si>
  <si>
    <t>Cream</t>
  </si>
  <si>
    <t>Concentrated milk</t>
  </si>
  <si>
    <t>Acidified milk</t>
  </si>
  <si>
    <t>Buttermilk</t>
  </si>
  <si>
    <t>Milk based drinks</t>
  </si>
  <si>
    <t>Caseins</t>
  </si>
  <si>
    <t xml:space="preserve">Product obtained </t>
  </si>
  <si>
    <t>Utilisation of  milk</t>
  </si>
  <si>
    <t xml:space="preserve">Total </t>
  </si>
  <si>
    <t>Sub-total of processes generating skimmed milk</t>
  </si>
  <si>
    <t>Sub-total of processes consuming skimmed milk</t>
  </si>
  <si>
    <t>Milk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</si>
  <si>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</t>
    </r>
    <r>
      <rPr>
        <sz val="9"/>
        <rFont val="Arial"/>
        <family val="2"/>
      </rPr>
      <t>s: apro_mk_pobta</t>
    </r>
    <r>
      <rPr>
        <sz val="9"/>
        <color theme="1"/>
        <rFont val="Arial"/>
        <family val="2"/>
      </rPr>
      <t xml:space="preserve"> and  apro_mk_farm)</t>
    </r>
  </si>
  <si>
    <t>Y-axis cows milk produced and X-axis: number of dairy cows</t>
  </si>
  <si>
    <t>Czechia</t>
  </si>
  <si>
    <t>Raw cow's milk</t>
  </si>
  <si>
    <t>Apparent milk yield</t>
  </si>
  <si>
    <t>Sort</t>
  </si>
  <si>
    <t>EU</t>
  </si>
  <si>
    <t>-</t>
  </si>
  <si>
    <t>Norway</t>
  </si>
  <si>
    <t>Albania</t>
  </si>
  <si>
    <t>Serbia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</si>
  <si>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codes: apro_mk_farm and apro_mt_lscatl)</t>
    </r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</si>
  <si>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apro_mk_pobta)</t>
    </r>
  </si>
  <si>
    <t>(1) Estimate.</t>
  </si>
  <si>
    <t>(2) Provisional.</t>
  </si>
  <si>
    <t>Note: Little or no milk from animals other than cows is produced in the Member States that are not shown in this Figure.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</si>
  <si>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</si>
  <si>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</si>
  <si>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</si>
  <si>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</si>
  <si>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</si>
  <si>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</si>
  <si>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</si>
  <si>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</si>
  <si>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</si>
  <si>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</si>
  <si>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</si>
  <si>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</si>
  <si>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</si>
  <si>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</si>
  <si>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</si>
  <si>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</si>
  <si>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</si>
  <si>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</si>
  <si>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</si>
  <si>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</si>
  <si>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</si>
  <si>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</si>
  <si>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r>
      <t>Source:</t>
    </r>
    <r>
      <rPr>
        <sz val="9"/>
        <color theme="1"/>
        <rFont val="Arial"/>
        <family val="2"/>
      </rPr>
      <t xml:space="preserve"> Eurostat (online data code: apri_pi15_outq)</t>
    </r>
  </si>
  <si>
    <t>(1) In whole milk equivalent</t>
  </si>
  <si>
    <t>(2) Includes other yellow fat dairy products; expressed in butter equivalent.</t>
  </si>
  <si>
    <t>(3) In liquid whey equivalent.</t>
  </si>
  <si>
    <t>2020</t>
  </si>
  <si>
    <t>Figure 1: Production and use of milk</t>
  </si>
  <si>
    <t>(million tonnes, EU, 2020)</t>
  </si>
  <si>
    <t>(dairy cows numbers; raw cows' milk tonnes, 2020)</t>
  </si>
  <si>
    <t>Figure 2: Dairy cows, milk production and the apparent milk yield</t>
  </si>
  <si>
    <t>Note: The line represents the average apparent milk yield across the EU (7 509 kg per cow) for a variable herd size. Countries above the line had a higher apparent yield per cow than the EU-27 average, and vice-versa.</t>
  </si>
  <si>
    <t>(%, 2020)</t>
  </si>
  <si>
    <t>EU (1)</t>
  </si>
  <si>
    <t>Figure 4: Milk collection from animals other than cows</t>
  </si>
  <si>
    <t>(% of total milk delivered to dairies, 2020)</t>
  </si>
  <si>
    <t>2020Q3</t>
  </si>
  <si>
    <t>2020Q4</t>
  </si>
  <si>
    <t>Figure 5: Deflated price indices for milk, 2015-2020</t>
  </si>
  <si>
    <t>(2015 = 100, EU)</t>
  </si>
  <si>
    <t>Figure 3: Collection of cows' milk by dairies</t>
  </si>
  <si>
    <t>Table 1: Utilisation of milk and dairy products obtained</t>
  </si>
  <si>
    <t>France (2)</t>
  </si>
  <si>
    <t>%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</si>
  <si>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</t>
    </r>
    <r>
      <rPr>
        <sz val="9"/>
        <rFont val="Arial"/>
        <family val="2"/>
      </rPr>
      <t>s: apro_mk_pobta</t>
    </r>
    <r>
      <rPr>
        <sz val="9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</si>
</sst>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0.0"/>
    <numFmt numFmtId="166" formatCode="#,##0.0"/>
    <numFmt numFmtId="167" formatCode="#,##0.0_i"/>
    <numFmt numFmtId="169" formatCode="#0.0"/>
    <numFmt numFmtId="170" formatCode="0.0%"/>
    <numFmt numFmtId="171" formatCode="0.000"/>
  </numFmts>
  <fonts count="39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61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666666"/>
      <name val="Arial"/>
      <family val="2"/>
    </font>
    <font>
      <b/>
      <sz val="9"/>
      <color rgb="FFC00000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u val="single"/>
      <sz val="10"/>
      <color indexed="12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trike/>
      <sz val="9"/>
      <color rgb="FFFF0000"/>
      <name val="Arial"/>
      <family val="2"/>
    </font>
    <font>
      <b/>
      <sz val="9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b/>
      <u val="single"/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2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b/>
      <sz val="10"/>
      <color rgb="FF000000"/>
      <name val="Calibri"/>
      <family val="2"/>
    </font>
  </fonts>
  <fills count="2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indexed="8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3" borderId="1" applyNumberFormat="0" applyFont="0" applyAlignment="0" applyProtection="0"/>
    <xf numFmtId="167" fontId="4" fillId="0" borderId="0" applyFill="0" applyBorder="0" applyProtection="0">
      <alignment horizontal="right"/>
    </xf>
    <xf numFmtId="0" fontId="1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Protection="0">
      <alignment vertical="center"/>
    </xf>
    <xf numFmtId="0" fontId="15" fillId="0" borderId="0">
      <alignment/>
      <protection/>
    </xf>
    <xf numFmtId="167" fontId="8" fillId="0" borderId="0" applyFill="0" applyBorder="0" applyProtection="0">
      <alignment horizontal="right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3" borderId="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43">
    <xf numFmtId="0" fontId="0" fillId="0" borderId="0" xfId="0"/>
    <xf numFmtId="0" fontId="4" fillId="0" borderId="0" xfId="0" applyFont="1"/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5" fontId="4" fillId="0" borderId="0" xfId="0" applyNumberFormat="1" applyFont="1"/>
    <xf numFmtId="165" fontId="6" fillId="2" borderId="0" xfId="20" applyNumberFormat="1" applyFont="1"/>
    <xf numFmtId="165" fontId="4" fillId="0" borderId="8" xfId="0" applyNumberFormat="1" applyFont="1" applyBorder="1"/>
    <xf numFmtId="165" fontId="4" fillId="0" borderId="0" xfId="0" applyNumberFormat="1" applyFont="1" applyBorder="1"/>
    <xf numFmtId="165" fontId="4" fillId="0" borderId="9" xfId="0" applyNumberFormat="1" applyFont="1" applyBorder="1"/>
    <xf numFmtId="165" fontId="4" fillId="0" borderId="10" xfId="0" applyNumberFormat="1" applyFont="1" applyBorder="1"/>
    <xf numFmtId="0" fontId="10" fillId="0" borderId="0" xfId="0" applyFont="1"/>
    <xf numFmtId="0" fontId="5" fillId="0" borderId="0" xfId="0" applyFont="1"/>
    <xf numFmtId="0" fontId="5" fillId="3" borderId="1" xfId="21" applyFont="1"/>
    <xf numFmtId="165" fontId="4" fillId="5" borderId="11" xfId="0" applyNumberFormat="1" applyFont="1" applyFill="1" applyBorder="1"/>
    <xf numFmtId="165" fontId="4" fillId="6" borderId="0" xfId="0" applyNumberFormat="1" applyFont="1" applyFill="1" applyBorder="1"/>
    <xf numFmtId="165" fontId="4" fillId="7" borderId="0" xfId="0" applyNumberFormat="1" applyFont="1" applyFill="1" applyBorder="1"/>
    <xf numFmtId="0" fontId="4" fillId="3" borderId="1" xfId="21" applyFont="1"/>
    <xf numFmtId="165" fontId="4" fillId="0" borderId="0" xfId="0" applyNumberFormat="1" applyFont="1" applyAlignment="1">
      <alignment horizontal="right"/>
    </xf>
    <xf numFmtId="165" fontId="4" fillId="5" borderId="0" xfId="0" applyNumberFormat="1" applyFont="1" applyFill="1" applyBorder="1"/>
    <xf numFmtId="165" fontId="4" fillId="0" borderId="11" xfId="0" applyNumberFormat="1" applyFont="1" applyBorder="1"/>
    <xf numFmtId="165" fontId="4" fillId="8" borderId="0" xfId="0" applyNumberFormat="1" applyFont="1" applyFill="1" applyBorder="1"/>
    <xf numFmtId="165" fontId="4" fillId="0" borderId="0" xfId="0" applyNumberFormat="1" applyFont="1" quotePrefix="1"/>
    <xf numFmtId="165" fontId="4" fillId="9" borderId="11" xfId="0" applyNumberFormat="1" applyFont="1" applyFill="1" applyBorder="1"/>
    <xf numFmtId="165" fontId="8" fillId="8" borderId="9" xfId="0" applyNumberFormat="1" applyFont="1" applyFill="1" applyBorder="1"/>
    <xf numFmtId="165" fontId="4" fillId="8" borderId="9" xfId="0" applyNumberFormat="1" applyFont="1" applyFill="1" applyBorder="1"/>
    <xf numFmtId="165" fontId="4" fillId="3" borderId="0" xfId="21" applyNumberFormat="1" applyFont="1" applyBorder="1"/>
    <xf numFmtId="165" fontId="4" fillId="8" borderId="9" xfId="21" applyNumberFormat="1" applyFont="1" applyFill="1" applyBorder="1"/>
    <xf numFmtId="165" fontId="4" fillId="3" borderId="0" xfId="21" applyNumberFormat="1" applyFont="1" applyBorder="1" applyAlignment="1">
      <alignment horizontal="center"/>
    </xf>
    <xf numFmtId="165" fontId="4" fillId="3" borderId="9" xfId="21" applyNumberFormat="1" applyFont="1" applyBorder="1"/>
    <xf numFmtId="165" fontId="4" fillId="5" borderId="0" xfId="0" applyNumberFormat="1" applyFont="1" applyFill="1"/>
    <xf numFmtId="165" fontId="4" fillId="6" borderId="11" xfId="0" applyNumberFormat="1" applyFont="1" applyFill="1" applyBorder="1"/>
    <xf numFmtId="165" fontId="4" fillId="0" borderId="0" xfId="0" applyNumberFormat="1" applyFont="1" applyAlignment="1">
      <alignment horizontal="center"/>
    </xf>
    <xf numFmtId="165" fontId="4" fillId="10" borderId="0" xfId="0" applyNumberFormat="1" applyFont="1" applyFill="1" applyBorder="1"/>
    <xf numFmtId="165" fontId="4" fillId="3" borderId="0" xfId="21" applyNumberFormat="1" applyFont="1" applyBorder="1" applyAlignment="1">
      <alignment horizontal="right"/>
    </xf>
    <xf numFmtId="165" fontId="8" fillId="3" borderId="0" xfId="21" applyNumberFormat="1" applyFont="1" applyBorder="1" applyAlignment="1">
      <alignment horizontal="right"/>
    </xf>
    <xf numFmtId="165" fontId="4" fillId="8" borderId="10" xfId="21" applyNumberFormat="1" applyFont="1" applyFill="1" applyBorder="1"/>
    <xf numFmtId="0" fontId="4" fillId="0" borderId="0" xfId="24" applyFont="1">
      <alignment/>
      <protection/>
    </xf>
    <xf numFmtId="0" fontId="8" fillId="0" borderId="0" xfId="24" applyNumberFormat="1" applyFont="1" applyFill="1" applyBorder="1" applyAlignment="1">
      <alignment/>
      <protection/>
    </xf>
    <xf numFmtId="0" fontId="4" fillId="0" borderId="0" xfId="24" applyFont="1" applyBorder="1">
      <alignment/>
      <protection/>
    </xf>
    <xf numFmtId="4" fontId="4" fillId="0" borderId="0" xfId="24" applyNumberFormat="1" applyFont="1">
      <alignment/>
      <protection/>
    </xf>
    <xf numFmtId="0" fontId="8" fillId="11" borderId="12" xfId="24" applyNumberFormat="1" applyFont="1" applyFill="1" applyBorder="1" applyAlignment="1">
      <alignment/>
      <protection/>
    </xf>
    <xf numFmtId="4" fontId="8" fillId="0" borderId="12" xfId="24" applyNumberFormat="1" applyFont="1" applyFill="1" applyBorder="1" applyAlignment="1">
      <alignment/>
      <protection/>
    </xf>
    <xf numFmtId="3" fontId="8" fillId="0" borderId="12" xfId="24" applyNumberFormat="1" applyFont="1" applyFill="1" applyBorder="1" applyAlignment="1">
      <alignment/>
      <protection/>
    </xf>
    <xf numFmtId="3" fontId="4" fillId="0" borderId="0" xfId="24" applyNumberFormat="1" applyFont="1">
      <alignment/>
      <protection/>
    </xf>
    <xf numFmtId="0" fontId="8" fillId="0" borderId="12" xfId="24" applyNumberFormat="1" applyFont="1" applyFill="1" applyBorder="1" applyAlignment="1">
      <alignment/>
      <protection/>
    </xf>
    <xf numFmtId="0" fontId="9" fillId="0" borderId="0" xfId="24" applyFont="1" applyAlignment="1">
      <alignment horizontal="left" vertical="center"/>
      <protection/>
    </xf>
    <xf numFmtId="0" fontId="4" fillId="0" borderId="0" xfId="26" applyFont="1">
      <alignment/>
      <protection/>
    </xf>
    <xf numFmtId="0" fontId="5" fillId="0" borderId="0" xfId="26" applyFont="1">
      <alignment/>
      <protection/>
    </xf>
    <xf numFmtId="0" fontId="7" fillId="0" borderId="0" xfId="26" applyNumberFormat="1" applyFont="1" applyFill="1" applyBorder="1" applyAlignment="1">
      <alignment horizontal="left"/>
      <protection/>
    </xf>
    <xf numFmtId="0" fontId="4" fillId="0" borderId="0" xfId="26" applyFont="1" applyAlignment="1">
      <alignment horizontal="left"/>
      <protection/>
    </xf>
    <xf numFmtId="0" fontId="7" fillId="0" borderId="0" xfId="27" applyFont="1" applyBorder="1">
      <alignment/>
      <protection/>
    </xf>
    <xf numFmtId="0" fontId="8" fillId="0" borderId="0" xfId="27" applyFont="1" applyBorder="1">
      <alignment/>
      <protection/>
    </xf>
    <xf numFmtId="3" fontId="8" fillId="12" borderId="13" xfId="27" applyNumberFormat="1" applyFont="1" applyFill="1" applyBorder="1" applyAlignment="1">
      <alignment horizontal="right" indent="1"/>
      <protection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0" xfId="27" applyFont="1">
      <alignment/>
      <protection/>
    </xf>
    <xf numFmtId="0" fontId="8" fillId="0" borderId="0" xfId="26" applyFont="1">
      <alignment/>
      <protection/>
    </xf>
    <xf numFmtId="3" fontId="8" fillId="0" borderId="0" xfId="26" applyNumberFormat="1" applyFont="1">
      <alignment/>
      <protection/>
    </xf>
    <xf numFmtId="0" fontId="4" fillId="0" borderId="0" xfId="26" applyFont="1" applyFill="1">
      <alignment/>
      <protection/>
    </xf>
    <xf numFmtId="0" fontId="8" fillId="0" borderId="0" xfId="26" applyNumberFormat="1" applyFont="1" applyFill="1" applyBorder="1" applyAlignment="1">
      <alignment/>
      <protection/>
    </xf>
    <xf numFmtId="165" fontId="4" fillId="0" borderId="0" xfId="26" applyNumberFormat="1" applyFont="1" applyFill="1">
      <alignment/>
      <protection/>
    </xf>
    <xf numFmtId="165" fontId="4" fillId="0" borderId="0" xfId="26" applyNumberFormat="1" applyFont="1">
      <alignment/>
      <protection/>
    </xf>
    <xf numFmtId="0" fontId="4" fillId="0" borderId="0" xfId="26" applyFont="1" applyFill="1" applyBorder="1">
      <alignment/>
      <protection/>
    </xf>
    <xf numFmtId="3" fontId="4" fillId="0" borderId="0" xfId="26" applyNumberFormat="1" applyFont="1">
      <alignment/>
      <protection/>
    </xf>
    <xf numFmtId="0" fontId="11" fillId="0" borderId="0" xfId="26" applyFont="1">
      <alignment/>
      <protection/>
    </xf>
    <xf numFmtId="3" fontId="8" fillId="12" borderId="14" xfId="27" applyNumberFormat="1" applyFont="1" applyFill="1" applyBorder="1" applyAlignment="1">
      <alignment horizontal="right" indent="1"/>
      <protection/>
    </xf>
    <xf numFmtId="0" fontId="7" fillId="12" borderId="15" xfId="27" applyFont="1" applyFill="1" applyBorder="1" applyAlignment="1">
      <alignment/>
      <protection/>
    </xf>
    <xf numFmtId="0" fontId="7" fillId="13" borderId="16" xfId="27" applyFont="1" applyFill="1" applyBorder="1" applyAlignment="1">
      <alignment/>
      <protection/>
    </xf>
    <xf numFmtId="0" fontId="7" fillId="13" borderId="17" xfId="27" applyFont="1" applyFill="1" applyBorder="1" applyAlignment="1">
      <alignment/>
      <protection/>
    </xf>
    <xf numFmtId="0" fontId="7" fillId="13" borderId="18" xfId="27" applyFont="1" applyFill="1" applyBorder="1" applyAlignment="1">
      <alignment/>
      <protection/>
    </xf>
    <xf numFmtId="0" fontId="14" fillId="0" borderId="0" xfId="24" applyFont="1">
      <alignment/>
      <protection/>
    </xf>
    <xf numFmtId="3" fontId="4" fillId="0" borderId="19" xfId="22" applyNumberFormat="1" applyFont="1" applyFill="1" applyBorder="1" applyAlignment="1">
      <alignment horizontal="right" vertical="top" indent="1"/>
    </xf>
    <xf numFmtId="3" fontId="4" fillId="0" borderId="20" xfId="22" applyNumberFormat="1" applyFont="1" applyFill="1" applyBorder="1" applyAlignment="1">
      <alignment horizontal="right" vertical="top" indent="1"/>
    </xf>
    <xf numFmtId="3" fontId="4" fillId="0" borderId="21" xfId="22" applyNumberFormat="1" applyFont="1" applyFill="1" applyBorder="1" applyAlignment="1">
      <alignment horizontal="right" vertical="top" indent="1"/>
    </xf>
    <xf numFmtId="3" fontId="4" fillId="0" borderId="22" xfId="22" applyNumberFormat="1" applyFont="1" applyFill="1" applyBorder="1" applyAlignment="1">
      <alignment horizontal="right" vertical="top" indent="1"/>
    </xf>
    <xf numFmtId="3" fontId="4" fillId="0" borderId="23" xfId="22" applyNumberFormat="1" applyFont="1" applyFill="1" applyBorder="1" applyAlignment="1">
      <alignment horizontal="right" vertical="top" indent="1"/>
    </xf>
    <xf numFmtId="3" fontId="4" fillId="0" borderId="24" xfId="22" applyNumberFormat="1" applyFont="1" applyFill="1" applyBorder="1" applyAlignment="1">
      <alignment horizontal="right" vertical="top" indent="1"/>
    </xf>
    <xf numFmtId="3" fontId="4" fillId="0" borderId="6" xfId="22" applyNumberFormat="1" applyFont="1" applyFill="1" applyBorder="1" applyAlignment="1">
      <alignment horizontal="right" vertical="top" indent="1"/>
    </xf>
    <xf numFmtId="3" fontId="4" fillId="0" borderId="0" xfId="26" applyNumberFormat="1" applyFont="1" applyFill="1">
      <alignment/>
      <protection/>
    </xf>
    <xf numFmtId="1" fontId="4" fillId="0" borderId="0" xfId="26" applyNumberFormat="1" applyFont="1">
      <alignment/>
      <protection/>
    </xf>
    <xf numFmtId="1" fontId="4" fillId="0" borderId="0" xfId="26" applyNumberFormat="1" applyFont="1" applyFill="1">
      <alignment/>
      <protection/>
    </xf>
    <xf numFmtId="3" fontId="8" fillId="0" borderId="19" xfId="22" applyNumberFormat="1" applyFont="1" applyFill="1" applyBorder="1" applyAlignment="1">
      <alignment horizontal="right" vertical="top" indent="1"/>
    </xf>
    <xf numFmtId="3" fontId="8" fillId="0" borderId="21" xfId="22" applyNumberFormat="1" applyFont="1" applyFill="1" applyBorder="1" applyAlignment="1">
      <alignment horizontal="right" vertical="top" indent="1"/>
    </xf>
    <xf numFmtId="3" fontId="8" fillId="0" borderId="23" xfId="22" applyNumberFormat="1" applyFont="1" applyFill="1" applyBorder="1" applyAlignment="1">
      <alignment horizontal="right" vertical="top" indent="1"/>
    </xf>
    <xf numFmtId="0" fontId="7" fillId="0" borderId="0" xfId="24" applyFont="1" applyAlignment="1">
      <alignment horizontal="left" vertical="center" wrapText="1"/>
      <protection/>
    </xf>
    <xf numFmtId="0" fontId="4" fillId="0" borderId="0" xfId="37" applyFont="1" applyBorder="1">
      <alignment/>
      <protection/>
    </xf>
    <xf numFmtId="0" fontId="4" fillId="0" borderId="0" xfId="24" applyFont="1" applyFill="1">
      <alignment/>
      <protection/>
    </xf>
    <xf numFmtId="170" fontId="4" fillId="0" borderId="0" xfId="15" applyNumberFormat="1" applyFont="1" applyFill="1" applyAlignment="1">
      <alignment horizontal="left"/>
    </xf>
    <xf numFmtId="0" fontId="18" fillId="0" borderId="0" xfId="24" applyFont="1" applyFill="1">
      <alignment/>
      <protection/>
    </xf>
    <xf numFmtId="0" fontId="8" fillId="0" borderId="0" xfId="0" applyNumberFormat="1" applyFont="1" applyFill="1" applyBorder="1" applyAlignment="1">
      <alignment/>
    </xf>
    <xf numFmtId="0" fontId="4" fillId="0" borderId="0" xfId="0" applyFont="1" applyBorder="1"/>
    <xf numFmtId="0" fontId="19" fillId="0" borderId="0" xfId="0" applyFont="1"/>
    <xf numFmtId="0" fontId="17" fillId="14" borderId="0" xfId="0" applyFont="1" applyFill="1" applyBorder="1"/>
    <xf numFmtId="0" fontId="19" fillId="0" borderId="0" xfId="0" applyFont="1" applyBorder="1"/>
    <xf numFmtId="0" fontId="19" fillId="15" borderId="25" xfId="0" applyFont="1" applyFill="1" applyBorder="1" applyAlignment="1">
      <alignment vertical="top"/>
    </xf>
    <xf numFmtId="169" fontId="4" fillId="15" borderId="26" xfId="0" applyNumberFormat="1" applyFont="1" applyFill="1" applyBorder="1" applyAlignment="1">
      <alignment vertical="top"/>
    </xf>
    <xf numFmtId="0" fontId="4" fillId="15" borderId="12" xfId="0" applyFont="1" applyFill="1" applyBorder="1" applyAlignment="1">
      <alignment vertical="top"/>
    </xf>
    <xf numFmtId="0" fontId="19" fillId="8" borderId="0" xfId="0" applyFont="1" applyFill="1" applyBorder="1"/>
    <xf numFmtId="0" fontId="4" fillId="0" borderId="0" xfId="0" applyNumberFormat="1" applyFont="1" applyBorder="1"/>
    <xf numFmtId="169" fontId="19" fillId="0" borderId="0" xfId="0" applyNumberFormat="1" applyFont="1" applyBorder="1"/>
    <xf numFmtId="0" fontId="4" fillId="0" borderId="0" xfId="0" applyFont="1" applyFill="1"/>
    <xf numFmtId="169" fontId="4" fillId="0" borderId="12" xfId="0" applyNumberFormat="1" applyFont="1" applyFill="1" applyBorder="1" applyAlignment="1">
      <alignment vertical="top"/>
    </xf>
    <xf numFmtId="169" fontId="5" fillId="15" borderId="12" xfId="0" applyNumberFormat="1" applyFont="1" applyFill="1" applyBorder="1" applyAlignment="1">
      <alignment vertical="top"/>
    </xf>
    <xf numFmtId="0" fontId="5" fillId="0" borderId="0" xfId="0" applyFont="1" applyBorder="1"/>
    <xf numFmtId="0" fontId="5" fillId="0" borderId="0" xfId="0" applyFont="1" applyFill="1"/>
    <xf numFmtId="169" fontId="5" fillId="0" borderId="12" xfId="0" applyNumberFormat="1" applyFont="1" applyFill="1" applyBorder="1" applyAlignment="1">
      <alignment vertical="top"/>
    </xf>
    <xf numFmtId="169" fontId="4" fillId="16" borderId="12" xfId="0" applyNumberFormat="1" applyFont="1" applyFill="1" applyBorder="1" applyAlignment="1">
      <alignment vertical="top"/>
    </xf>
    <xf numFmtId="169" fontId="20" fillId="15" borderId="12" xfId="0" applyNumberFormat="1" applyFont="1" applyFill="1" applyBorder="1" applyAlignment="1">
      <alignment vertical="top"/>
    </xf>
    <xf numFmtId="169" fontId="4" fillId="15" borderId="27" xfId="0" applyNumberFormat="1" applyFont="1" applyFill="1" applyBorder="1" applyAlignment="1">
      <alignment vertical="top"/>
    </xf>
    <xf numFmtId="0" fontId="4" fillId="14" borderId="0" xfId="0" applyFont="1" applyFill="1" applyBorder="1"/>
    <xf numFmtId="169" fontId="4" fillId="15" borderId="28" xfId="0" applyNumberFormat="1" applyFont="1" applyFill="1" applyBorder="1" applyAlignment="1">
      <alignment vertical="top"/>
    </xf>
    <xf numFmtId="0" fontId="4" fillId="17" borderId="0" xfId="37" applyFont="1" applyFill="1">
      <alignment/>
      <protection/>
    </xf>
    <xf numFmtId="0" fontId="5" fillId="0" borderId="0" xfId="37" applyFont="1">
      <alignment/>
      <protection/>
    </xf>
    <xf numFmtId="0" fontId="5" fillId="17" borderId="0" xfId="24" applyFont="1" applyFill="1">
      <alignment/>
      <protection/>
    </xf>
    <xf numFmtId="0" fontId="5" fillId="0" borderId="0" xfId="24" applyFont="1">
      <alignment/>
      <protection/>
    </xf>
    <xf numFmtId="0" fontId="14" fillId="0" borderId="0" xfId="41" applyFont="1">
      <alignment/>
      <protection/>
    </xf>
    <xf numFmtId="0" fontId="4" fillId="0" borderId="0" xfId="41" applyFont="1" applyFill="1">
      <alignment/>
      <protection/>
    </xf>
    <xf numFmtId="0" fontId="8" fillId="17" borderId="0" xfId="24" applyFont="1" applyFill="1">
      <alignment/>
      <protection/>
    </xf>
    <xf numFmtId="0" fontId="4" fillId="0" borderId="0" xfId="37" applyFont="1" applyFill="1">
      <alignment/>
      <protection/>
    </xf>
    <xf numFmtId="0" fontId="4" fillId="0" borderId="0" xfId="37" applyFont="1" applyFill="1" applyBorder="1">
      <alignment/>
      <protection/>
    </xf>
    <xf numFmtId="166" fontId="4" fillId="0" borderId="0" xfId="37" applyNumberFormat="1" applyFont="1" applyFill="1" applyBorder="1">
      <alignment/>
      <protection/>
    </xf>
    <xf numFmtId="0" fontId="7" fillId="0" borderId="0" xfId="27" applyFont="1" applyFill="1" applyBorder="1" applyAlignment="1">
      <alignment horizontal="left" vertical="center"/>
      <protection/>
    </xf>
    <xf numFmtId="166" fontId="4" fillId="0" borderId="0" xfId="37" applyNumberFormat="1" applyFont="1" applyBorder="1">
      <alignment/>
      <protection/>
    </xf>
    <xf numFmtId="0" fontId="7" fillId="17" borderId="0" xfId="27" applyFont="1" applyFill="1" applyBorder="1" applyAlignment="1">
      <alignment horizontal="left" vertical="center"/>
      <protection/>
    </xf>
    <xf numFmtId="0" fontId="4" fillId="0" borderId="0" xfId="0" applyFont="1" applyFill="1" applyBorder="1"/>
    <xf numFmtId="0" fontId="4" fillId="0" borderId="0" xfId="41" applyFont="1">
      <alignment/>
      <protection/>
    </xf>
    <xf numFmtId="0" fontId="4" fillId="0" borderId="0" xfId="56" applyFont="1">
      <alignment/>
      <protection/>
    </xf>
    <xf numFmtId="167" fontId="4" fillId="0" borderId="0" xfId="56" applyNumberFormat="1" applyFont="1">
      <alignment/>
      <protection/>
    </xf>
    <xf numFmtId="10" fontId="4" fillId="0" borderId="0" xfId="56" applyNumberFormat="1" applyFont="1">
      <alignment/>
      <protection/>
    </xf>
    <xf numFmtId="0" fontId="4" fillId="0" borderId="0" xfId="57" applyFont="1" applyProtection="1">
      <alignment/>
      <protection locked="0"/>
    </xf>
    <xf numFmtId="165" fontId="4" fillId="0" borderId="0" xfId="57" applyNumberFormat="1" applyFont="1" applyProtection="1">
      <alignment/>
      <protection locked="0"/>
    </xf>
    <xf numFmtId="165" fontId="4" fillId="0" borderId="0" xfId="57" applyNumberFormat="1" applyFont="1">
      <alignment/>
      <protection/>
    </xf>
    <xf numFmtId="0" fontId="18" fillId="17" borderId="0" xfId="56" applyFont="1" applyFill="1">
      <alignment/>
      <protection/>
    </xf>
    <xf numFmtId="0" fontId="18" fillId="17" borderId="0" xfId="57" applyFont="1" applyFill="1" applyProtection="1">
      <alignment/>
      <protection locked="0"/>
    </xf>
    <xf numFmtId="170" fontId="18" fillId="17" borderId="0" xfId="15" applyNumberFormat="1" applyFont="1" applyFill="1" applyProtection="1">
      <protection locked="0"/>
    </xf>
    <xf numFmtId="167" fontId="18" fillId="17" borderId="0" xfId="56" applyNumberFormat="1" applyFont="1" applyFill="1">
      <alignment/>
      <protection/>
    </xf>
    <xf numFmtId="0" fontId="18" fillId="17" borderId="0" xfId="57" applyFont="1" applyFill="1">
      <alignment/>
      <protection/>
    </xf>
    <xf numFmtId="0" fontId="4" fillId="0" borderId="0" xfId="56" applyFont="1" applyAlignment="1">
      <alignment horizontal="left" wrapText="1"/>
      <protection/>
    </xf>
    <xf numFmtId="0" fontId="5" fillId="0" borderId="0" xfId="56" applyFont="1">
      <alignment/>
      <protection/>
    </xf>
    <xf numFmtId="0" fontId="4" fillId="0" borderId="0" xfId="37" applyFont="1" applyAlignment="1">
      <alignment horizontal="right"/>
      <protection/>
    </xf>
    <xf numFmtId="3" fontId="4" fillId="0" borderId="0" xfId="37" applyNumberFormat="1" applyFont="1">
      <alignment/>
      <protection/>
    </xf>
    <xf numFmtId="3" fontId="4" fillId="17" borderId="0" xfId="37" applyNumberFormat="1" applyFont="1" applyFill="1">
      <alignment/>
      <protection/>
    </xf>
    <xf numFmtId="0" fontId="5" fillId="17" borderId="0" xfId="24" applyFont="1" applyFill="1" applyBorder="1">
      <alignment/>
      <protection/>
    </xf>
    <xf numFmtId="0" fontId="8" fillId="11" borderId="12" xfId="0" applyNumberFormat="1" applyFont="1" applyFill="1" applyBorder="1" applyAlignment="1">
      <alignment/>
    </xf>
    <xf numFmtId="0" fontId="4" fillId="17" borderId="0" xfId="0" applyFont="1" applyFill="1"/>
    <xf numFmtId="0" fontId="8" fillId="17" borderId="0" xfId="0" applyNumberFormat="1" applyFont="1" applyFill="1" applyBorder="1" applyAlignment="1">
      <alignment/>
    </xf>
    <xf numFmtId="0" fontId="8" fillId="17" borderId="12" xfId="0" applyNumberFormat="1" applyFont="1" applyFill="1" applyBorder="1" applyAlignment="1">
      <alignment/>
    </xf>
    <xf numFmtId="165" fontId="4" fillId="17" borderId="0" xfId="0" applyNumberFormat="1" applyFont="1" applyFill="1"/>
    <xf numFmtId="0" fontId="4" fillId="0" borderId="0" xfId="37" applyFont="1">
      <alignment/>
      <protection/>
    </xf>
    <xf numFmtId="0" fontId="5" fillId="0" borderId="0" xfId="24" applyFont="1" applyAlignment="1">
      <alignment horizontal="left"/>
      <protection/>
    </xf>
    <xf numFmtId="0" fontId="4" fillId="0" borderId="0" xfId="24" applyFont="1" applyAlignment="1">
      <alignment horizontal="left"/>
      <protection/>
    </xf>
    <xf numFmtId="0" fontId="4" fillId="0" borderId="0" xfId="24" applyFont="1" applyBorder="1" applyAlignment="1">
      <alignment horizontal="left"/>
      <protection/>
    </xf>
    <xf numFmtId="0" fontId="8" fillId="11" borderId="29" xfId="0" applyNumberFormat="1" applyFont="1" applyFill="1" applyBorder="1" applyAlignment="1">
      <alignment/>
    </xf>
    <xf numFmtId="0" fontId="4" fillId="9" borderId="0" xfId="0" applyFont="1" applyFill="1"/>
    <xf numFmtId="4" fontId="4" fillId="9" borderId="0" xfId="0" applyNumberFormat="1" applyFont="1" applyFill="1"/>
    <xf numFmtId="0" fontId="5" fillId="0" borderId="0" xfId="41" applyFont="1" applyAlignment="1">
      <alignment horizontal="left"/>
      <protection/>
    </xf>
    <xf numFmtId="0" fontId="4" fillId="0" borderId="0" xfId="41" applyFont="1" applyAlignment="1">
      <alignment horizontal="left"/>
      <protection/>
    </xf>
    <xf numFmtId="171" fontId="4" fillId="0" borderId="0" xfId="56" applyNumberFormat="1" applyFont="1">
      <alignment/>
      <protection/>
    </xf>
    <xf numFmtId="4" fontId="8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8" fillId="17" borderId="0" xfId="24" applyFont="1" applyFill="1" applyAlignment="1">
      <alignment horizontal="left" vertical="center"/>
      <protection/>
    </xf>
    <xf numFmtId="0" fontId="4" fillId="17" borderId="0" xfId="24" applyFont="1" applyFill="1">
      <alignment/>
      <protection/>
    </xf>
    <xf numFmtId="0" fontId="11" fillId="0" borderId="0" xfId="24" applyFont="1" applyAlignment="1">
      <alignment horizontal="left"/>
      <protection/>
    </xf>
    <xf numFmtId="0" fontId="4" fillId="17" borderId="0" xfId="24" applyFont="1" applyFill="1" applyBorder="1">
      <alignment/>
      <protection/>
    </xf>
    <xf numFmtId="169" fontId="4" fillId="15" borderId="12" xfId="0" applyNumberFormat="1" applyFont="1" applyFill="1" applyBorder="1" applyAlignment="1">
      <alignment vertical="top"/>
    </xf>
    <xf numFmtId="0" fontId="5" fillId="0" borderId="0" xfId="26" applyFont="1" applyAlignment="1">
      <alignment horizontal="left"/>
      <protection/>
    </xf>
    <xf numFmtId="0" fontId="20" fillId="0" borderId="0" xfId="37" applyFont="1">
      <alignment/>
      <protection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70" fontId="4" fillId="0" borderId="0" xfId="15" applyNumberFormat="1" applyFont="1"/>
    <xf numFmtId="0" fontId="20" fillId="0" borderId="0" xfId="24" applyFont="1">
      <alignment/>
      <protection/>
    </xf>
    <xf numFmtId="0" fontId="8" fillId="0" borderId="0" xfId="24" applyFont="1">
      <alignment/>
      <protection/>
    </xf>
    <xf numFmtId="0" fontId="18" fillId="0" borderId="0" xfId="24" applyFont="1">
      <alignment/>
      <protection/>
    </xf>
    <xf numFmtId="0" fontId="4" fillId="0" borderId="0" xfId="24" applyNumberFormat="1" applyFont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24" applyFont="1" applyBorder="1" applyAlignment="1">
      <alignment horizontal="left"/>
      <protection/>
    </xf>
    <xf numFmtId="0" fontId="8" fillId="17" borderId="0" xfId="24" applyFont="1" applyFill="1" applyBorder="1">
      <alignment/>
      <protection/>
    </xf>
    <xf numFmtId="0" fontId="8" fillId="0" borderId="0" xfId="35" applyFont="1">
      <alignment/>
      <protection/>
    </xf>
    <xf numFmtId="0" fontId="5" fillId="17" borderId="0" xfId="24" applyFont="1" applyFill="1" applyBorder="1" applyAlignment="1">
      <alignment horizontal="center" vertical="center" wrapText="1"/>
      <protection/>
    </xf>
    <xf numFmtId="0" fontId="5" fillId="9" borderId="30" xfId="24" applyFont="1" applyFill="1" applyBorder="1" applyAlignment="1">
      <alignment horizontal="center" vertical="center" wrapText="1"/>
      <protection/>
    </xf>
    <xf numFmtId="4" fontId="4" fillId="17" borderId="0" xfId="24" applyNumberFormat="1" applyFont="1" applyFill="1" applyBorder="1">
      <alignment/>
      <protection/>
    </xf>
    <xf numFmtId="165" fontId="4" fillId="0" borderId="0" xfId="24" applyNumberFormat="1" applyFont="1">
      <alignment/>
      <protection/>
    </xf>
    <xf numFmtId="0" fontId="22" fillId="9" borderId="31" xfId="56" applyFont="1" applyFill="1" applyBorder="1" applyAlignment="1">
      <alignment horizontal="center"/>
      <protection/>
    </xf>
    <xf numFmtId="0" fontId="7" fillId="9" borderId="0" xfId="56" applyFont="1" applyFill="1" applyBorder="1" applyAlignment="1">
      <alignment horizontal="center"/>
      <protection/>
    </xf>
    <xf numFmtId="0" fontId="7" fillId="9" borderId="32" xfId="56" applyFont="1" applyFill="1" applyBorder="1" applyAlignment="1">
      <alignment horizontal="center"/>
      <protection/>
    </xf>
    <xf numFmtId="0" fontId="7" fillId="12" borderId="33" xfId="56" applyFont="1" applyFill="1" applyBorder="1" applyAlignment="1">
      <alignment horizontal="left"/>
      <protection/>
    </xf>
    <xf numFmtId="167" fontId="8" fillId="12" borderId="34" xfId="22" applyFont="1" applyFill="1" applyBorder="1" applyAlignment="1">
      <alignment horizontal="right"/>
    </xf>
    <xf numFmtId="0" fontId="7" fillId="12" borderId="6" xfId="56" applyFont="1" applyFill="1" applyBorder="1" applyAlignment="1">
      <alignment horizontal="left"/>
      <protection/>
    </xf>
    <xf numFmtId="167" fontId="8" fillId="12" borderId="35" xfId="22" applyFont="1" applyFill="1" applyBorder="1" applyAlignment="1">
      <alignment horizontal="right"/>
    </xf>
    <xf numFmtId="0" fontId="7" fillId="0" borderId="20" xfId="56" applyFont="1" applyBorder="1" applyAlignment="1">
      <alignment horizontal="left" wrapText="1"/>
      <protection/>
    </xf>
    <xf numFmtId="167" fontId="8" fillId="17" borderId="19" xfId="22" applyFont="1" applyFill="1" applyBorder="1" applyAlignment="1">
      <alignment horizontal="right"/>
    </xf>
    <xf numFmtId="167" fontId="8" fillId="17" borderId="20" xfId="22" applyFont="1" applyFill="1" applyBorder="1" applyAlignment="1">
      <alignment horizontal="right"/>
    </xf>
    <xf numFmtId="0" fontId="7" fillId="0" borderId="22" xfId="56" applyFont="1" applyBorder="1" applyAlignment="1">
      <alignment horizontal="left"/>
      <protection/>
    </xf>
    <xf numFmtId="167" fontId="8" fillId="17" borderId="21" xfId="22" applyFont="1" applyFill="1" applyBorder="1" applyAlignment="1">
      <alignment horizontal="right"/>
    </xf>
    <xf numFmtId="167" fontId="8" fillId="17" borderId="22" xfId="22" applyFont="1" applyFill="1" applyBorder="1" applyAlignment="1">
      <alignment horizontal="right"/>
    </xf>
    <xf numFmtId="0" fontId="7" fillId="0" borderId="36" xfId="56" applyFont="1" applyBorder="1" applyAlignment="1">
      <alignment horizontal="left"/>
      <protection/>
    </xf>
    <xf numFmtId="167" fontId="8" fillId="17" borderId="37" xfId="22" applyFont="1" applyFill="1" applyBorder="1" applyAlignment="1">
      <alignment horizontal="right"/>
    </xf>
    <xf numFmtId="167" fontId="8" fillId="17" borderId="36" xfId="22" applyFont="1" applyFill="1" applyBorder="1" applyAlignment="1">
      <alignment horizontal="right"/>
    </xf>
    <xf numFmtId="0" fontId="7" fillId="12" borderId="0" xfId="56" applyFont="1" applyFill="1" applyBorder="1" applyAlignment="1">
      <alignment horizontal="left"/>
      <protection/>
    </xf>
    <xf numFmtId="167" fontId="8" fillId="12" borderId="32" xfId="22" applyFont="1" applyFill="1" applyBorder="1" applyAlignment="1">
      <alignment horizontal="right"/>
    </xf>
    <xf numFmtId="0" fontId="7" fillId="0" borderId="38" xfId="56" applyFont="1" applyBorder="1" applyAlignment="1">
      <alignment horizontal="left"/>
      <protection/>
    </xf>
    <xf numFmtId="167" fontId="8" fillId="17" borderId="30" xfId="22" applyFont="1" applyFill="1" applyBorder="1" applyAlignment="1">
      <alignment horizontal="right"/>
    </xf>
    <xf numFmtId="167" fontId="8" fillId="17" borderId="38" xfId="22" applyFont="1" applyFill="1" applyBorder="1" applyAlignment="1">
      <alignment horizontal="right"/>
    </xf>
    <xf numFmtId="0" fontId="4" fillId="0" borderId="0" xfId="24" applyFont="1" applyAlignment="1">
      <alignment horizontal="center" wrapText="1"/>
      <protection/>
    </xf>
    <xf numFmtId="0" fontId="4" fillId="0" borderId="39" xfId="24" applyFont="1" applyBorder="1" applyAlignment="1">
      <alignment horizontal="center"/>
      <protection/>
    </xf>
    <xf numFmtId="0" fontId="7" fillId="17" borderId="0" xfId="24" applyFont="1" applyFill="1" applyAlignment="1">
      <alignment horizontal="left" vertical="center"/>
      <protection/>
    </xf>
    <xf numFmtId="0" fontId="8" fillId="17" borderId="0" xfId="24" applyFont="1" applyFill="1" applyAlignment="1">
      <alignment horizontal="left" vertical="center"/>
      <protection/>
    </xf>
    <xf numFmtId="0" fontId="4" fillId="17" borderId="0" xfId="24" applyFont="1" applyFill="1">
      <alignment/>
      <protection/>
    </xf>
    <xf numFmtId="4" fontId="8" fillId="0" borderId="0" xfId="0" applyNumberFormat="1" applyFont="1" applyFill="1" applyBorder="1" applyAlignment="1" quotePrefix="1">
      <alignment horizontal="center"/>
    </xf>
    <xf numFmtId="0" fontId="11" fillId="0" borderId="0" xfId="24" applyFont="1" applyAlignment="1">
      <alignment horizontal="left"/>
      <protection/>
    </xf>
    <xf numFmtId="0" fontId="11" fillId="0" borderId="0" xfId="41" applyFont="1" applyAlignment="1">
      <alignment horizontal="left"/>
      <protection/>
    </xf>
    <xf numFmtId="0" fontId="20" fillId="0" borderId="0" xfId="56" applyFont="1" applyAlignment="1">
      <alignment horizontal="left" wrapText="1"/>
      <protection/>
    </xf>
    <xf numFmtId="0" fontId="7" fillId="0" borderId="0" xfId="24" applyFont="1" applyAlignment="1">
      <alignment horizontal="left" vertical="center"/>
      <protection/>
    </xf>
    <xf numFmtId="0" fontId="4" fillId="0" borderId="40" xfId="56" applyFont="1" applyBorder="1" applyAlignment="1">
      <alignment horizontal="left" vertical="top"/>
      <protection/>
    </xf>
    <xf numFmtId="0" fontId="7" fillId="9" borderId="41" xfId="56" applyFont="1" applyFill="1" applyBorder="1" applyAlignment="1">
      <alignment horizontal="center" vertical="top"/>
      <protection/>
    </xf>
    <xf numFmtId="0" fontId="7" fillId="9" borderId="31" xfId="56" applyFont="1" applyFill="1" applyBorder="1" applyAlignment="1">
      <alignment horizontal="center" vertical="top"/>
      <protection/>
    </xf>
    <xf numFmtId="0" fontId="7" fillId="9" borderId="41" xfId="56" applyFont="1" applyFill="1" applyBorder="1" applyAlignment="1">
      <alignment horizontal="center" vertical="top" wrapText="1"/>
      <protection/>
    </xf>
    <xf numFmtId="0" fontId="7" fillId="9" borderId="42" xfId="56" applyFont="1" applyFill="1" applyBorder="1" applyAlignment="1">
      <alignment horizontal="center" vertical="top" wrapText="1"/>
      <protection/>
    </xf>
    <xf numFmtId="0" fontId="4" fillId="17" borderId="0" xfId="24" applyFont="1" applyFill="1" applyBorder="1">
      <alignment/>
      <protection/>
    </xf>
    <xf numFmtId="169" fontId="4" fillId="15" borderId="12" xfId="0" applyNumberFormat="1" applyFont="1" applyFill="1" applyBorder="1" applyAlignment="1">
      <alignment vertical="top"/>
    </xf>
    <xf numFmtId="0" fontId="7" fillId="9" borderId="31" xfId="27" applyFont="1" applyFill="1" applyBorder="1" applyAlignment="1">
      <alignment horizontal="center" vertical="center"/>
      <protection/>
    </xf>
    <xf numFmtId="0" fontId="7" fillId="9" borderId="0" xfId="27" applyFont="1" applyFill="1" applyBorder="1" applyAlignment="1">
      <alignment horizontal="center" vertical="center"/>
      <protection/>
    </xf>
    <xf numFmtId="0" fontId="5" fillId="0" borderId="0" xfId="26" applyFont="1" applyAlignment="1">
      <alignment horizontal="left"/>
      <protection/>
    </xf>
    <xf numFmtId="0" fontId="7" fillId="9" borderId="43" xfId="27" applyFont="1" applyFill="1" applyBorder="1" applyAlignment="1">
      <alignment horizontal="center"/>
      <protection/>
    </xf>
    <xf numFmtId="0" fontId="7" fillId="9" borderId="44" xfId="27" applyFont="1" applyFill="1" applyBorder="1" applyAlignment="1">
      <alignment horizontal="center"/>
      <protection/>
    </xf>
    <xf numFmtId="0" fontId="7" fillId="9" borderId="41" xfId="27" applyFont="1" applyFill="1" applyBorder="1" applyAlignment="1">
      <alignment horizontal="center" vertical="center" wrapText="1"/>
      <protection/>
    </xf>
    <xf numFmtId="0" fontId="7" fillId="9" borderId="32" xfId="27" applyFont="1" applyFill="1" applyBorder="1" applyAlignment="1">
      <alignment horizontal="center" vertical="center" wrapText="1"/>
      <protection/>
    </xf>
    <xf numFmtId="0" fontId="7" fillId="9" borderId="41" xfId="27" applyFont="1" applyFill="1" applyBorder="1" applyAlignment="1">
      <alignment horizontal="center" vertical="center"/>
      <protection/>
    </xf>
    <xf numFmtId="0" fontId="7" fillId="9" borderId="32" xfId="27" applyFont="1" applyFill="1" applyBorder="1" applyAlignment="1">
      <alignment horizontal="center" vertical="center"/>
      <protection/>
    </xf>
    <xf numFmtId="0" fontId="7" fillId="9" borderId="31" xfId="27" applyFont="1" applyFill="1" applyBorder="1" applyAlignment="1">
      <alignment horizontal="center" wrapText="1"/>
      <protection/>
    </xf>
    <xf numFmtId="0" fontId="7" fillId="9" borderId="0" xfId="27" applyFont="1" applyFill="1" applyBorder="1" applyAlignment="1">
      <alignment horizontal="center" wrapText="1"/>
      <protection/>
    </xf>
    <xf numFmtId="0" fontId="8" fillId="0" borderId="0" xfId="27" applyFont="1" applyAlignment="1">
      <alignment horizontal="left" wrapText="1"/>
      <protection/>
    </xf>
    <xf numFmtId="0" fontId="5" fillId="18" borderId="0" xfId="26" applyFont="1" applyFill="1" applyAlignment="1">
      <alignment wrapText="1"/>
      <protection/>
    </xf>
    <xf numFmtId="0" fontId="4" fillId="0" borderId="0" xfId="0" applyFont="1" applyAlignment="1">
      <alignment wrapText="1"/>
    </xf>
    <xf numFmtId="0" fontId="4" fillId="19" borderId="0" xfId="26" applyFont="1" applyFill="1" applyAlignment="1">
      <alignment wrapText="1"/>
      <protection/>
    </xf>
    <xf numFmtId="0" fontId="4" fillId="19" borderId="0" xfId="0" applyFont="1" applyFill="1" applyAlignment="1">
      <alignment wrapText="1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ote" xfId="21"/>
    <cellStyle name="NumberCellStyle" xfId="22"/>
    <cellStyle name="Normal 2" xfId="23"/>
    <cellStyle name="Normal 3" xfId="24"/>
    <cellStyle name="Comma 2" xfId="25"/>
    <cellStyle name="Normal 4" xfId="26"/>
    <cellStyle name="Normal 2 2" xfId="27"/>
    <cellStyle name="Normal 2 3" xfId="28"/>
    <cellStyle name="Normal 5" xfId="29"/>
    <cellStyle name="NumberCellStyle 2" xfId="30"/>
    <cellStyle name="Hyperlink 2" xfId="31"/>
    <cellStyle name="Hyperlink 2 2" xfId="32"/>
    <cellStyle name="Normal 3 2" xfId="33"/>
    <cellStyle name="Normal 4 2" xfId="34"/>
    <cellStyle name="Normal 6" xfId="35"/>
    <cellStyle name="Normal 7" xfId="36"/>
    <cellStyle name="Normal 8" xfId="37"/>
    <cellStyle name="Normal 9" xfId="38"/>
    <cellStyle name="Normal 10" xfId="39"/>
    <cellStyle name="Normal 11" xfId="40"/>
    <cellStyle name="Normal 12" xfId="41"/>
    <cellStyle name="Percent 2" xfId="42"/>
    <cellStyle name="Normal 9 2" xfId="43"/>
    <cellStyle name="Normal 12 2" xfId="44"/>
    <cellStyle name="Normal 10 2" xfId="45"/>
    <cellStyle name="Percent 2 2" xfId="46"/>
    <cellStyle name="Percent 3" xfId="47"/>
    <cellStyle name="Good 2" xfId="48"/>
    <cellStyle name="Note 2" xfId="49"/>
    <cellStyle name="Normal 4 3" xfId="50"/>
    <cellStyle name="Normal 4 2 2" xfId="51"/>
    <cellStyle name="Normal 6 3" xfId="52"/>
    <cellStyle name="Normal 6 2" xfId="53"/>
    <cellStyle name="Hyperlink 3" xfId="54"/>
    <cellStyle name="Normal 13" xfId="55"/>
    <cellStyle name="Normal 9 3" xfId="56"/>
    <cellStyle name="Normal 10 3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Dairy cows, milk production and the apparent milk yield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(dairy cows numbers; raw cows' milk tonnes, 2020)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75"/>
          <c:y val="0.127"/>
          <c:w val="0.8075"/>
          <c:h val="0.5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2'!$E$68</c:f>
              <c:strCache>
                <c:ptCount val="1"/>
                <c:pt idx="0">
                  <c:v>Dairy cows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0.1145"/>
                  <c:y val="-0.05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Denmark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1255"/>
                  <c:y val="-0.00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Germany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.00825"/>
                  <c:y val="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Ireland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0.064"/>
                  <c:y val="-0.07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Spain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103"/>
                  <c:y val="-0.02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-0.001"/>
                  <c:y val="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Italy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-0.14075"/>
                  <c:y val="-0.05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Netherlands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.00575"/>
                  <c:y val="0.0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Poland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.00475"/>
                  <c:y val="-0.00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Romania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xVal>
            <c:numRef>
              <c:f>'Figure 2'!$E$69:$E$99</c:f>
              <c:numCache/>
            </c:numRef>
          </c:xVal>
          <c:yVal>
            <c:numRef>
              <c:f>'Figure 2'!$D$69:$D$99</c:f>
              <c:numCache/>
            </c:numRef>
          </c:yVal>
          <c:smooth val="0"/>
        </c:ser>
        <c:axId val="2523917"/>
        <c:axId val="22715254"/>
      </c:scatterChart>
      <c:valAx>
        <c:axId val="2523917"/>
        <c:scaling>
          <c:logBase val="10"/>
          <c:orientation val="minMax"/>
        </c:scaling>
        <c:axPos val="b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2715254"/>
        <c:crosses val="autoZero"/>
        <c:crossBetween val="midCat"/>
        <c:dispUnits/>
      </c:valAx>
      <c:valAx>
        <c:axId val="22715254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round/>
          </a:ln>
        </c:spPr>
        <c:crossAx val="25239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Collection of cows' milk by dairies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2020)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845"/>
          <c:y val="0.11725"/>
          <c:w val="0.431"/>
          <c:h val="0.626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0.09875"/>
                  <c:y val="-0.143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505"/>
                  <c:y val="0.017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0325"/>
                  <c:y val="0.14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5"/>
                  <c:y val="0.16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9375"/>
                  <c:y val="0.14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55"/>
                  <c:y val="0.05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44"/>
                  <c:y val="0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3425"/>
                  <c:y val="-0.09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3'!$A$56:$A$63</c:f>
              <c:strCache/>
            </c:strRef>
          </c:cat>
          <c:val>
            <c:numRef>
              <c:f>'Figure 3'!$B$56:$B$63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 collection from animals other than cows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milk delivered to dairies, 2020)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5"/>
          <c:y val="0.1305"/>
          <c:w val="0.8745"/>
          <c:h val="0.59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4'!$C$78</c:f>
              <c:strCache>
                <c:ptCount val="1"/>
                <c:pt idx="0">
                  <c:v>2.8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4'!$B$78:$B$92,'Figure 4'!$B$107:$B$113)</c:f>
              <c:strCache/>
            </c:strRef>
          </c:cat>
          <c:val>
            <c:numRef>
              <c:f>('Figure 4'!$C$78:$C$92,'Figure 4'!$C$107:$C$113)</c:f>
              <c:numCache/>
            </c:numRef>
          </c:val>
        </c:ser>
        <c:gapWidth val="182"/>
        <c:axId val="3110695"/>
        <c:axId val="27996256"/>
      </c:barChart>
      <c:catAx>
        <c:axId val="3110695"/>
        <c:scaling>
          <c:orientation val="maxMin"/>
        </c:scaling>
        <c:axPos val="l"/>
        <c:delete val="0"/>
        <c:numFmt formatCode="#,##0" sourceLinked="0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7996256"/>
        <c:crosses val="autoZero"/>
        <c:auto val="1"/>
        <c:lblOffset val="100"/>
        <c:noMultiLvlLbl val="0"/>
      </c:catAx>
      <c:valAx>
        <c:axId val="27996256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1106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Deflated price indices for milk, 2015-2020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100, EU)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4625"/>
          <c:w val="0.92825"/>
          <c:h val="0.68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5'!$B$60</c:f>
              <c:strCache>
                <c:ptCount val="1"/>
                <c:pt idx="0">
                  <c:v>Milk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5'!$C$59:$Z$59</c:f>
              <c:strCache/>
            </c:strRef>
          </c:cat>
          <c:val>
            <c:numRef>
              <c:f>'Figure 5'!$C$60:$Z$60</c:f>
              <c:numCache/>
            </c:numRef>
          </c:val>
          <c:smooth val="0"/>
        </c:ser>
        <c:axId val="50639713"/>
        <c:axId val="53104234"/>
      </c:lineChart>
      <c:catAx>
        <c:axId val="5063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04234"/>
        <c:crossesAt val="100"/>
        <c:auto val="1"/>
        <c:lblOffset val="100"/>
        <c:noMultiLvlLbl val="0"/>
      </c:catAx>
      <c:valAx>
        <c:axId val="53104234"/>
        <c:scaling>
          <c:orientation val="minMax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063971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12</xdr:col>
      <xdr:colOff>542925</xdr:colOff>
      <xdr:row>23</xdr:row>
      <xdr:rowOff>133350</xdr:rowOff>
    </xdr:to>
    <xdr:grpSp>
      <xdr:nvGrpSpPr>
        <xdr:cNvPr id="84" name="Group 83"/>
        <xdr:cNvGrpSpPr>
          <a:grpSpLocks/>
        </xdr:cNvGrpSpPr>
      </xdr:nvGrpSpPr>
      <xdr:grpSpPr bwMode="auto">
        <a:xfrm>
          <a:off x="1285875" y="647700"/>
          <a:ext cx="10191750" cy="2876550"/>
          <a:chOff x="1398" y="1663"/>
          <a:chExt cx="13841" cy="5485"/>
        </a:xfrm>
      </xdr:grpSpPr>
      <xdr:grpSp>
        <xdr:nvGrpSpPr>
          <xdr:cNvPr id="85" name="Group 28"/>
          <xdr:cNvGrpSpPr>
            <a:grpSpLocks/>
          </xdr:cNvGrpSpPr>
        </xdr:nvGrpSpPr>
        <xdr:grpSpPr bwMode="auto">
          <a:xfrm>
            <a:off x="9640" y="1663"/>
            <a:ext cx="5599" cy="5485"/>
            <a:chOff x="9640" y="1663"/>
            <a:chExt cx="5599" cy="5485"/>
          </a:xfrm>
        </xdr:grpSpPr>
        <xdr:sp macro="" textlink="">
          <xdr:nvSpPr>
            <xdr:cNvPr id="112" name="AutoShape 41"/>
            <xdr:cNvSpPr>
              <a:spLocks noChangeArrowheads="1"/>
            </xdr:cNvSpPr>
          </xdr:nvSpPr>
          <xdr:spPr bwMode="auto">
            <a:xfrm rot="5400000">
              <a:off x="9697" y="1608"/>
              <a:ext cx="5486" cy="5599"/>
            </a:xfrm>
            <a:prstGeom prst="roundRect">
              <a:avLst>
                <a:gd name="adj" fmla="val 16667"/>
              </a:avLst>
            </a:prstGeom>
            <a:solidFill>
              <a:srgbClr val="DFF1D8"/>
            </a:solidFill>
            <a:ln w="9525">
              <a:solidFill>
                <a:srgbClr val="000000"/>
              </a:solidFill>
              <a:round/>
              <a:headEnd type="none"/>
              <a:tailEnd type="none"/>
            </a:ln>
          </xdr:spPr>
          <xdr:txBody>
            <a:bodyPr vertOverflow="clip" wrap="square" lIns="91440" tIns="10800" rIns="91440" bIns="45720" anchor="t" upright="1"/>
            <a:lstStyle/>
            <a:p>
              <a:pPr algn="l" rtl="0">
                <a:defRPr sz="1000"/>
              </a:pPr>
              <a:r>
                <a:rPr lang="el-GR" sz="1100" b="0" i="0" u="none" strike="noStrike" baseline="0">
                  <a:solidFill>
                    <a:srgbClr val="000000"/>
                  </a:solidFill>
                  <a:latin typeface="Calibri"/>
                </a:rPr>
                <a:t> </a:t>
              </a:r>
            </a:p>
          </xdr:txBody>
        </xdr:sp>
        <xdr:sp macro="" textlink="">
          <xdr:nvSpPr>
            <xdr:cNvPr id="113" name="AutoShape 40"/>
            <xdr:cNvSpPr>
              <a:spLocks noChangeArrowheads="1"/>
            </xdr:cNvSpPr>
          </xdr:nvSpPr>
          <xdr:spPr bwMode="auto">
            <a:xfrm rot="5400000">
              <a:off x="11695" y="481"/>
              <a:ext cx="1474" cy="5283"/>
            </a:xfrm>
            <a:prstGeom prst="roundRect">
              <a:avLst>
                <a:gd name="adj" fmla="val 16667"/>
              </a:avLst>
            </a:prstGeom>
            <a:noFill/>
            <a:ln w="9525">
              <a:solidFill>
                <a:srgbClr val="000000"/>
              </a:solidFill>
              <a:prstDash val="dash"/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D6E3BC"/>
                  </a:solidFill>
                </a14:hiddenFill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l-GR" sz="1200" b="1" i="0" u="none" strike="noStrike" baseline="0">
                  <a:solidFill>
                    <a:srgbClr val="000000"/>
                  </a:solidFill>
                  <a:latin typeface="Calibri"/>
                </a:rPr>
                <a:t> </a:t>
              </a:r>
            </a:p>
          </xdr:txBody>
        </xdr:sp>
        <xdr:sp macro="" textlink="">
          <xdr:nvSpPr>
            <xdr:cNvPr id="114" name="AutoShape 39"/>
            <xdr:cNvSpPr>
              <a:spLocks noChangeArrowheads="1"/>
            </xdr:cNvSpPr>
          </xdr:nvSpPr>
          <xdr:spPr bwMode="auto">
            <a:xfrm>
              <a:off x="10322" y="2844"/>
              <a:ext cx="1990" cy="712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 type="none"/>
              <a:tailEnd type="none"/>
            </a:ln>
          </xdr:spPr>
          <xdr:txBody>
            <a:bodyPr vertOverflow="clip" wrap="square" lIns="91440" tIns="10800" rIns="91440" bIns="10800" anchor="t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el-GR" sz="900" b="1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Drinking milk</a:t>
              </a:r>
              <a:endParaRPr lang="el-GR"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ctr" rtl="0">
                <a:lnSpc>
                  <a:spcPts val="1100"/>
                </a:lnSpc>
                <a:defRPr sz="1000"/>
              </a:pPr>
              <a:r>
                <a:rPr lang="en-IE" sz="900" b="1" i="0" u="none" strike="noStrike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24.0</a:t>
              </a:r>
              <a:endParaRPr lang="el-GR" sz="9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l" rtl="0">
                <a:defRPr sz="1000"/>
              </a:pPr>
              <a:r>
                <a:rPr lang="el-GR" sz="900" b="0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 </a:t>
              </a:r>
            </a:p>
          </xdr:txBody>
        </xdr:sp>
        <xdr:sp macro="" textlink="">
          <xdr:nvSpPr>
            <xdr:cNvPr id="115" name="AutoShape 38"/>
            <xdr:cNvSpPr>
              <a:spLocks noChangeArrowheads="1"/>
            </xdr:cNvSpPr>
          </xdr:nvSpPr>
          <xdr:spPr bwMode="auto">
            <a:xfrm>
              <a:off x="12314" y="2851"/>
              <a:ext cx="2569" cy="702"/>
            </a:xfrm>
            <a:prstGeom prst="roundRect">
              <a:avLst>
                <a:gd name="adj" fmla="val 16667"/>
              </a:avLst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Overflow="clip" wrap="square" lIns="91440" tIns="10800" rIns="91440" bIns="10800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el-GR" sz="900" b="1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Other fresh products</a:t>
              </a:r>
              <a:endParaRPr lang="el-GR"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ctr" rtl="0">
                <a:defRPr sz="1000"/>
              </a:pPr>
              <a:r>
                <a:rPr lang="en-IE" sz="900" b="1" i="0" u="none" strike="noStrike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14.7</a:t>
              </a:r>
              <a:endParaRPr lang="el-GR" sz="9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l" rtl="0">
                <a:defRPr sz="1000"/>
              </a:pPr>
              <a:r>
                <a:rPr lang="el-GR" sz="900" b="0" i="0" u="none" strike="noStrike" baseline="0">
                  <a:solidFill>
                    <a:srgbClr val="FF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 </a:t>
              </a:r>
            </a:p>
          </xdr:txBody>
        </xdr:sp>
        <xdr:sp macro="" textlink="">
          <xdr:nvSpPr>
            <xdr:cNvPr id="116" name="AutoShape 37"/>
            <xdr:cNvSpPr>
              <a:spLocks noChangeArrowheads="1"/>
            </xdr:cNvSpPr>
          </xdr:nvSpPr>
          <xdr:spPr bwMode="auto">
            <a:xfrm rot="5400000">
              <a:off x="10964" y="2783"/>
              <a:ext cx="2937" cy="5283"/>
            </a:xfrm>
            <a:prstGeom prst="roundRect">
              <a:avLst>
                <a:gd name="adj" fmla="val 16667"/>
              </a:avLst>
            </a:prstGeom>
            <a:noFill/>
            <a:ln w="9525">
              <a:solidFill>
                <a:srgbClr val="000000"/>
              </a:solidFill>
              <a:prstDash val="dash"/>
              <a:round/>
              <a:headEnd type="none"/>
              <a:tailEnd type="none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D6E3BC"/>
                  </a:solidFill>
                </a14:hiddenFill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l-GR" sz="1200" b="1" i="0" u="none" strike="noStrike" baseline="0">
                  <a:solidFill>
                    <a:srgbClr val="000000"/>
                  </a:solidFill>
                  <a:latin typeface="Calibri"/>
                </a:rPr>
                <a:t> </a:t>
              </a:r>
            </a:p>
          </xdr:txBody>
        </xdr:sp>
        <xdr:sp macro="" textlink="">
          <xdr:nvSpPr>
            <xdr:cNvPr id="117" name="AutoShape 36"/>
            <xdr:cNvSpPr>
              <a:spLocks noChangeArrowheads="1"/>
            </xdr:cNvSpPr>
          </xdr:nvSpPr>
          <xdr:spPr bwMode="auto">
            <a:xfrm>
              <a:off x="10322" y="4506"/>
              <a:ext cx="1990" cy="688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 type="none"/>
              <a:tailEnd type="none"/>
            </a:ln>
          </xdr:spPr>
          <xdr:txBody>
            <a:bodyPr vertOverflow="clip" wrap="square" lIns="91440" tIns="10800" rIns="91440" bIns="10800" anchor="t" upright="1"/>
            <a:lstStyle/>
            <a:p>
              <a:pPr algn="ctr" rtl="0">
                <a:defRPr sz="1000"/>
              </a:pPr>
              <a:r>
                <a:rPr lang="el-GR" sz="900" b="1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Cheese</a:t>
              </a:r>
              <a:endParaRPr lang="el-GR"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ctr" rtl="0">
                <a:defRPr sz="1000"/>
              </a:pPr>
              <a:r>
                <a:rPr lang="pt-PT" sz="900" b="1" i="0" u="none" strike="noStrike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10.3</a:t>
              </a:r>
              <a:endParaRPr lang="el-GR" sz="900" b="1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18" name="AutoShape 35"/>
            <xdr:cNvSpPr>
              <a:spLocks noChangeArrowheads="1"/>
            </xdr:cNvSpPr>
          </xdr:nvSpPr>
          <xdr:spPr bwMode="auto">
            <a:xfrm>
              <a:off x="10322" y="5402"/>
              <a:ext cx="1990" cy="699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 type="none"/>
              <a:tailEnd type="none"/>
            </a:ln>
          </xdr:spPr>
          <xdr:txBody>
            <a:bodyPr vertOverflow="clip" wrap="square" lIns="91440" tIns="10800" rIns="91440" bIns="10800" anchor="t" upright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el-GR" sz="900" b="1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Butter</a:t>
              </a:r>
              <a:r>
                <a:rPr lang="lb-LU" sz="900" b="1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(</a:t>
              </a:r>
              <a:r>
                <a:rPr lang="lb-LU" sz="900" b="1" i="0" u="none" strike="noStrike" baseline="3000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</a:t>
              </a:r>
              <a:r>
                <a:rPr lang="lb-LU" sz="900" b="1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  <a:endParaRPr lang="el-GR"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ctr" rtl="0">
                <a:defRPr sz="1000"/>
              </a:pPr>
              <a:r>
                <a:rPr lang="en-GB" sz="900" b="1" i="0" u="none" strike="noStrike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2.3</a:t>
              </a:r>
              <a:endParaRPr lang="el-GR" sz="900" b="1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19" name="AutoShape 34"/>
            <xdr:cNvSpPr>
              <a:spLocks noChangeArrowheads="1"/>
            </xdr:cNvSpPr>
          </xdr:nvSpPr>
          <xdr:spPr bwMode="auto">
            <a:xfrm>
              <a:off x="12696" y="4506"/>
              <a:ext cx="1990" cy="702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 type="none"/>
              <a:tailEnd type="none"/>
            </a:ln>
          </xdr:spPr>
          <xdr:txBody>
            <a:bodyPr vertOverflow="clip" wrap="square" lIns="91440" tIns="10800" rIns="91440" bIns="10800" anchor="t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el-GR" sz="900" b="1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Milk Powder</a:t>
              </a:r>
              <a:endParaRPr lang="el-GR"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ctr" rtl="0">
                <a:defRPr sz="1000"/>
              </a:pPr>
              <a:r>
                <a:rPr lang="en-IE" sz="900" b="1" i="0" u="none" strike="noStrike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3.1</a:t>
              </a:r>
              <a:endParaRPr lang="el-GR" sz="9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l" rtl="0">
                <a:defRPr sz="1000"/>
              </a:pPr>
              <a:r>
                <a:rPr lang="el-GR" sz="900" b="0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 </a:t>
              </a:r>
            </a:p>
          </xdr:txBody>
        </xdr:sp>
        <xdr:sp macro="" textlink="">
          <xdr:nvSpPr>
            <xdr:cNvPr id="120" name="AutoShape 33"/>
            <xdr:cNvSpPr>
              <a:spLocks noChangeArrowheads="1"/>
            </xdr:cNvSpPr>
          </xdr:nvSpPr>
          <xdr:spPr bwMode="auto">
            <a:xfrm>
              <a:off x="9961" y="6107"/>
              <a:ext cx="2781" cy="702"/>
            </a:xfrm>
            <a:prstGeom prst="roundRect">
              <a:avLst>
                <a:gd name="adj" fmla="val 16667"/>
              </a:avLst>
            </a:prstGeom>
            <a:no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Overflow="clip" wrap="square" lIns="91440" tIns="10800" rIns="91440" bIns="10800" anchor="t" upright="1"/>
            <a:lstStyle/>
            <a:p>
              <a:pPr algn="l" rtl="0">
                <a:lnSpc>
                  <a:spcPts val="1100"/>
                </a:lnSpc>
                <a:defRPr sz="1000"/>
              </a:pPr>
              <a:r>
                <a:rPr lang="el-GR" sz="900" b="1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Other manufactured products</a:t>
              </a:r>
              <a:endParaRPr lang="el-GR"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ctr" rtl="0">
                <a:lnSpc>
                  <a:spcPts val="1100"/>
                </a:lnSpc>
                <a:defRPr sz="1000"/>
              </a:pPr>
              <a:r>
                <a:rPr lang="en-IE" sz="900" b="1" i="0" u="none" strike="noStrike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1.8</a:t>
              </a:r>
              <a:endParaRPr lang="el-GR" sz="9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l" rtl="0">
                <a:defRPr sz="1000"/>
              </a:pPr>
              <a:r>
                <a:rPr lang="el-GR" sz="900" b="0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 </a:t>
              </a:r>
            </a:p>
          </xdr:txBody>
        </xdr:sp>
        <xdr:sp macro="" textlink="">
          <xdr:nvSpPr>
            <xdr:cNvPr id="121" name="AutoShape 32"/>
            <xdr:cNvSpPr>
              <a:spLocks noChangeArrowheads="1"/>
            </xdr:cNvSpPr>
          </xdr:nvSpPr>
          <xdr:spPr bwMode="auto">
            <a:xfrm>
              <a:off x="12696" y="5402"/>
              <a:ext cx="1990" cy="702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 type="none"/>
              <a:tailEnd type="none"/>
            </a:ln>
          </xdr:spPr>
          <xdr:txBody>
            <a:bodyPr vertOverflow="clip" wrap="square" lIns="91440" tIns="10800" rIns="91440" bIns="10800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el-GR" sz="900" b="1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Whey</a:t>
              </a:r>
              <a:r>
                <a:rPr lang="en-GB" sz="900" b="1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(</a:t>
              </a:r>
              <a:r>
                <a:rPr lang="en-GB" sz="900" b="1" i="0" u="none" strike="noStrike" baseline="3000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3</a:t>
              </a:r>
              <a:r>
                <a:rPr lang="en-GB" sz="900" b="1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)</a:t>
              </a:r>
              <a:endParaRPr lang="el-GR"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ctr" rtl="0">
                <a:lnSpc>
                  <a:spcPts val="1100"/>
                </a:lnSpc>
                <a:defRPr sz="1000"/>
              </a:pPr>
              <a:r>
                <a:rPr lang="it-IT" sz="900" b="1" i="0" u="none" strike="noStrike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55.5</a:t>
              </a:r>
              <a:endParaRPr lang="el-GR" sz="9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22" name="Text Box 31"/>
            <xdr:cNvSpPr txBox="1">
              <a:spLocks noChangeArrowheads="1"/>
            </xdr:cNvSpPr>
          </xdr:nvSpPr>
          <xdr:spPr bwMode="auto">
            <a:xfrm>
              <a:off x="9961" y="1663"/>
              <a:ext cx="4922" cy="7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r>
                <a:rPr lang="el-GR" sz="900" b="1" i="0" u="none" strike="noStrike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Products obtained</a:t>
              </a:r>
              <a:endParaRPr lang="el-GR" sz="9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pPr algn="ctr" rtl="0">
                <a:defRPr sz="1000"/>
              </a:pPr>
              <a:r>
                <a:rPr lang="en-GB" sz="900" b="1" i="0" u="none" strike="noStrike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111.6</a:t>
              </a:r>
            </a:p>
          </xdr:txBody>
        </xdr:sp>
        <xdr:sp macro="" textlink="">
          <xdr:nvSpPr>
            <xdr:cNvPr id="123" name="Text Box 30"/>
            <xdr:cNvSpPr txBox="1">
              <a:spLocks noChangeArrowheads="1"/>
            </xdr:cNvSpPr>
          </xdr:nvSpPr>
          <xdr:spPr bwMode="auto">
            <a:xfrm>
              <a:off x="9790" y="4043"/>
              <a:ext cx="2256" cy="46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l-GR" sz="900" b="1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Manufactured products</a:t>
              </a:r>
            </a:p>
          </xdr:txBody>
        </xdr:sp>
        <xdr:sp macro="" textlink="">
          <xdr:nvSpPr>
            <xdr:cNvPr id="124" name="Text Box 29"/>
            <xdr:cNvSpPr txBox="1">
              <a:spLocks noChangeArrowheads="1"/>
            </xdr:cNvSpPr>
          </xdr:nvSpPr>
          <xdr:spPr bwMode="auto">
            <a:xfrm>
              <a:off x="9790" y="2383"/>
              <a:ext cx="1750" cy="45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l-GR" sz="900" b="1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Fresh products</a:t>
              </a:r>
            </a:p>
          </xdr:txBody>
        </xdr:sp>
      </xdr:grpSp>
      <xdr:sp macro="" textlink="">
        <xdr:nvSpPr>
          <xdr:cNvPr id="86" name="AutoShape 27"/>
          <xdr:cNvSpPr>
            <a:spLocks noChangeArrowheads="1"/>
          </xdr:cNvSpPr>
        </xdr:nvSpPr>
        <xdr:spPr bwMode="auto">
          <a:xfrm>
            <a:off x="4460" y="1738"/>
            <a:ext cx="2336" cy="1240"/>
          </a:xfrm>
          <a:prstGeom prst="roundRect">
            <a:avLst>
              <a:gd name="adj" fmla="val 16667"/>
            </a:avLst>
          </a:prstGeom>
          <a:solidFill>
            <a:srgbClr val="DFF1D8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  <xdr:txBody>
          <a:bodyPr vertOverflow="clip" wrap="square" lIns="18000" tIns="45720" rIns="18000" bIns="45720" anchor="ctr" upright="1"/>
          <a:lstStyle/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endParaRPr lang="el-GR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lvl="0" algn="ctr" rtl="0">
              <a:defRPr sz="1000"/>
            </a:pPr>
            <a:r>
              <a:rPr lang="el-GR" sz="9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Milk used on farm</a:t>
            </a:r>
            <a:r>
              <a:rPr lang="fr-BE" sz="9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 (</a:t>
            </a:r>
            <a:r>
              <a:rPr lang="fr-BE" sz="800" b="1" i="0" u="none" strike="noStrike" baseline="3000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</a:t>
            </a:r>
            <a:r>
              <a:rPr lang="fr-BE" sz="9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l-GR" sz="9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lvl="0" algn="ctr" rtl="0">
              <a:defRPr sz="1000"/>
            </a:pPr>
            <a:r>
              <a:rPr lang="en-US" sz="900" b="1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10.6</a:t>
            </a:r>
          </a:p>
        </xdr:txBody>
      </xdr:sp>
      <xdr:grpSp>
        <xdr:nvGrpSpPr>
          <xdr:cNvPr id="87" name="Group 16"/>
          <xdr:cNvGrpSpPr>
            <a:grpSpLocks/>
          </xdr:cNvGrpSpPr>
        </xdr:nvGrpSpPr>
        <xdr:grpSpPr bwMode="auto">
          <a:xfrm>
            <a:off x="6716" y="1664"/>
            <a:ext cx="3021" cy="5434"/>
            <a:chOff x="6716" y="1665"/>
            <a:chExt cx="3021" cy="5434"/>
          </a:xfrm>
        </xdr:grpSpPr>
        <xdr:sp macro="" textlink="">
          <xdr:nvSpPr>
            <xdr:cNvPr id="102" name="AutoShape 26"/>
            <xdr:cNvSpPr>
              <a:spLocks noChangeArrowheads="1"/>
            </xdr:cNvSpPr>
          </xdr:nvSpPr>
          <xdr:spPr bwMode="auto">
            <a:xfrm rot="-5400000">
              <a:off x="9028" y="4209"/>
              <a:ext cx="960" cy="458"/>
            </a:xfrm>
            <a:prstGeom prst="downArrow">
              <a:avLst>
                <a:gd name="adj1" fmla="val 46880"/>
                <a:gd name="adj2" fmla="val 44764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  <xdr:grpSp>
          <xdr:nvGrpSpPr>
            <xdr:cNvPr id="103" name="Group 18"/>
            <xdr:cNvGrpSpPr>
              <a:grpSpLocks/>
            </xdr:cNvGrpSpPr>
          </xdr:nvGrpSpPr>
          <xdr:grpSpPr bwMode="auto">
            <a:xfrm>
              <a:off x="7094" y="1665"/>
              <a:ext cx="2265" cy="5434"/>
              <a:chOff x="6962" y="1665"/>
              <a:chExt cx="2265" cy="5434"/>
            </a:xfrm>
          </xdr:grpSpPr>
          <xdr:sp macro="" textlink="">
            <xdr:nvSpPr>
              <xdr:cNvPr id="105" name="Text Box 25"/>
              <xdr:cNvSpPr txBox="1">
                <a:spLocks noChangeArrowheads="1"/>
              </xdr:cNvSpPr>
            </xdr:nvSpPr>
            <xdr:spPr bwMode="auto">
              <a:xfrm>
                <a:off x="7093" y="6034"/>
                <a:ext cx="2070" cy="1065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 type="none"/>
                <a:tailEnd type="none"/>
              </a:ln>
            </xdr:spPr>
            <xdr:txBody>
              <a:bodyPr vertOverflow="clip" wrap="square" lIns="91440" tIns="10800" rIns="91440" bIns="10800" anchor="ctr" upright="1"/>
              <a:lstStyle/>
              <a:p>
                <a:pPr algn="ctr" rtl="0">
                  <a:defRPr sz="1000"/>
                </a:pPr>
                <a:r>
                  <a:rPr lang="el-GR"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Raw milk </a:t>
                </a:r>
                <a:r>
                  <a:rPr lang="en-GB"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exported</a:t>
                </a:r>
              </a:p>
              <a:p>
                <a:pPr algn="ctr" rtl="0">
                  <a:defRPr sz="1000"/>
                </a:pPr>
                <a:r>
                  <a:rPr lang="en-IE" sz="900" b="1" i="0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0.2</a:t>
                </a:r>
                <a:endParaRPr lang="el-GR" sz="900" b="0" i="0" u="none" strike="noStrike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l" rtl="0">
                  <a:defRPr sz="1000"/>
                </a:pPr>
                <a:r>
                  <a:rPr lang="el-GR"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 </a:t>
                </a:r>
              </a:p>
            </xdr:txBody>
          </xdr:sp>
          <xdr:sp macro="" textlink="">
            <xdr:nvSpPr>
              <xdr:cNvPr id="106" name="AutoShape 24"/>
              <xdr:cNvSpPr>
                <a:spLocks noChangeArrowheads="1"/>
              </xdr:cNvSpPr>
            </xdr:nvSpPr>
            <xdr:spPr bwMode="auto">
              <a:xfrm>
                <a:off x="7614" y="5598"/>
                <a:ext cx="960" cy="458"/>
              </a:xfrm>
              <a:prstGeom prst="downArrow">
                <a:avLst>
                  <a:gd name="adj1" fmla="val 46880"/>
                  <a:gd name="adj2" fmla="val 44764"/>
                </a:avLst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 type="none"/>
                <a:tailEnd type="none"/>
              </a:ln>
            </xdr:spPr>
          </xdr:sp>
          <xdr:grpSp>
            <xdr:nvGrpSpPr>
              <xdr:cNvPr id="107" name="Group 21"/>
              <xdr:cNvGrpSpPr>
                <a:grpSpLocks/>
              </xdr:cNvGrpSpPr>
            </xdr:nvGrpSpPr>
            <xdr:grpSpPr bwMode="auto">
              <a:xfrm>
                <a:off x="6962" y="3093"/>
                <a:ext cx="2265" cy="2578"/>
                <a:chOff x="7060" y="2886"/>
                <a:chExt cx="1966" cy="2578"/>
              </a:xfrm>
            </xdr:grpSpPr>
            <xdr:sp macro="" textlink="">
              <xdr:nvSpPr>
                <xdr:cNvPr id="110" name="Oval 23"/>
                <xdr:cNvSpPr>
                  <a:spLocks noChangeArrowheads="1"/>
                </xdr:cNvSpPr>
              </xdr:nvSpPr>
              <xdr:spPr bwMode="auto">
                <a:xfrm rot="5400000">
                  <a:off x="6755" y="3192"/>
                  <a:ext cx="2578" cy="1966"/>
                </a:xfrm>
                <a:prstGeom prst="ellipse">
                  <a:avLst/>
                </a:prstGeom>
                <a:solidFill>
                  <a:srgbClr val="FDDBA3"/>
                </a:solidFill>
                <a:ln w="9525">
                  <a:solidFill>
                    <a:srgbClr val="000000"/>
                  </a:solidFill>
                  <a:round/>
                  <a:headEnd type="none"/>
                  <a:tailEnd type="none"/>
                </a:ln>
              </xdr:spPr>
            </xdr:sp>
            <xdr:sp macro="" textlink="">
              <xdr:nvSpPr>
                <xdr:cNvPr id="111" name="Text Box 22"/>
                <xdr:cNvSpPr txBox="1">
                  <a:spLocks noChangeArrowheads="1"/>
                </xdr:cNvSpPr>
              </xdr:nvSpPr>
              <xdr:spPr bwMode="auto">
                <a:xfrm>
                  <a:off x="7174" y="3442"/>
                  <a:ext cx="1702" cy="182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91440" tIns="45720" rIns="91440" bIns="45720" anchor="t" upright="1"/>
                <a:lstStyle/>
                <a:p>
                  <a:pPr algn="ctr" rtl="0">
                    <a:defRPr sz="1000"/>
                  </a:pPr>
                  <a:r>
                    <a:rPr lang="el-GR"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Milk used </a:t>
                  </a:r>
                </a:p>
                <a:p>
                  <a:pPr algn="ctr" rtl="0">
                    <a:defRPr sz="1000"/>
                  </a:pPr>
                  <a:r>
                    <a:rPr lang="el-GR"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by the dairies</a:t>
                  </a:r>
                </a:p>
                <a:p>
                  <a:pPr algn="ctr" rtl="0">
                    <a:defRPr sz="1000"/>
                  </a:pPr>
                  <a:endParaRPr lang="el-GR"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  <a:p>
                  <a:pPr algn="ctr" rtl="0">
                    <a:defRPr sz="1000"/>
                  </a:pPr>
                  <a:r>
                    <a:rPr lang="en-GB" sz="900" b="1" i="0" u="none" strike="noStrike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149.9</a:t>
                  </a:r>
                  <a:br>
                    <a:rPr lang="en-GB" sz="900" b="1" i="0" u="none" strike="noStrike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</a:br>
                  <a:endParaRPr lang="el-GR" sz="900" b="1" i="1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xdr:grpSp>
          <xdr:sp macro="" textlink="">
            <xdr:nvSpPr>
              <xdr:cNvPr id="108" name="AutoShape 20"/>
              <xdr:cNvSpPr>
                <a:spLocks noChangeArrowheads="1"/>
              </xdr:cNvSpPr>
            </xdr:nvSpPr>
            <xdr:spPr bwMode="auto">
              <a:xfrm>
                <a:off x="7614" y="2708"/>
                <a:ext cx="960" cy="458"/>
              </a:xfrm>
              <a:prstGeom prst="downArrow">
                <a:avLst>
                  <a:gd name="adj1" fmla="val 46880"/>
                  <a:gd name="adj2" fmla="val 44764"/>
                </a:avLst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 type="none"/>
                <a:tailEnd type="none"/>
              </a:ln>
            </xdr:spPr>
          </xdr:sp>
          <xdr:sp macro="" textlink="">
            <xdr:nvSpPr>
              <xdr:cNvPr id="109" name="Text Box 19"/>
              <xdr:cNvSpPr txBox="1">
                <a:spLocks noChangeArrowheads="1"/>
              </xdr:cNvSpPr>
            </xdr:nvSpPr>
            <xdr:spPr bwMode="auto">
              <a:xfrm>
                <a:off x="7059" y="1665"/>
                <a:ext cx="2070" cy="1065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 type="none"/>
                <a:tailEnd type="none"/>
              </a:ln>
            </xdr:spPr>
            <xdr:txBody>
              <a:bodyPr vertOverflow="clip" wrap="square" lIns="91440" tIns="10800" rIns="91440" bIns="10800" anchor="ctr" upright="1"/>
              <a:lstStyle/>
              <a:p>
                <a:pPr algn="ctr" rtl="0">
                  <a:defRPr sz="1000"/>
                </a:pPr>
                <a:r>
                  <a:rPr lang="el-GR"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Raw milk imported</a:t>
                </a:r>
                <a:endParaRPr lang="el-GR" sz="900" b="0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ctr" rtl="0">
                  <a:defRPr sz="1000"/>
                </a:pPr>
                <a:r>
                  <a:rPr lang="en-IE" sz="900" b="1" i="0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0.7</a:t>
                </a:r>
                <a:endParaRPr lang="el-GR" sz="900" b="0" i="0" u="none" strike="noStrike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l" rtl="0">
                  <a:defRPr sz="1000"/>
                </a:pPr>
                <a:r>
                  <a:rPr lang="el-GR"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 </a:t>
                </a:r>
              </a:p>
            </xdr:txBody>
          </xdr:sp>
        </xdr:grpSp>
        <xdr:sp macro="" textlink="">
          <xdr:nvSpPr>
            <xdr:cNvPr id="104" name="AutoShape 17"/>
            <xdr:cNvSpPr>
              <a:spLocks noChangeArrowheads="1"/>
            </xdr:cNvSpPr>
          </xdr:nvSpPr>
          <xdr:spPr bwMode="auto">
            <a:xfrm rot="-5400000">
              <a:off x="6467" y="4095"/>
              <a:ext cx="960" cy="458"/>
            </a:xfrm>
            <a:prstGeom prst="downArrow">
              <a:avLst>
                <a:gd name="adj1" fmla="val 46880"/>
                <a:gd name="adj2" fmla="val 44764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</xdr:sp>
      </xdr:grpSp>
      <xdr:sp macro="" textlink="">
        <xdr:nvSpPr>
          <xdr:cNvPr id="88" name="AutoShape 15"/>
          <xdr:cNvSpPr>
            <a:spLocks noChangeArrowheads="1"/>
          </xdr:cNvSpPr>
        </xdr:nvSpPr>
        <xdr:spPr bwMode="auto">
          <a:xfrm>
            <a:off x="4460" y="3376"/>
            <a:ext cx="2336" cy="3166"/>
          </a:xfrm>
          <a:prstGeom prst="roundRect">
            <a:avLst>
              <a:gd name="adj" fmla="val 16667"/>
            </a:avLst>
          </a:prstGeom>
          <a:solidFill>
            <a:srgbClr val="DFF1D8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  <xdr:txBody>
          <a:bodyPr vertOverflow="clip" wrap="square" lIns="18000" tIns="45720" rIns="18000" bIns="45720" anchor="t" upright="1"/>
          <a:lstStyle/>
          <a:p>
            <a:pPr algn="l" rtl="0">
              <a:defRPr sz="1000"/>
            </a:pPr>
            <a:r>
              <a:rPr lang="el-GR" sz="9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endParaRPr lang="el-GR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l-GR" sz="9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Milk delivered </a:t>
            </a:r>
            <a:endParaRPr lang="el-GR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l-GR" sz="9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 dairies</a:t>
            </a:r>
            <a:endParaRPr lang="el-GR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n-IE" sz="900" b="1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149.4</a:t>
            </a:r>
            <a:endParaRPr lang="el-GR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 rtl="0">
              <a:defRPr sz="1000"/>
            </a:pPr>
            <a:r>
              <a:rPr lang="el-GR"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</a:p>
        </xdr:txBody>
      </xdr:sp>
      <xdr:sp macro="" textlink="">
        <xdr:nvSpPr>
          <xdr:cNvPr id="89" name="AutoShape 14"/>
          <xdr:cNvSpPr>
            <a:spLocks noChangeArrowheads="1"/>
          </xdr:cNvSpPr>
        </xdr:nvSpPr>
        <xdr:spPr bwMode="auto">
          <a:xfrm>
            <a:off x="4523" y="5455"/>
            <a:ext cx="2211" cy="649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 type="none"/>
            <a:tailEnd type="none"/>
          </a:ln>
        </xdr:spPr>
        <xdr:txBody>
          <a:bodyPr vertOverflow="clip" wrap="square" lIns="91440" tIns="10800" rIns="91440" bIns="10800" anchor="t" upright="1"/>
          <a:lstStyle/>
          <a:p>
            <a:pPr algn="ctr" rtl="0">
              <a:defRPr sz="1000"/>
            </a:pPr>
            <a:r>
              <a:rPr lang="el-GR" sz="9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Cows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'</a:t>
            </a:r>
            <a:r>
              <a:rPr lang="el-GR" sz="9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milk</a:t>
            </a:r>
            <a:endParaRPr lang="el-GR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000"/>
            </a:pPr>
            <a:r>
              <a:rPr lang="en-IE" sz="900" b="1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145.2</a:t>
            </a:r>
            <a:endParaRPr lang="el-GR" sz="1100" b="0" i="0" u="none" strike="noStrike" baseline="0">
              <a:solidFill>
                <a:sysClr val="windowText" lastClr="000000"/>
              </a:solidFill>
              <a:latin typeface="Calibri"/>
            </a:endParaRPr>
          </a:p>
          <a:p>
            <a:pPr algn="l" rtl="0">
              <a:defRPr sz="1000"/>
            </a:pPr>
            <a:r>
              <a:rPr lang="el-GR" sz="1000" b="1" i="0" u="none" strike="noStrike" baseline="0">
                <a:solidFill>
                  <a:srgbClr val="000000"/>
                </a:solidFill>
                <a:latin typeface="Calibri"/>
              </a:rPr>
              <a:t> </a:t>
            </a:r>
            <a:endParaRPr lang="el-GR" sz="11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l" rtl="0">
              <a:defRPr sz="1000"/>
            </a:pPr>
            <a:r>
              <a:rPr lang="el-GR" sz="1100" b="0" i="0" u="none" strike="noStrike" baseline="0">
                <a:solidFill>
                  <a:srgbClr val="000000"/>
                </a:solidFill>
                <a:latin typeface="Calibri"/>
              </a:rPr>
              <a:t> </a:t>
            </a:r>
          </a:p>
        </xdr:txBody>
      </xdr:sp>
      <xdr:grpSp>
        <xdr:nvGrpSpPr>
          <xdr:cNvPr id="90" name="Group 2"/>
          <xdr:cNvGrpSpPr>
            <a:grpSpLocks/>
          </xdr:cNvGrpSpPr>
        </xdr:nvGrpSpPr>
        <xdr:grpSpPr bwMode="auto">
          <a:xfrm>
            <a:off x="1398" y="1664"/>
            <a:ext cx="3187" cy="5484"/>
            <a:chOff x="1398" y="1665"/>
            <a:chExt cx="3187" cy="5483"/>
          </a:xfrm>
        </xdr:grpSpPr>
        <xdr:grpSp>
          <xdr:nvGrpSpPr>
            <xdr:cNvPr id="91" name="Group 90"/>
            <xdr:cNvGrpSpPr>
              <a:grpSpLocks/>
            </xdr:cNvGrpSpPr>
          </xdr:nvGrpSpPr>
          <xdr:grpSpPr bwMode="auto">
            <a:xfrm>
              <a:off x="1398" y="1665"/>
              <a:ext cx="3187" cy="5483"/>
              <a:chOff x="1398" y="1665"/>
              <a:chExt cx="3187" cy="5483"/>
            </a:xfrm>
          </xdr:grpSpPr>
          <xdr:sp macro="" textlink="">
            <xdr:nvSpPr>
              <xdr:cNvPr id="97" name="AutoShape 13"/>
              <xdr:cNvSpPr>
                <a:spLocks noChangeArrowheads="1"/>
              </xdr:cNvSpPr>
            </xdr:nvSpPr>
            <xdr:spPr bwMode="auto">
              <a:xfrm rot="-5400000">
                <a:off x="3876" y="4034"/>
                <a:ext cx="960" cy="458"/>
              </a:xfrm>
              <a:prstGeom prst="downArrow">
                <a:avLst>
                  <a:gd name="adj1" fmla="val 46880"/>
                  <a:gd name="adj2" fmla="val 44764"/>
                </a:avLst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 type="none"/>
                <a:tailEnd type="none"/>
              </a:ln>
            </xdr:spPr>
          </xdr:sp>
          <xdr:grpSp>
            <xdr:nvGrpSpPr>
              <xdr:cNvPr id="98" name="Group 10"/>
              <xdr:cNvGrpSpPr>
                <a:grpSpLocks/>
              </xdr:cNvGrpSpPr>
            </xdr:nvGrpSpPr>
            <xdr:grpSpPr bwMode="auto">
              <a:xfrm>
                <a:off x="1398" y="1665"/>
                <a:ext cx="2729" cy="5483"/>
                <a:chOff x="1398" y="1665"/>
                <a:chExt cx="2729" cy="5483"/>
              </a:xfrm>
            </xdr:grpSpPr>
            <xdr:sp macro="" textlink="">
              <xdr:nvSpPr>
                <xdr:cNvPr id="100" name="AutoShape 12"/>
                <xdr:cNvSpPr>
                  <a:spLocks noChangeArrowheads="1"/>
                </xdr:cNvSpPr>
              </xdr:nvSpPr>
              <xdr:spPr bwMode="auto">
                <a:xfrm rot="5400000">
                  <a:off x="23" y="3043"/>
                  <a:ext cx="5483" cy="2729"/>
                </a:xfrm>
                <a:prstGeom prst="roundRect">
                  <a:avLst>
                    <a:gd name="adj" fmla="val 16667"/>
                  </a:avLst>
                </a:prstGeom>
                <a:solidFill>
                  <a:srgbClr val="DFF1D8"/>
                </a:solidFill>
                <a:ln w="9525">
                  <a:solidFill>
                    <a:srgbClr val="000000"/>
                  </a:solidFill>
                  <a:round/>
                  <a:headEnd type="none"/>
                  <a:tailEnd type="none"/>
                </a:ln>
              </xdr:spPr>
            </xdr:sp>
            <xdr:sp macro="" textlink="">
              <xdr:nvSpPr>
                <xdr:cNvPr id="101" name="Text Box 11"/>
                <xdr:cNvSpPr txBox="1">
                  <a:spLocks noChangeArrowheads="1"/>
                </xdr:cNvSpPr>
              </xdr:nvSpPr>
              <xdr:spPr bwMode="auto">
                <a:xfrm>
                  <a:off x="1755" y="1879"/>
                  <a:ext cx="2070" cy="106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91440" tIns="10800" rIns="91440" bIns="10800" anchor="ctr" upright="1"/>
                <a:lstStyle/>
                <a:p>
                  <a:pPr algn="ctr" rtl="0">
                    <a:defRPr sz="1000"/>
                  </a:pPr>
                  <a:r>
                    <a:rPr lang="el-GR"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Milk produced </a:t>
                  </a:r>
                  <a:endParaRPr lang="el-GR"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  <a:p>
                  <a:pPr algn="ctr" rtl="0">
                    <a:defRPr sz="1000"/>
                  </a:pPr>
                  <a:r>
                    <a:rPr lang="el-GR"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on farms</a:t>
                  </a:r>
                  <a:r>
                    <a:rPr lang="en-GB"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 </a:t>
                  </a:r>
                  <a:br>
                    <a:rPr lang="en-GB" sz="900" b="1" i="0" u="none" strike="noStrike" baseline="0">
                      <a:solidFill>
                        <a:srgbClr val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</a:br>
                  <a:r>
                    <a:rPr lang="en-GB" sz="900" b="1" i="0" u="none" strike="noStrike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160.1</a:t>
                  </a:r>
                  <a:endParaRPr lang="el-GR" sz="900" b="0" i="0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xdr:grpSp>
          <xdr:sp macro="" textlink="">
            <xdr:nvSpPr>
              <xdr:cNvPr id="99" name="AutoShape 9"/>
              <xdr:cNvSpPr>
                <a:spLocks noChangeArrowheads="1"/>
              </xdr:cNvSpPr>
            </xdr:nvSpPr>
            <xdr:spPr bwMode="auto">
              <a:xfrm rot="-5400000">
                <a:off x="3876" y="2130"/>
                <a:ext cx="960" cy="458"/>
              </a:xfrm>
              <a:prstGeom prst="downArrow">
                <a:avLst>
                  <a:gd name="adj1" fmla="val 46880"/>
                  <a:gd name="adj2" fmla="val 44764"/>
                </a:avLst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 type="none"/>
                <a:tailEnd type="none"/>
              </a:ln>
            </xdr:spPr>
          </xdr:sp>
        </xdr:grpSp>
        <xdr:grpSp>
          <xdr:nvGrpSpPr>
            <xdr:cNvPr id="92" name="Group 3"/>
            <xdr:cNvGrpSpPr>
              <a:grpSpLocks/>
            </xdr:cNvGrpSpPr>
          </xdr:nvGrpSpPr>
          <xdr:grpSpPr bwMode="auto">
            <a:xfrm>
              <a:off x="1755" y="3088"/>
              <a:ext cx="1991" cy="3454"/>
              <a:chOff x="1755" y="3088"/>
              <a:chExt cx="1991" cy="3454"/>
            </a:xfrm>
          </xdr:grpSpPr>
          <xdr:sp macro="" textlink="">
            <xdr:nvSpPr>
              <xdr:cNvPr id="93" name="AutoShape 7"/>
              <xdr:cNvSpPr>
                <a:spLocks noChangeArrowheads="1"/>
              </xdr:cNvSpPr>
            </xdr:nvSpPr>
            <xdr:spPr bwMode="auto">
              <a:xfrm>
                <a:off x="1755" y="3088"/>
                <a:ext cx="1991" cy="700"/>
              </a:xfrm>
              <a:prstGeom prst="roundRect">
                <a:avLst>
                  <a:gd name="adj" fmla="val 16667"/>
                </a:avLst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 type="none"/>
                <a:tailEnd type="none"/>
              </a:ln>
            </xdr:spPr>
            <xdr:txBody>
              <a:bodyPr vertOverflow="clip" wrap="square" lIns="91440" tIns="10800" rIns="91440" bIns="10800" anchor="t" upright="1"/>
              <a:lstStyle/>
              <a:p>
                <a:pPr algn="ctr" rtl="0">
                  <a:defRPr sz="1000"/>
                </a:pPr>
                <a:r>
                  <a:rPr lang="el-GR"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Cows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'</a:t>
                </a:r>
                <a:r>
                  <a:rPr lang="el-GR"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milk</a:t>
                </a:r>
                <a:endParaRPr lang="el-GR" sz="900" b="0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ctr" rtl="0">
                  <a:defRPr sz="1000"/>
                </a:pPr>
                <a:r>
                  <a:rPr lang="en-GB" sz="900" b="1" i="0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154.4</a:t>
                </a:r>
                <a:endParaRPr lang="el-GR" sz="900" b="1" i="0" u="none" strike="noStrike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94" name="AutoShape 6"/>
              <xdr:cNvSpPr>
                <a:spLocks noChangeArrowheads="1"/>
              </xdr:cNvSpPr>
            </xdr:nvSpPr>
            <xdr:spPr bwMode="auto">
              <a:xfrm>
                <a:off x="1755" y="4942"/>
                <a:ext cx="1991" cy="700"/>
              </a:xfrm>
              <a:prstGeom prst="roundRect">
                <a:avLst>
                  <a:gd name="adj" fmla="val 16667"/>
                </a:avLst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 type="none"/>
                <a:tailEnd type="none"/>
              </a:ln>
            </xdr:spPr>
            <xdr:txBody>
              <a:bodyPr vertOverflow="clip" wrap="square" lIns="91440" tIns="10800" rIns="91440" bIns="10800" anchor="t" upright="1"/>
              <a:lstStyle/>
              <a:p>
                <a:pPr algn="ctr" rtl="0">
                  <a:defRPr sz="1000"/>
                </a:pPr>
                <a:r>
                  <a:rPr lang="el-GR"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Goats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'</a:t>
                </a:r>
                <a:r>
                  <a:rPr lang="el-GR"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milk </a:t>
                </a:r>
                <a:endParaRPr lang="el-GR" sz="900" b="0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ctr" rtl="0">
                  <a:defRPr sz="1000"/>
                </a:pPr>
                <a:r>
                  <a:rPr lang="en-GB" sz="900" b="1" i="0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2.5</a:t>
                </a:r>
                <a:endParaRPr lang="el-GR" sz="900" b="1" i="0" u="none" strike="noStrike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95" name="AutoShape 5"/>
              <xdr:cNvSpPr>
                <a:spLocks noChangeArrowheads="1"/>
              </xdr:cNvSpPr>
            </xdr:nvSpPr>
            <xdr:spPr bwMode="auto">
              <a:xfrm>
                <a:off x="1755" y="4043"/>
                <a:ext cx="1991" cy="700"/>
              </a:xfrm>
              <a:prstGeom prst="roundRect">
                <a:avLst>
                  <a:gd name="adj" fmla="val 16667"/>
                </a:avLst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 type="none"/>
                <a:tailEnd type="none"/>
              </a:ln>
            </xdr:spPr>
            <xdr:txBody>
              <a:bodyPr vertOverflow="clip" wrap="square" lIns="91440" tIns="10800" rIns="91440" bIns="10800" anchor="t" upright="1"/>
              <a:lstStyle/>
              <a:p>
                <a:pPr algn="ctr" rtl="0">
                  <a:defRPr sz="1000"/>
                </a:pPr>
                <a:r>
                  <a:rPr lang="el-GR"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Ewes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'</a:t>
                </a:r>
                <a:r>
                  <a:rPr lang="el-GR"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milk</a:t>
                </a:r>
                <a:endParaRPr lang="el-GR" sz="900" b="0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ctr" rtl="0">
                  <a:defRPr sz="1000"/>
                </a:pPr>
                <a:r>
                  <a:rPr lang="en-GB" sz="900" b="1" i="0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3.0</a:t>
                </a:r>
                <a:endParaRPr lang="el-GR" sz="900" b="1" i="0" u="none" strike="noStrike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96" name="AutoShape 4"/>
              <xdr:cNvSpPr>
                <a:spLocks noChangeArrowheads="1"/>
              </xdr:cNvSpPr>
            </xdr:nvSpPr>
            <xdr:spPr bwMode="auto">
              <a:xfrm>
                <a:off x="1755" y="5842"/>
                <a:ext cx="1991" cy="700"/>
              </a:xfrm>
              <a:prstGeom prst="roundRect">
                <a:avLst>
                  <a:gd name="adj" fmla="val 16667"/>
                </a:avLst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round/>
                <a:headEnd type="none"/>
                <a:tailEnd type="none"/>
              </a:ln>
            </xdr:spPr>
            <xdr:txBody>
              <a:bodyPr vertOverflow="clip" wrap="square" lIns="91440" tIns="10800" rIns="91440" bIns="10800" anchor="ctr" upright="1"/>
              <a:lstStyle/>
              <a:p>
                <a:pPr algn="ctr" rtl="0">
                  <a:defRPr sz="1000"/>
                </a:pPr>
                <a:r>
                  <a:rPr lang="el-GR"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Buffalos</a:t>
                </a: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'</a:t>
                </a:r>
                <a:r>
                  <a:rPr lang="el-GR"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milk </a:t>
                </a:r>
                <a:endParaRPr lang="el-GR" sz="900" b="0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algn="ctr" rtl="0">
                  <a:defRPr sz="1000"/>
                </a:pPr>
                <a:r>
                  <a:rPr lang="en-GB" sz="900" b="1" i="0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0.3</a:t>
                </a:r>
                <a:endParaRPr lang="el-GR" sz="900" b="1" i="0" u="none" strike="noStrike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xdr:grpSp>
      </xdr:grp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0.331</cdr:x>
      <cdr:y>0.79075</cdr:y>
    </cdr:from>
    <cdr:to>
      <cdr:x>0.67175</cdr:x>
      <cdr:y>0.84325</cdr:y>
    </cdr:to>
    <cdr:sp macro="" textlink="">
      <cdr:nvSpPr>
        <cdr:cNvPr id="8" name="TextBox 2"/>
        <cdr:cNvSpPr txBox="1"/>
      </cdr:nvSpPr>
      <cdr:spPr>
        <a:xfrm>
          <a:off x="3152775" y="5267325"/>
          <a:ext cx="3248025" cy="352425"/>
        </a:xfrm>
        <a:prstGeom prst="rect">
          <a:avLst/>
        </a:prstGeom>
        <a:ln>
          <a:noFill/>
        </a:ln>
      </cdr:spPr>
      <cdr:txBody>
        <a:bodyPr vertOverflow="overflow" horzOverflow="overflow" wrap="square" rtlCol="0" anchor="t">
          <a:noAutofit/>
        </a:bodyPr>
        <a:lstStyle/>
        <a:p>
          <a:pPr algn="ctr"/>
          <a:r>
            <a:rPr lang="en-GB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Dairy cows (thousand heads)</a:t>
          </a:r>
        </a:p>
      </cdr:txBody>
    </cdr:sp>
  </cdr:relSizeAnchor>
  <cdr:relSizeAnchor xmlns:cdr="http://schemas.openxmlformats.org/drawingml/2006/chartDrawing">
    <cdr:from>
      <cdr:x>0.03825</cdr:x>
      <cdr:y>0.2695</cdr:y>
    </cdr:from>
    <cdr:to>
      <cdr:x>0.09275</cdr:x>
      <cdr:y>0.62925</cdr:y>
    </cdr:to>
    <cdr:sp macro="" textlink="">
      <cdr:nvSpPr>
        <cdr:cNvPr id="9" name="TextBox 3"/>
        <cdr:cNvSpPr txBox="1"/>
      </cdr:nvSpPr>
      <cdr:spPr>
        <a:xfrm>
          <a:off x="361950" y="1790700"/>
          <a:ext cx="523875" cy="2400300"/>
        </a:xfrm>
        <a:prstGeom prst="rect">
          <a:avLst/>
        </a:prstGeom>
        <a:ln>
          <a:noFill/>
        </a:ln>
      </cdr:spPr>
      <cdr:txBody>
        <a:bodyPr vertOverflow="clip" vert="vert270" wrap="square" rtlCol="0" anchor="t"/>
        <a:lstStyle/>
        <a:p>
          <a:pPr algn="ctr"/>
          <a:r>
            <a:rPr lang="en-GB" sz="800" b="1">
              <a:latin typeface="Arial" panose="020B0604020202020204" pitchFamily="34" charset="0"/>
              <a:cs typeface="Arial" panose="020B0604020202020204" pitchFamily="34" charset="0"/>
            </a:rPr>
            <a:t>Raw cows' milk produced</a:t>
          </a:r>
          <a:r>
            <a:rPr lang="en-GB" sz="800" b="1" baseline="0"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GB" sz="800" b="1">
              <a:latin typeface="Arial" panose="020B0604020202020204" pitchFamily="34" charset="0"/>
              <a:cs typeface="Arial" panose="020B0604020202020204" pitchFamily="34" charset="0"/>
            </a:rPr>
            <a:t>(million tonnes) </a:t>
          </a:r>
        </a:p>
      </cdr:txBody>
    </cdr:sp>
  </cdr:relSizeAnchor>
  <cdr:relSizeAnchor xmlns:cdr="http://schemas.openxmlformats.org/drawingml/2006/chartDrawing">
    <cdr:from>
      <cdr:x>0.00525</cdr:x>
      <cdr:y>0.89975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91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line represents the average apparent milk yield across the EU (7 509 kg per cow) for a variable herd size. Countries above the line had a higher apparent yield per cow than the EU average, and vice-versa.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apro_mk_farm and apro_mt_lscatl)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9525</xdr:rowOff>
    </xdr:from>
    <xdr:to>
      <xdr:col>12</xdr:col>
      <xdr:colOff>400050</xdr:colOff>
      <xdr:row>47</xdr:row>
      <xdr:rowOff>123825</xdr:rowOff>
    </xdr:to>
    <xdr:graphicFrame macro="">
      <xdr:nvGraphicFramePr>
        <xdr:cNvPr id="4" name="Chart 3"/>
        <xdr:cNvGraphicFramePr/>
      </xdr:nvGraphicFramePr>
      <xdr:xfrm>
        <a:off x="590550" y="619125"/>
        <a:ext cx="95250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76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apro_mk_pobta)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47625</xdr:rowOff>
    </xdr:from>
    <xdr:to>
      <xdr:col>15</xdr:col>
      <xdr:colOff>314325</xdr:colOff>
      <xdr:row>47</xdr:row>
      <xdr:rowOff>47625</xdr:rowOff>
    </xdr:to>
    <xdr:graphicFrame macro="">
      <xdr:nvGraphicFramePr>
        <xdr:cNvPr id="2" name="Chart 1"/>
        <xdr:cNvGraphicFramePr/>
      </xdr:nvGraphicFramePr>
      <xdr:xfrm>
        <a:off x="523875" y="657225"/>
        <a:ext cx="95250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285750</xdr:colOff>
      <xdr:row>20</xdr:row>
      <xdr:rowOff>133350</xdr:rowOff>
    </xdr:from>
    <xdr:to>
      <xdr:col>8</xdr:col>
      <xdr:colOff>685800</xdr:colOff>
      <xdr:row>26</xdr:row>
      <xdr:rowOff>95250</xdr:rowOff>
    </xdr:to>
    <xdr:sp macro="" textlink="">
      <xdr:nvSpPr>
        <xdr:cNvPr id="9" name="TextBox 19"/>
        <xdr:cNvSpPr txBox="1"/>
      </xdr:nvSpPr>
      <xdr:spPr>
        <a:xfrm>
          <a:off x="4819650" y="3181350"/>
          <a:ext cx="1009650" cy="8763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145.2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tonnes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Little or no milk from animals other than cows is produced in the Member States that are not shown in this Figure.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(1) Estimate.</a:t>
          </a:r>
        </a:p>
        <a:p>
          <a:r>
            <a:rPr lang="en-GB" sz="1200">
              <a:latin typeface="Arial" panose="020B0604020202020204" pitchFamily="34" charset="0"/>
            </a:rPr>
            <a:t>(2)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apro_mk_pobta)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3</xdr:row>
      <xdr:rowOff>85725</xdr:rowOff>
    </xdr:from>
    <xdr:to>
      <xdr:col>15</xdr:col>
      <xdr:colOff>628650</xdr:colOff>
      <xdr:row>41</xdr:row>
      <xdr:rowOff>47625</xdr:rowOff>
    </xdr:to>
    <xdr:graphicFrame macro="">
      <xdr:nvGraphicFramePr>
        <xdr:cNvPr id="2" name="Chart 1"/>
        <xdr:cNvGraphicFramePr/>
      </xdr:nvGraphicFramePr>
      <xdr:xfrm>
        <a:off x="838200" y="542925"/>
        <a:ext cx="95250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81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apri_pi15_outq)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0.024</cdr:x>
      <cdr:y>0.80125</cdr:y>
    </cdr:from>
    <cdr:to>
      <cdr:x>0.047</cdr:x>
      <cdr:y>0.84975</cdr:y>
    </cdr:to>
    <cdr:sp macro="" textlink="">
      <cdr:nvSpPr>
        <cdr:cNvPr id="5" name="TextBox 4"/>
        <cdr:cNvSpPr txBox="1"/>
      </cdr:nvSpPr>
      <cdr:spPr>
        <a:xfrm>
          <a:off x="228600" y="5172075"/>
          <a:ext cx="219075" cy="3143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/>
        <a:p>
          <a:r>
            <a:rPr lang="en-GB" sz="1200"/>
            <a:t>0</a:t>
          </a:r>
        </a:p>
      </cdr:txBody>
    </cdr:sp>
  </cdr:relSizeAnchor>
  <cdr:relSizeAnchor xmlns:cdr="http://schemas.openxmlformats.org/drawingml/2006/chartDrawing">
    <cdr:from>
      <cdr:x>0.031</cdr:x>
      <cdr:y>0.77025</cdr:y>
    </cdr:from>
    <cdr:to>
      <cdr:x>0.05</cdr:x>
      <cdr:y>0.78475</cdr:y>
    </cdr:to>
    <cdr:cxnSp macro="">
      <cdr:nvCxnSpPr>
        <cdr:cNvPr id="7" name="Straight Connector 6"/>
        <cdr:cNvCxnSpPr/>
      </cdr:nvCxnSpPr>
      <cdr:spPr>
        <a:xfrm flipV="1">
          <a:off x="295275" y="4972050"/>
          <a:ext cx="180975" cy="9525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0.03025</cdr:x>
      <cdr:y>0.77975</cdr:y>
    </cdr:from>
    <cdr:to>
      <cdr:x>0.04925</cdr:x>
      <cdr:y>0.79425</cdr:y>
    </cdr:to>
    <cdr:cxnSp macro="">
      <cdr:nvCxnSpPr>
        <cdr:cNvPr id="8" name="Straight Connector 7"/>
        <cdr:cNvCxnSpPr/>
      </cdr:nvCxnSpPr>
      <cdr:spPr>
        <a:xfrm flipV="1">
          <a:off x="285750" y="5029200"/>
          <a:ext cx="180975" cy="9525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16</xdr:col>
      <xdr:colOff>123825</xdr:colOff>
      <xdr:row>46</xdr:row>
      <xdr:rowOff>85725</xdr:rowOff>
    </xdr:to>
    <xdr:graphicFrame macro="">
      <xdr:nvGraphicFramePr>
        <xdr:cNvPr id="3" name="Chart 2"/>
        <xdr:cNvGraphicFramePr/>
      </xdr:nvGraphicFramePr>
      <xdr:xfrm>
        <a:off x="619125" y="638175"/>
        <a:ext cx="95250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workbookViewId="0" topLeftCell="A1">
      <selection activeCell="F77" sqref="F77"/>
    </sheetView>
  </sheetViews>
  <sheetFormatPr defaultColWidth="9.140625" defaultRowHeight="12.75"/>
  <cols>
    <col min="1" max="1" width="20.7109375" style="1" bestFit="1" customWidth="1"/>
    <col min="2" max="27" width="9.140625" style="1" customWidth="1"/>
    <col min="28" max="28" width="13.28125" style="1" customWidth="1"/>
    <col min="29" max="33" width="9.140625" style="1" customWidth="1"/>
    <col min="34" max="34" width="2.7109375" style="1" customWidth="1"/>
    <col min="35" max="16384" width="9.140625" style="1" customWidth="1"/>
  </cols>
  <sheetData>
    <row r="1" spans="2:32" ht="12.75">
      <c r="B1" s="1" t="s">
        <v>0</v>
      </c>
      <c r="AB1" s="1" t="s">
        <v>0</v>
      </c>
      <c r="AF1" s="14" t="s">
        <v>46</v>
      </c>
    </row>
    <row r="2" spans="2:28" ht="12.75">
      <c r="B2" s="2" t="s">
        <v>1</v>
      </c>
      <c r="C2" s="3"/>
      <c r="D2" s="3"/>
      <c r="E2" s="4"/>
      <c r="F2" s="2" t="s">
        <v>2</v>
      </c>
      <c r="G2" s="3"/>
      <c r="H2" s="3"/>
      <c r="I2" s="4"/>
      <c r="J2" s="2" t="s">
        <v>3</v>
      </c>
      <c r="K2" s="3"/>
      <c r="L2" s="3"/>
      <c r="M2" s="4"/>
      <c r="N2" s="2" t="s">
        <v>4</v>
      </c>
      <c r="O2" s="3"/>
      <c r="P2" s="3"/>
      <c r="Q2" s="4"/>
      <c r="R2" s="2" t="s">
        <v>5</v>
      </c>
      <c r="S2" s="3"/>
      <c r="T2" s="3"/>
      <c r="U2" s="4"/>
      <c r="V2" s="2" t="s">
        <v>6</v>
      </c>
      <c r="W2" s="3"/>
      <c r="X2" s="3"/>
      <c r="Y2" s="4"/>
      <c r="AB2" s="1" t="s">
        <v>6</v>
      </c>
    </row>
    <row r="3" spans="2:25" ht="12.75">
      <c r="B3" s="5">
        <v>2010</v>
      </c>
      <c r="C3" s="6">
        <v>2011</v>
      </c>
      <c r="D3" s="6">
        <v>2012</v>
      </c>
      <c r="E3" s="7">
        <v>2013</v>
      </c>
      <c r="F3" s="5">
        <v>2010</v>
      </c>
      <c r="G3" s="6">
        <v>2011</v>
      </c>
      <c r="H3" s="6">
        <v>2012</v>
      </c>
      <c r="I3" s="7">
        <v>2013</v>
      </c>
      <c r="J3" s="5">
        <v>2010</v>
      </c>
      <c r="K3" s="6">
        <v>2011</v>
      </c>
      <c r="L3" s="6">
        <v>2012</v>
      </c>
      <c r="M3" s="7">
        <v>2013</v>
      </c>
      <c r="N3" s="5">
        <v>2010</v>
      </c>
      <c r="O3" s="6">
        <v>2011</v>
      </c>
      <c r="P3" s="6">
        <v>2012</v>
      </c>
      <c r="Q3" s="7">
        <v>2013</v>
      </c>
      <c r="R3" s="5">
        <v>2010</v>
      </c>
      <c r="S3" s="6">
        <v>2011</v>
      </c>
      <c r="T3" s="6">
        <v>2012</v>
      </c>
      <c r="U3" s="7">
        <v>2013</v>
      </c>
      <c r="V3" s="5">
        <v>2010</v>
      </c>
      <c r="W3" s="6">
        <v>2011</v>
      </c>
      <c r="X3" s="6">
        <v>2012</v>
      </c>
      <c r="Y3" s="7">
        <v>2013</v>
      </c>
    </row>
    <row r="4" spans="1:35" ht="12.75">
      <c r="A4" s="1" t="s">
        <v>43</v>
      </c>
      <c r="B4" s="8">
        <f>SUM(B5:B32)</f>
        <v>16130.572000000002</v>
      </c>
      <c r="C4" s="8">
        <f aca="true" t="shared" si="0" ref="C4:U4">SUM(C5:C32)</f>
        <v>15984.725699999999</v>
      </c>
      <c r="D4" s="8">
        <f t="shared" si="0"/>
        <v>15034.053399999997</v>
      </c>
      <c r="E4" s="9">
        <f t="shared" si="0"/>
        <v>14858.9018</v>
      </c>
      <c r="F4" s="8">
        <f t="shared" si="0"/>
        <v>5110.049999999998</v>
      </c>
      <c r="G4" s="8">
        <f t="shared" si="0"/>
        <v>5381.652230000001</v>
      </c>
      <c r="H4" s="8">
        <f t="shared" si="0"/>
        <v>5139.175900000001</v>
      </c>
      <c r="I4" s="9">
        <f t="shared" si="0"/>
        <v>5150.807199999999</v>
      </c>
      <c r="J4" s="8">
        <f t="shared" si="0"/>
        <v>5395.37</v>
      </c>
      <c r="K4" s="8">
        <f t="shared" si="0"/>
        <v>6239.372999999999</v>
      </c>
      <c r="L4" s="8">
        <f t="shared" si="0"/>
        <v>5889.989799999999</v>
      </c>
      <c r="M4" s="9">
        <f t="shared" si="0"/>
        <v>5741.845700000001</v>
      </c>
      <c r="N4" s="8">
        <f t="shared" si="0"/>
        <v>10494.891000000001</v>
      </c>
      <c r="O4" s="8">
        <f t="shared" si="0"/>
        <v>11492.357799999998</v>
      </c>
      <c r="P4" s="8">
        <f t="shared" si="0"/>
        <v>10797.983</v>
      </c>
      <c r="Q4" s="9">
        <f t="shared" si="0"/>
        <v>11982.247800000001</v>
      </c>
      <c r="R4" s="8">
        <f t="shared" si="0"/>
        <v>2685.059</v>
      </c>
      <c r="S4" s="8">
        <f t="shared" si="0"/>
        <v>2674.6677999999997</v>
      </c>
      <c r="T4" s="8">
        <f t="shared" si="0"/>
        <v>2519.0780000000004</v>
      </c>
      <c r="U4" s="9">
        <f t="shared" si="0"/>
        <v>2585.1679000000004</v>
      </c>
      <c r="V4" s="8">
        <v>11975.071666666667</v>
      </c>
      <c r="W4" s="8">
        <v>11126.223</v>
      </c>
      <c r="X4" s="8">
        <v>11293.926433333332</v>
      </c>
      <c r="Y4" s="9">
        <v>11172.201599999999</v>
      </c>
      <c r="AC4" s="15">
        <v>2010</v>
      </c>
      <c r="AD4" s="15">
        <v>2011</v>
      </c>
      <c r="AE4" s="15">
        <v>2012</v>
      </c>
      <c r="AF4" s="15">
        <v>2013</v>
      </c>
      <c r="AG4" s="15"/>
      <c r="AI4" s="15">
        <v>2013</v>
      </c>
    </row>
    <row r="5" spans="1:37" ht="12.75">
      <c r="A5" s="1" t="s">
        <v>7</v>
      </c>
      <c r="B5" s="8">
        <v>227.68</v>
      </c>
      <c r="C5" s="8">
        <v>218.435</v>
      </c>
      <c r="D5" s="8">
        <v>231.825</v>
      </c>
      <c r="E5" s="10">
        <v>249.8</v>
      </c>
      <c r="F5" s="8">
        <v>314.1</v>
      </c>
      <c r="G5" s="8">
        <v>317.4</v>
      </c>
      <c r="H5" s="8">
        <v>317.4</v>
      </c>
      <c r="I5" s="10">
        <v>317.4</v>
      </c>
      <c r="J5" s="8">
        <v>80.325</v>
      </c>
      <c r="K5" s="8">
        <v>74.525</v>
      </c>
      <c r="L5" s="8">
        <v>74.5</v>
      </c>
      <c r="M5" s="10">
        <v>79.03</v>
      </c>
      <c r="N5" s="8">
        <v>343.98</v>
      </c>
      <c r="O5" s="8">
        <v>228.405</v>
      </c>
      <c r="P5" s="8">
        <v>220.38</v>
      </c>
      <c r="Q5" s="10">
        <v>228.92</v>
      </c>
      <c r="R5" s="8">
        <v>0</v>
      </c>
      <c r="S5" s="8">
        <v>0</v>
      </c>
      <c r="T5" s="8">
        <v>0</v>
      </c>
      <c r="U5" s="10">
        <v>0</v>
      </c>
      <c r="V5" s="8">
        <v>0</v>
      </c>
      <c r="W5" s="8">
        <v>0</v>
      </c>
      <c r="X5" s="8">
        <v>0</v>
      </c>
      <c r="Y5" s="10">
        <v>0</v>
      </c>
      <c r="Z5" s="8"/>
      <c r="AA5" s="8"/>
      <c r="AB5" s="16" t="s">
        <v>13</v>
      </c>
      <c r="AC5" s="8">
        <v>6153.964666666667</v>
      </c>
      <c r="AD5" s="8">
        <v>5736.197</v>
      </c>
      <c r="AE5" s="17">
        <v>6128.554</v>
      </c>
      <c r="AF5" s="18">
        <v>6597.143</v>
      </c>
      <c r="AG5" s="1" t="s">
        <v>44</v>
      </c>
      <c r="AH5" s="8"/>
      <c r="AI5" s="19">
        <v>6597.143</v>
      </c>
      <c r="AJ5" s="8"/>
      <c r="AK5" s="8"/>
    </row>
    <row r="6" spans="1:37" ht="12.75">
      <c r="A6" s="1" t="s">
        <v>8</v>
      </c>
      <c r="B6" s="8">
        <v>7.238</v>
      </c>
      <c r="C6" s="8">
        <v>15.518</v>
      </c>
      <c r="D6" s="8">
        <v>13.317</v>
      </c>
      <c r="E6" s="12">
        <v>8.288</v>
      </c>
      <c r="F6" s="8">
        <v>18.834</v>
      </c>
      <c r="G6" s="8">
        <v>24.39</v>
      </c>
      <c r="H6" s="8">
        <v>20.763</v>
      </c>
      <c r="I6" s="12">
        <v>23.124</v>
      </c>
      <c r="J6" s="8">
        <v>34.653</v>
      </c>
      <c r="K6" s="8">
        <v>45.631</v>
      </c>
      <c r="L6" s="8">
        <v>32.112</v>
      </c>
      <c r="M6" s="12">
        <v>32.823</v>
      </c>
      <c r="N6" s="8">
        <v>99.801</v>
      </c>
      <c r="O6" s="8">
        <v>84.594</v>
      </c>
      <c r="P6" s="8">
        <v>118.709</v>
      </c>
      <c r="Q6" s="12">
        <v>121.803</v>
      </c>
      <c r="R6" s="8">
        <v>1.802</v>
      </c>
      <c r="S6" s="8">
        <v>2.091</v>
      </c>
      <c r="T6" s="8">
        <v>1.561</v>
      </c>
      <c r="U6" s="12">
        <v>2.29</v>
      </c>
      <c r="V6" s="8">
        <v>0</v>
      </c>
      <c r="W6" s="8">
        <v>0</v>
      </c>
      <c r="X6" s="8">
        <v>0</v>
      </c>
      <c r="Y6" s="12">
        <v>0</v>
      </c>
      <c r="Z6" s="8"/>
      <c r="AA6" s="8"/>
      <c r="AB6" s="20" t="s">
        <v>16</v>
      </c>
      <c r="AC6" s="8">
        <v>4294.629</v>
      </c>
      <c r="AD6" s="8">
        <v>3805.591</v>
      </c>
      <c r="AE6" s="21" t="s">
        <v>48</v>
      </c>
      <c r="AF6" s="17">
        <v>3121.3533</v>
      </c>
      <c r="AI6" s="19">
        <v>3121.3533</v>
      </c>
      <c r="AK6" s="8"/>
    </row>
    <row r="7" spans="1:37" ht="12.75">
      <c r="A7" s="1" t="s">
        <v>9</v>
      </c>
      <c r="B7" s="8">
        <v>15</v>
      </c>
      <c r="C7" s="8">
        <v>13.24</v>
      </c>
      <c r="D7" s="8">
        <v>13.24</v>
      </c>
      <c r="E7" s="12">
        <v>12.5</v>
      </c>
      <c r="F7" s="8">
        <v>104.83</v>
      </c>
      <c r="G7" s="8">
        <v>107.24</v>
      </c>
      <c r="H7" s="8">
        <v>84.86</v>
      </c>
      <c r="I7" s="12">
        <v>96.62</v>
      </c>
      <c r="J7" s="8">
        <v>52.27</v>
      </c>
      <c r="K7" s="8">
        <v>62.94</v>
      </c>
      <c r="L7" s="8">
        <v>47.76</v>
      </c>
      <c r="M7" s="12">
        <v>48.36</v>
      </c>
      <c r="N7" s="8">
        <v>24.19</v>
      </c>
      <c r="O7" s="8">
        <v>26.51</v>
      </c>
      <c r="P7" s="8">
        <v>18.73</v>
      </c>
      <c r="Q7" s="12">
        <v>31.18</v>
      </c>
      <c r="R7" s="8">
        <v>0</v>
      </c>
      <c r="S7" s="8">
        <v>0</v>
      </c>
      <c r="T7" s="8">
        <v>0</v>
      </c>
      <c r="U7" s="12">
        <v>0</v>
      </c>
      <c r="V7" s="8">
        <v>0</v>
      </c>
      <c r="W7" s="8">
        <v>0</v>
      </c>
      <c r="X7" s="8">
        <v>0</v>
      </c>
      <c r="Y7" s="12">
        <v>0</v>
      </c>
      <c r="Z7" s="8"/>
      <c r="AA7" s="8"/>
      <c r="AB7" s="20" t="s">
        <v>12</v>
      </c>
      <c r="AC7" s="8">
        <v>1074.38</v>
      </c>
      <c r="AD7" s="8">
        <v>1101.697</v>
      </c>
      <c r="AE7" s="22">
        <v>951.31</v>
      </c>
      <c r="AF7" s="23" t="s">
        <v>45</v>
      </c>
      <c r="AH7" s="8"/>
      <c r="AI7" s="24">
        <v>951.31</v>
      </c>
      <c r="AJ7" s="25" t="s">
        <v>47</v>
      </c>
      <c r="AK7" s="8"/>
    </row>
    <row r="8" spans="1:37" ht="12.75">
      <c r="A8" s="1" t="s">
        <v>10</v>
      </c>
      <c r="B8" s="8">
        <v>73.285</v>
      </c>
      <c r="C8" s="8">
        <v>76.718</v>
      </c>
      <c r="D8" s="8">
        <v>61.188</v>
      </c>
      <c r="E8" s="12">
        <v>69.258</v>
      </c>
      <c r="F8" s="8">
        <v>553.972</v>
      </c>
      <c r="G8" s="8">
        <v>533.717</v>
      </c>
      <c r="H8" s="8">
        <v>592.761</v>
      </c>
      <c r="I8" s="12">
        <v>583.587</v>
      </c>
      <c r="J8" s="8">
        <v>387.114</v>
      </c>
      <c r="K8" s="8">
        <v>505.594</v>
      </c>
      <c r="L8" s="8">
        <v>588.281</v>
      </c>
      <c r="M8" s="12">
        <v>492.839</v>
      </c>
      <c r="N8" s="8">
        <v>834.96</v>
      </c>
      <c r="O8" s="8">
        <v>898.448</v>
      </c>
      <c r="P8" s="8">
        <v>972.405</v>
      </c>
      <c r="Q8" s="12">
        <v>803.784</v>
      </c>
      <c r="R8" s="8">
        <v>0</v>
      </c>
      <c r="S8" s="8">
        <v>0</v>
      </c>
      <c r="T8" s="8">
        <v>0</v>
      </c>
      <c r="U8" s="12">
        <v>0</v>
      </c>
      <c r="V8" s="8">
        <v>0</v>
      </c>
      <c r="W8" s="8">
        <v>0</v>
      </c>
      <c r="X8" s="8">
        <v>0</v>
      </c>
      <c r="Y8" s="12">
        <v>0</v>
      </c>
      <c r="Z8" s="8"/>
      <c r="AA8" s="8"/>
      <c r="AB8" s="20" t="s">
        <v>26</v>
      </c>
      <c r="AC8" s="8">
        <v>241.052</v>
      </c>
      <c r="AD8" s="8">
        <v>260</v>
      </c>
      <c r="AE8" s="8">
        <v>258.068</v>
      </c>
      <c r="AF8" s="26">
        <v>288.85400000000004</v>
      </c>
      <c r="AH8" s="8"/>
      <c r="AI8" s="19">
        <v>288.85400000000004</v>
      </c>
      <c r="AK8" s="8"/>
    </row>
    <row r="9" spans="1:37" ht="12.75">
      <c r="A9" s="1" t="s">
        <v>11</v>
      </c>
      <c r="B9" s="8">
        <v>0</v>
      </c>
      <c r="C9" s="8">
        <v>0</v>
      </c>
      <c r="D9" s="8">
        <v>0</v>
      </c>
      <c r="E9" s="12">
        <v>1.5</v>
      </c>
      <c r="F9" s="8">
        <v>16.7</v>
      </c>
      <c r="G9" s="8">
        <v>18.8</v>
      </c>
      <c r="H9" s="8">
        <v>12.2</v>
      </c>
      <c r="I9" s="12">
        <v>14.7</v>
      </c>
      <c r="J9" s="8">
        <v>0</v>
      </c>
      <c r="K9" s="8">
        <v>0</v>
      </c>
      <c r="L9" s="8">
        <v>0</v>
      </c>
      <c r="M9" s="12">
        <v>0</v>
      </c>
      <c r="N9" s="8">
        <v>0.6</v>
      </c>
      <c r="O9" s="8">
        <v>1.9</v>
      </c>
      <c r="P9" s="8">
        <v>1</v>
      </c>
      <c r="Q9" s="12">
        <v>4.5</v>
      </c>
      <c r="R9" s="8">
        <v>0</v>
      </c>
      <c r="S9" s="8">
        <v>0</v>
      </c>
      <c r="T9" s="8">
        <v>0</v>
      </c>
      <c r="U9" s="12">
        <v>0</v>
      </c>
      <c r="V9" s="11">
        <v>0</v>
      </c>
      <c r="W9" s="11">
        <v>0</v>
      </c>
      <c r="X9" s="11">
        <v>0</v>
      </c>
      <c r="Y9" s="12">
        <v>0</v>
      </c>
      <c r="Z9" s="8"/>
      <c r="AA9" s="8"/>
      <c r="AB9" s="20" t="s">
        <v>17</v>
      </c>
      <c r="AC9" s="8">
        <v>113.262</v>
      </c>
      <c r="AD9" s="8">
        <v>128.76</v>
      </c>
      <c r="AE9" s="8">
        <v>108.37</v>
      </c>
      <c r="AF9" s="17">
        <v>121.29</v>
      </c>
      <c r="AI9" s="19">
        <v>121.29</v>
      </c>
      <c r="AK9" s="8"/>
    </row>
    <row r="10" spans="1:37" ht="12.75">
      <c r="A10" s="1" t="s">
        <v>12</v>
      </c>
      <c r="B10" s="8">
        <v>1406.232</v>
      </c>
      <c r="C10" s="8">
        <v>1169.916</v>
      </c>
      <c r="D10" s="8">
        <v>979.62</v>
      </c>
      <c r="E10" s="27">
        <v>979.62</v>
      </c>
      <c r="F10" s="8">
        <v>43.636</v>
      </c>
      <c r="G10" s="8">
        <v>54.76953</v>
      </c>
      <c r="H10" s="8">
        <v>53.33</v>
      </c>
      <c r="I10" s="28">
        <v>53.33</v>
      </c>
      <c r="J10" s="8">
        <v>188.181</v>
      </c>
      <c r="K10" s="8">
        <v>243.1251</v>
      </c>
      <c r="L10" s="8">
        <v>249.61</v>
      </c>
      <c r="M10" s="28">
        <v>249.61</v>
      </c>
      <c r="N10" s="8">
        <v>207.1</v>
      </c>
      <c r="O10" s="8">
        <v>235.8</v>
      </c>
      <c r="P10" s="8">
        <v>191.03</v>
      </c>
      <c r="Q10" s="28">
        <v>191.03</v>
      </c>
      <c r="R10" s="8">
        <v>596.39</v>
      </c>
      <c r="S10" s="8">
        <v>541.7</v>
      </c>
      <c r="T10" s="8">
        <v>575.81</v>
      </c>
      <c r="U10" s="28">
        <v>575.81</v>
      </c>
      <c r="V10" s="29">
        <v>1074.38</v>
      </c>
      <c r="W10" s="29">
        <v>1101.697</v>
      </c>
      <c r="X10" s="29">
        <v>951.31</v>
      </c>
      <c r="Y10" s="30">
        <v>951.31</v>
      </c>
      <c r="Z10" s="8"/>
      <c r="AA10" s="8"/>
      <c r="AB10" s="20" t="s">
        <v>35</v>
      </c>
      <c r="AC10" s="8">
        <v>55.34</v>
      </c>
      <c r="AD10" s="8">
        <v>41.9</v>
      </c>
      <c r="AE10" s="26">
        <v>50.8</v>
      </c>
      <c r="AF10" s="8" t="s">
        <v>45</v>
      </c>
      <c r="AI10" s="19">
        <v>50.8</v>
      </c>
      <c r="AK10" s="8"/>
    </row>
    <row r="11" spans="1:37" ht="12.75">
      <c r="A11" s="1" t="s">
        <v>13</v>
      </c>
      <c r="B11" s="8">
        <v>4312.709</v>
      </c>
      <c r="C11" s="8">
        <v>3864.12</v>
      </c>
      <c r="D11" s="8">
        <v>4046.413</v>
      </c>
      <c r="E11" s="12">
        <v>3776.795</v>
      </c>
      <c r="F11" s="8">
        <v>424.311</v>
      </c>
      <c r="G11" s="8">
        <v>400.628</v>
      </c>
      <c r="H11" s="8">
        <v>370.26</v>
      </c>
      <c r="I11" s="12">
        <v>372.714</v>
      </c>
      <c r="J11" s="8">
        <v>1105.131</v>
      </c>
      <c r="K11" s="8">
        <v>1307.531</v>
      </c>
      <c r="L11" s="8">
        <v>1169.725</v>
      </c>
      <c r="M11" s="12">
        <v>1214.501</v>
      </c>
      <c r="N11" s="8">
        <v>646.264</v>
      </c>
      <c r="O11" s="8">
        <v>670.284</v>
      </c>
      <c r="P11" s="8">
        <v>481.516</v>
      </c>
      <c r="Q11" s="12">
        <v>545.98</v>
      </c>
      <c r="R11" s="8">
        <v>757.34</v>
      </c>
      <c r="S11" s="8">
        <v>802.391</v>
      </c>
      <c r="T11" s="8">
        <v>736.569</v>
      </c>
      <c r="U11" s="12">
        <v>820.139</v>
      </c>
      <c r="V11" s="31">
        <v>6153.964666666667</v>
      </c>
      <c r="W11" s="29">
        <v>5736.197</v>
      </c>
      <c r="X11" s="29">
        <v>6128.554</v>
      </c>
      <c r="Y11" s="32">
        <v>6597.143</v>
      </c>
      <c r="Z11" s="8"/>
      <c r="AA11" s="8"/>
      <c r="AB11" s="20" t="s">
        <v>14</v>
      </c>
      <c r="AC11" s="8">
        <v>40.465</v>
      </c>
      <c r="AD11" s="8">
        <v>50.328</v>
      </c>
      <c r="AE11" s="33">
        <v>54.8</v>
      </c>
      <c r="AF11" s="34">
        <v>39.9513</v>
      </c>
      <c r="AI11" s="19">
        <v>39.9513</v>
      </c>
      <c r="AK11" s="8"/>
    </row>
    <row r="12" spans="1:37" ht="12.75">
      <c r="A12" s="1" t="s">
        <v>14</v>
      </c>
      <c r="B12" s="8">
        <v>808.356</v>
      </c>
      <c r="C12" s="8">
        <v>845.0047</v>
      </c>
      <c r="D12" s="8">
        <v>763.4754</v>
      </c>
      <c r="E12" s="12">
        <v>775.6276</v>
      </c>
      <c r="F12" s="8">
        <v>541.666</v>
      </c>
      <c r="G12" s="8">
        <v>604.1767</v>
      </c>
      <c r="H12" s="8">
        <v>541.1679</v>
      </c>
      <c r="I12" s="12">
        <v>534.3692</v>
      </c>
      <c r="J12" s="8">
        <v>351.5</v>
      </c>
      <c r="K12" s="8">
        <v>358.4129</v>
      </c>
      <c r="L12" s="8">
        <v>411.6138</v>
      </c>
      <c r="M12" s="12">
        <v>416.6188</v>
      </c>
      <c r="N12" s="8">
        <v>1711.23</v>
      </c>
      <c r="O12" s="8">
        <v>1858.8813</v>
      </c>
      <c r="P12" s="8">
        <v>1382.9</v>
      </c>
      <c r="Q12" s="12">
        <v>2121.4406</v>
      </c>
      <c r="R12" s="8">
        <v>162.001</v>
      </c>
      <c r="S12" s="8">
        <v>142.7668</v>
      </c>
      <c r="T12" s="8">
        <v>140.4</v>
      </c>
      <c r="U12" s="12">
        <v>126.748</v>
      </c>
      <c r="V12" s="29">
        <v>40.465</v>
      </c>
      <c r="W12" s="29">
        <v>50.328</v>
      </c>
      <c r="X12" s="29">
        <v>54.8</v>
      </c>
      <c r="Y12" s="32">
        <v>39.9513</v>
      </c>
      <c r="Z12" s="8"/>
      <c r="AA12" s="8"/>
      <c r="AB12" s="20" t="s">
        <v>22</v>
      </c>
      <c r="AC12" s="8">
        <v>1.979</v>
      </c>
      <c r="AD12" s="35" t="s">
        <v>48</v>
      </c>
      <c r="AE12" s="22">
        <v>1.5</v>
      </c>
      <c r="AF12" s="8" t="s">
        <v>45</v>
      </c>
      <c r="AI12" s="24">
        <v>1.5</v>
      </c>
      <c r="AJ12" s="25" t="s">
        <v>47</v>
      </c>
      <c r="AK12" s="8"/>
    </row>
    <row r="13" spans="1:37" ht="12.75">
      <c r="A13" s="1" t="s">
        <v>15</v>
      </c>
      <c r="B13" s="8">
        <v>4.663</v>
      </c>
      <c r="C13" s="8">
        <v>4.663</v>
      </c>
      <c r="D13" s="8">
        <v>4.663</v>
      </c>
      <c r="E13" s="12">
        <v>4.663</v>
      </c>
      <c r="F13" s="8">
        <v>32.525</v>
      </c>
      <c r="G13" s="8">
        <v>39.03</v>
      </c>
      <c r="H13" s="8">
        <v>33.372</v>
      </c>
      <c r="I13" s="12">
        <v>37.08</v>
      </c>
      <c r="J13" s="8">
        <v>3.647</v>
      </c>
      <c r="K13" s="8">
        <v>3.829</v>
      </c>
      <c r="L13" s="8">
        <v>3.647</v>
      </c>
      <c r="M13" s="12">
        <v>3.647</v>
      </c>
      <c r="N13" s="35" t="s">
        <v>48</v>
      </c>
      <c r="O13" s="35" t="s">
        <v>48</v>
      </c>
      <c r="P13" s="35" t="s">
        <v>48</v>
      </c>
      <c r="Q13" s="12">
        <v>15.244</v>
      </c>
      <c r="R13" s="8">
        <v>0</v>
      </c>
      <c r="S13" s="8">
        <v>0</v>
      </c>
      <c r="T13" s="8">
        <v>0</v>
      </c>
      <c r="U13" s="12">
        <v>0</v>
      </c>
      <c r="V13" s="11">
        <v>0</v>
      </c>
      <c r="W13" s="11">
        <v>0</v>
      </c>
      <c r="X13" s="11">
        <v>0</v>
      </c>
      <c r="Y13" s="12">
        <v>0</v>
      </c>
      <c r="Z13" s="8"/>
      <c r="AA13" s="8"/>
      <c r="AC13" s="8"/>
      <c r="AD13" s="8"/>
      <c r="AE13" s="8"/>
      <c r="AF13" s="8"/>
      <c r="AG13" s="8"/>
      <c r="AI13" s="36">
        <f>SUM(AI5:AI12)</f>
        <v>11172.2016</v>
      </c>
      <c r="AK13" s="8"/>
    </row>
    <row r="14" spans="1:37" ht="12.75">
      <c r="A14" s="1" t="s">
        <v>16</v>
      </c>
      <c r="B14" s="8">
        <v>6024.781</v>
      </c>
      <c r="C14" s="8">
        <v>5961.528</v>
      </c>
      <c r="D14" s="8">
        <v>5131.977</v>
      </c>
      <c r="E14" s="12">
        <v>5234.6252</v>
      </c>
      <c r="F14" s="8">
        <v>489.171</v>
      </c>
      <c r="G14" s="8">
        <v>542.65</v>
      </c>
      <c r="H14" s="8">
        <v>482.302</v>
      </c>
      <c r="I14" s="12">
        <v>491.584</v>
      </c>
      <c r="J14" s="8">
        <v>380.855</v>
      </c>
      <c r="K14" s="8">
        <v>413.793</v>
      </c>
      <c r="L14" s="8">
        <v>337.45</v>
      </c>
      <c r="M14" s="12">
        <v>351.0309</v>
      </c>
      <c r="N14" s="8">
        <v>2204.972</v>
      </c>
      <c r="O14" s="8">
        <v>2411.202</v>
      </c>
      <c r="P14" s="8">
        <v>2048.904</v>
      </c>
      <c r="Q14" s="12">
        <v>2216.9632</v>
      </c>
      <c r="R14" s="8">
        <v>1017.546</v>
      </c>
      <c r="S14" s="8">
        <v>1025.904</v>
      </c>
      <c r="T14" s="8">
        <v>949.621</v>
      </c>
      <c r="U14" s="12">
        <v>917.9629</v>
      </c>
      <c r="V14" s="29">
        <v>4294.629</v>
      </c>
      <c r="W14" s="29">
        <v>3805.591</v>
      </c>
      <c r="X14" s="37" t="s">
        <v>48</v>
      </c>
      <c r="Y14" s="32">
        <v>3121.3533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2.75">
      <c r="A15" s="1" t="s">
        <v>17</v>
      </c>
      <c r="B15" s="8">
        <v>18.315</v>
      </c>
      <c r="C15" s="8">
        <v>17.171</v>
      </c>
      <c r="D15" s="8">
        <v>15.792</v>
      </c>
      <c r="E15" s="12">
        <v>13.466</v>
      </c>
      <c r="F15" s="8">
        <v>1.909</v>
      </c>
      <c r="G15" s="8">
        <v>1.891</v>
      </c>
      <c r="H15" s="8">
        <v>1.855</v>
      </c>
      <c r="I15" s="12">
        <v>2.591</v>
      </c>
      <c r="J15" s="8">
        <v>7.241</v>
      </c>
      <c r="K15" s="8">
        <v>7.431</v>
      </c>
      <c r="L15" s="8">
        <v>7.23</v>
      </c>
      <c r="M15" s="12">
        <v>7.548</v>
      </c>
      <c r="N15" s="8">
        <v>6.95</v>
      </c>
      <c r="O15" s="8">
        <v>7.121</v>
      </c>
      <c r="P15" s="8">
        <v>6.842</v>
      </c>
      <c r="Q15" s="12">
        <v>6.98</v>
      </c>
      <c r="R15" s="8">
        <v>2.119</v>
      </c>
      <c r="S15" s="8">
        <v>2.212</v>
      </c>
      <c r="T15" s="8">
        <v>2.112</v>
      </c>
      <c r="U15" s="12">
        <v>2.166</v>
      </c>
      <c r="V15" s="29">
        <v>113.262</v>
      </c>
      <c r="W15" s="29">
        <v>128.76</v>
      </c>
      <c r="X15" s="29">
        <v>108.37</v>
      </c>
      <c r="Y15" s="32">
        <v>121.29</v>
      </c>
      <c r="Z15" s="8"/>
      <c r="AA15" s="8"/>
      <c r="AB15" s="8"/>
      <c r="AC15" s="8"/>
      <c r="AD15" s="8"/>
      <c r="AE15" s="8"/>
      <c r="AF15" s="8" t="s">
        <v>49</v>
      </c>
      <c r="AJ15" s="8"/>
      <c r="AK15" s="8"/>
    </row>
    <row r="16" spans="1:37" ht="12.75">
      <c r="A16" s="1" t="s">
        <v>18</v>
      </c>
      <c r="B16" s="8">
        <v>0</v>
      </c>
      <c r="C16" s="8">
        <v>0</v>
      </c>
      <c r="D16" s="8">
        <v>5.7</v>
      </c>
      <c r="E16" s="12">
        <v>6.4</v>
      </c>
      <c r="F16" s="8">
        <v>17.2</v>
      </c>
      <c r="G16" s="8">
        <v>19.4</v>
      </c>
      <c r="H16" s="8">
        <v>11.4</v>
      </c>
      <c r="I16" s="12">
        <v>13.9</v>
      </c>
      <c r="J16" s="8">
        <v>8.1</v>
      </c>
      <c r="K16" s="8">
        <v>10.1</v>
      </c>
      <c r="L16" s="8">
        <v>6.6</v>
      </c>
      <c r="M16" s="12">
        <v>4.5</v>
      </c>
      <c r="N16" s="8">
        <v>10.3</v>
      </c>
      <c r="O16" s="8">
        <v>7.5</v>
      </c>
      <c r="P16" s="8">
        <v>9.4</v>
      </c>
      <c r="Q16" s="12">
        <v>14.8</v>
      </c>
      <c r="R16" s="8">
        <v>0</v>
      </c>
      <c r="S16" s="8">
        <v>0</v>
      </c>
      <c r="T16" s="8">
        <v>0</v>
      </c>
      <c r="U16" s="12">
        <v>0</v>
      </c>
      <c r="V16" s="11">
        <v>0</v>
      </c>
      <c r="W16" s="11">
        <v>0</v>
      </c>
      <c r="X16" s="11">
        <v>0</v>
      </c>
      <c r="Y16" s="12">
        <v>0</v>
      </c>
      <c r="Z16" s="8"/>
      <c r="AA16" s="8"/>
      <c r="AB16" s="8"/>
      <c r="AC16" s="8"/>
      <c r="AD16" s="8"/>
      <c r="AE16" s="8"/>
      <c r="AF16" s="1" t="s">
        <v>50</v>
      </c>
      <c r="AK16" s="8"/>
    </row>
    <row r="17" spans="1:37" ht="12.75">
      <c r="A17" s="1" t="s">
        <v>19</v>
      </c>
      <c r="B17" s="8">
        <v>13.6</v>
      </c>
      <c r="C17" s="8">
        <v>14.6</v>
      </c>
      <c r="D17" s="8">
        <v>11.5</v>
      </c>
      <c r="E17" s="12">
        <v>12.2</v>
      </c>
      <c r="F17" s="8">
        <v>37.7</v>
      </c>
      <c r="G17" s="8">
        <v>64.2</v>
      </c>
      <c r="H17" s="8">
        <v>60.2</v>
      </c>
      <c r="I17" s="12">
        <v>52.2</v>
      </c>
      <c r="J17" s="8">
        <v>16.9</v>
      </c>
      <c r="K17" s="8">
        <v>21.4</v>
      </c>
      <c r="L17" s="8">
        <v>24.5</v>
      </c>
      <c r="M17" s="12">
        <v>23.2</v>
      </c>
      <c r="N17" s="8">
        <v>29.2</v>
      </c>
      <c r="O17" s="8">
        <v>43.5</v>
      </c>
      <c r="P17" s="8">
        <v>63.8</v>
      </c>
      <c r="Q17" s="12">
        <v>56.2</v>
      </c>
      <c r="R17" s="8">
        <v>0</v>
      </c>
      <c r="S17" s="8">
        <v>0</v>
      </c>
      <c r="T17" s="8">
        <v>0</v>
      </c>
      <c r="U17" s="12">
        <v>0</v>
      </c>
      <c r="V17" s="11">
        <v>0</v>
      </c>
      <c r="W17" s="11">
        <v>0</v>
      </c>
      <c r="X17" s="11">
        <v>0</v>
      </c>
      <c r="Y17" s="12">
        <v>0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K17" s="8"/>
    </row>
    <row r="18" spans="1:37" ht="12.75">
      <c r="A18" s="1" t="s">
        <v>20</v>
      </c>
      <c r="B18" s="8">
        <v>0.071</v>
      </c>
      <c r="C18" s="8">
        <v>0.064</v>
      </c>
      <c r="D18" s="8">
        <v>0.096</v>
      </c>
      <c r="E18" s="12">
        <v>0.104</v>
      </c>
      <c r="F18" s="8">
        <v>0.478</v>
      </c>
      <c r="G18" s="8">
        <v>0.231</v>
      </c>
      <c r="H18" s="8">
        <v>0.498</v>
      </c>
      <c r="I18" s="12">
        <v>0.935</v>
      </c>
      <c r="J18" s="8">
        <v>0.04</v>
      </c>
      <c r="K18" s="8">
        <v>0.075</v>
      </c>
      <c r="L18" s="8">
        <v>0.096</v>
      </c>
      <c r="M18" s="12">
        <v>0.138</v>
      </c>
      <c r="N18" s="8">
        <v>2.647</v>
      </c>
      <c r="O18" s="8">
        <v>2.13</v>
      </c>
      <c r="P18" s="8">
        <v>1.816</v>
      </c>
      <c r="Q18" s="12">
        <v>1.926</v>
      </c>
      <c r="R18" s="8">
        <v>0</v>
      </c>
      <c r="S18" s="8">
        <v>0</v>
      </c>
      <c r="T18" s="8">
        <v>0</v>
      </c>
      <c r="U18" s="12">
        <v>0</v>
      </c>
      <c r="V18" s="11">
        <v>0</v>
      </c>
      <c r="W18" s="11">
        <v>0</v>
      </c>
      <c r="X18" s="11">
        <v>0</v>
      </c>
      <c r="Y18" s="12">
        <v>0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2.75">
      <c r="A19" s="1" t="s">
        <v>21</v>
      </c>
      <c r="B19" s="8">
        <v>134.274</v>
      </c>
      <c r="C19" s="8">
        <v>165.214</v>
      </c>
      <c r="D19" s="8">
        <v>110</v>
      </c>
      <c r="E19" s="12">
        <v>138.1</v>
      </c>
      <c r="F19" s="8">
        <v>58.532</v>
      </c>
      <c r="G19" s="8">
        <v>62.111</v>
      </c>
      <c r="H19" s="8">
        <v>51.3</v>
      </c>
      <c r="I19" s="12">
        <v>63.4</v>
      </c>
      <c r="J19" s="8">
        <v>40.895</v>
      </c>
      <c r="K19" s="8">
        <v>50.449</v>
      </c>
      <c r="L19" s="8">
        <v>43.7</v>
      </c>
      <c r="M19" s="12">
        <v>62</v>
      </c>
      <c r="N19" s="8">
        <v>496.916</v>
      </c>
      <c r="O19" s="8">
        <v>234.971</v>
      </c>
      <c r="P19" s="8">
        <v>614</v>
      </c>
      <c r="Q19" s="12">
        <v>552.4</v>
      </c>
      <c r="R19" s="8">
        <v>52.912</v>
      </c>
      <c r="S19" s="8">
        <v>43.133</v>
      </c>
      <c r="T19" s="8">
        <v>17.7</v>
      </c>
      <c r="U19" s="12">
        <v>42.3</v>
      </c>
      <c r="V19" s="11">
        <v>0</v>
      </c>
      <c r="W19" s="11">
        <v>0</v>
      </c>
      <c r="X19" s="11">
        <v>0</v>
      </c>
      <c r="Y19" s="12">
        <v>0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2.75">
      <c r="A20" s="1" t="s">
        <v>22</v>
      </c>
      <c r="B20" s="8">
        <v>14.572</v>
      </c>
      <c r="C20" s="8">
        <v>13.953</v>
      </c>
      <c r="D20" s="8">
        <v>11.142</v>
      </c>
      <c r="E20" s="12">
        <v>12.287</v>
      </c>
      <c r="F20" s="8">
        <v>1.365</v>
      </c>
      <c r="G20" s="8">
        <v>1.327</v>
      </c>
      <c r="H20" s="8">
        <v>0.981</v>
      </c>
      <c r="I20" s="12">
        <v>1.307</v>
      </c>
      <c r="J20" s="8">
        <v>9.336</v>
      </c>
      <c r="K20" s="8">
        <v>8.715</v>
      </c>
      <c r="L20" s="8">
        <v>7.188</v>
      </c>
      <c r="M20" s="12">
        <v>8.287</v>
      </c>
      <c r="N20" s="8">
        <v>0.05</v>
      </c>
      <c r="O20" s="8">
        <v>0.042</v>
      </c>
      <c r="P20" s="8">
        <v>0.027</v>
      </c>
      <c r="Q20" s="12">
        <v>0.035</v>
      </c>
      <c r="R20" s="8">
        <v>0.814</v>
      </c>
      <c r="S20" s="8">
        <v>1.441</v>
      </c>
      <c r="T20" s="8">
        <v>0.663</v>
      </c>
      <c r="U20" s="12">
        <v>0.547</v>
      </c>
      <c r="V20" s="29">
        <v>1.979</v>
      </c>
      <c r="W20" s="38" t="s">
        <v>48</v>
      </c>
      <c r="X20" s="29">
        <v>1.5</v>
      </c>
      <c r="Y20" s="30">
        <v>1.5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2.75">
      <c r="A21" s="1" t="s">
        <v>23</v>
      </c>
      <c r="B21" s="8">
        <v>765</v>
      </c>
      <c r="C21" s="8">
        <v>815</v>
      </c>
      <c r="D21" s="8">
        <v>805</v>
      </c>
      <c r="E21" s="12">
        <v>855</v>
      </c>
      <c r="F21" s="8">
        <v>511</v>
      </c>
      <c r="G21" s="8">
        <v>482</v>
      </c>
      <c r="H21" s="8">
        <v>511</v>
      </c>
      <c r="I21" s="12">
        <v>555</v>
      </c>
      <c r="J21" s="8">
        <v>1328</v>
      </c>
      <c r="K21" s="8">
        <v>1541</v>
      </c>
      <c r="L21" s="8">
        <v>1353</v>
      </c>
      <c r="M21" s="12">
        <v>1310</v>
      </c>
      <c r="N21" s="8">
        <v>340</v>
      </c>
      <c r="O21" s="8">
        <v>418</v>
      </c>
      <c r="P21" s="8">
        <v>281</v>
      </c>
      <c r="Q21" s="12">
        <v>314</v>
      </c>
      <c r="R21" s="8">
        <v>0</v>
      </c>
      <c r="S21" s="8">
        <v>0</v>
      </c>
      <c r="T21" s="8">
        <v>0</v>
      </c>
      <c r="U21" s="12">
        <v>0</v>
      </c>
      <c r="V21" s="11">
        <v>0</v>
      </c>
      <c r="W21" s="11">
        <v>0</v>
      </c>
      <c r="X21" s="11">
        <v>0</v>
      </c>
      <c r="Y21" s="12">
        <v>0</v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2.75">
      <c r="A22" s="1" t="s">
        <v>24</v>
      </c>
      <c r="B22" s="8">
        <v>44.241</v>
      </c>
      <c r="C22" s="8">
        <v>50.389</v>
      </c>
      <c r="D22" s="8">
        <v>52.032</v>
      </c>
      <c r="E22" s="12">
        <v>53.327</v>
      </c>
      <c r="F22" s="8">
        <v>85.631</v>
      </c>
      <c r="G22" s="8">
        <v>109.044</v>
      </c>
      <c r="H22" s="8">
        <v>98.272</v>
      </c>
      <c r="I22" s="12">
        <v>95.501</v>
      </c>
      <c r="J22" s="8">
        <v>154.105</v>
      </c>
      <c r="K22" s="8">
        <v>200.497</v>
      </c>
      <c r="L22" s="8">
        <v>135.382</v>
      </c>
      <c r="M22" s="12">
        <v>143.962</v>
      </c>
      <c r="N22" s="8">
        <v>270.805</v>
      </c>
      <c r="O22" s="8">
        <v>302.81</v>
      </c>
      <c r="P22" s="8">
        <v>262.108</v>
      </c>
      <c r="Q22" s="12">
        <v>234.585</v>
      </c>
      <c r="R22" s="8">
        <v>2.883</v>
      </c>
      <c r="S22" s="8">
        <v>3.341</v>
      </c>
      <c r="T22" s="8">
        <v>2.662</v>
      </c>
      <c r="U22" s="12">
        <v>2.857</v>
      </c>
      <c r="V22" s="11">
        <v>0</v>
      </c>
      <c r="W22" s="11">
        <v>0</v>
      </c>
      <c r="X22" s="11">
        <v>0</v>
      </c>
      <c r="Y22" s="12">
        <v>0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2.75">
      <c r="A23" s="1" t="s">
        <v>25</v>
      </c>
      <c r="B23" s="8">
        <v>249.744</v>
      </c>
      <c r="C23" s="8">
        <v>712.3</v>
      </c>
      <c r="D23" s="8">
        <v>758.9</v>
      </c>
      <c r="E23" s="12">
        <v>761.5</v>
      </c>
      <c r="F23" s="8">
        <v>814.932</v>
      </c>
      <c r="G23" s="8">
        <v>887.4</v>
      </c>
      <c r="H23" s="8">
        <v>834.7</v>
      </c>
      <c r="I23" s="12">
        <v>735.1</v>
      </c>
      <c r="J23" s="8">
        <v>582.749</v>
      </c>
      <c r="K23" s="8">
        <v>677</v>
      </c>
      <c r="L23" s="8">
        <v>642.2</v>
      </c>
      <c r="M23" s="12">
        <v>538.6</v>
      </c>
      <c r="N23" s="8">
        <v>1877.9</v>
      </c>
      <c r="O23" s="8">
        <v>2493.1</v>
      </c>
      <c r="P23" s="8">
        <v>2877.3</v>
      </c>
      <c r="Q23" s="12">
        <v>3068.5</v>
      </c>
      <c r="R23" s="8">
        <v>9.3</v>
      </c>
      <c r="S23" s="8">
        <v>8.7</v>
      </c>
      <c r="T23" s="8">
        <v>9.1</v>
      </c>
      <c r="U23" s="12">
        <v>10</v>
      </c>
      <c r="V23" s="11">
        <v>0</v>
      </c>
      <c r="W23" s="11">
        <v>0</v>
      </c>
      <c r="X23" s="11">
        <v>0</v>
      </c>
      <c r="Y23" s="12">
        <v>0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2.75">
      <c r="A24" s="1" t="s">
        <v>26</v>
      </c>
      <c r="B24" s="8">
        <v>1406</v>
      </c>
      <c r="C24" s="8">
        <v>1245.364</v>
      </c>
      <c r="D24" s="8">
        <v>1392.694</v>
      </c>
      <c r="E24" s="12">
        <v>1186.84</v>
      </c>
      <c r="F24" s="35" t="s">
        <v>48</v>
      </c>
      <c r="G24" s="8">
        <v>85.059</v>
      </c>
      <c r="H24" s="8">
        <v>75.377</v>
      </c>
      <c r="I24" s="12">
        <v>77.159</v>
      </c>
      <c r="J24" s="35" t="s">
        <v>48</v>
      </c>
      <c r="K24" s="8">
        <v>38.65</v>
      </c>
      <c r="L24" s="8">
        <v>48.098</v>
      </c>
      <c r="M24" s="12">
        <v>41.336</v>
      </c>
      <c r="N24" s="8">
        <v>212.902</v>
      </c>
      <c r="O24" s="8">
        <v>247.229</v>
      </c>
      <c r="P24" s="8">
        <v>220.761</v>
      </c>
      <c r="Q24" s="12">
        <v>282.796</v>
      </c>
      <c r="R24" s="8">
        <v>33</v>
      </c>
      <c r="S24" s="8">
        <v>34.52</v>
      </c>
      <c r="T24" s="8">
        <v>30.157</v>
      </c>
      <c r="U24" s="12">
        <v>24.303</v>
      </c>
      <c r="V24" s="29">
        <v>241.052</v>
      </c>
      <c r="W24" s="29">
        <v>260</v>
      </c>
      <c r="X24" s="29">
        <v>258.068</v>
      </c>
      <c r="Y24" s="32">
        <v>288.85400000000004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2.75">
      <c r="A25" s="1" t="s">
        <v>27</v>
      </c>
      <c r="B25" s="8">
        <v>3.77</v>
      </c>
      <c r="C25" s="8">
        <v>5.51</v>
      </c>
      <c r="D25" s="8">
        <v>7.31</v>
      </c>
      <c r="E25" s="12">
        <v>0</v>
      </c>
      <c r="F25" s="8">
        <v>2.04</v>
      </c>
      <c r="G25" s="8">
        <v>2.97</v>
      </c>
      <c r="H25" s="8">
        <v>2.71</v>
      </c>
      <c r="I25" s="12">
        <v>0</v>
      </c>
      <c r="J25" s="8">
        <v>4.67</v>
      </c>
      <c r="K25" s="8">
        <v>6.33</v>
      </c>
      <c r="L25" s="8">
        <v>5.87</v>
      </c>
      <c r="M25" s="12">
        <v>0</v>
      </c>
      <c r="N25" s="8">
        <v>77.29</v>
      </c>
      <c r="O25" s="8">
        <v>81.32</v>
      </c>
      <c r="P25" s="8">
        <v>55.34</v>
      </c>
      <c r="Q25" s="12">
        <v>69.574</v>
      </c>
      <c r="R25" s="8">
        <v>6.93</v>
      </c>
      <c r="S25" s="8">
        <v>7.63</v>
      </c>
      <c r="T25" s="8">
        <v>5.55</v>
      </c>
      <c r="U25" s="12">
        <v>0</v>
      </c>
      <c r="V25" s="11">
        <v>0</v>
      </c>
      <c r="W25" s="11">
        <v>0</v>
      </c>
      <c r="X25" s="11">
        <v>0</v>
      </c>
      <c r="Y25" s="12">
        <v>0</v>
      </c>
      <c r="Z25" s="8"/>
      <c r="AA25" s="8"/>
      <c r="AB25" s="8"/>
      <c r="AC25" s="21"/>
      <c r="AD25" s="8"/>
      <c r="AE25" s="8"/>
      <c r="AF25" s="8"/>
      <c r="AG25" s="8"/>
      <c r="AH25" s="8"/>
      <c r="AI25" s="8"/>
      <c r="AJ25" s="8"/>
      <c r="AK25" s="8"/>
    </row>
    <row r="26" spans="1:37" ht="12.75">
      <c r="A26" s="1" t="s">
        <v>28</v>
      </c>
      <c r="B26" s="8">
        <v>10.469</v>
      </c>
      <c r="C26" s="8">
        <v>19.088</v>
      </c>
      <c r="D26" s="8">
        <v>14.25</v>
      </c>
      <c r="E26" s="12">
        <v>9.73</v>
      </c>
      <c r="F26" s="8">
        <v>0</v>
      </c>
      <c r="G26" s="8">
        <v>0</v>
      </c>
      <c r="H26" s="8">
        <v>0</v>
      </c>
      <c r="I26" s="12">
        <v>6.52</v>
      </c>
      <c r="J26" s="8">
        <v>0</v>
      </c>
      <c r="K26" s="8">
        <v>0</v>
      </c>
      <c r="L26" s="8">
        <v>0</v>
      </c>
      <c r="M26" s="12">
        <v>14.93</v>
      </c>
      <c r="N26" s="8">
        <v>34.169</v>
      </c>
      <c r="O26" s="8">
        <v>31.355</v>
      </c>
      <c r="P26" s="8">
        <v>44.67</v>
      </c>
      <c r="Q26" s="12">
        <v>45.95</v>
      </c>
      <c r="R26" s="8">
        <v>1.904</v>
      </c>
      <c r="S26" s="8">
        <v>1.75</v>
      </c>
      <c r="T26" s="8">
        <v>2.01</v>
      </c>
      <c r="U26" s="12">
        <v>2.37</v>
      </c>
      <c r="V26" s="11">
        <v>0</v>
      </c>
      <c r="W26" s="11">
        <v>0</v>
      </c>
      <c r="X26" s="11">
        <v>0</v>
      </c>
      <c r="Y26" s="12">
        <v>0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2.75">
      <c r="A27" s="1" t="s">
        <v>29</v>
      </c>
      <c r="B27" s="8">
        <v>39.198</v>
      </c>
      <c r="C27" s="8">
        <v>40.163</v>
      </c>
      <c r="D27" s="8">
        <v>38.347</v>
      </c>
      <c r="E27" s="12">
        <v>38.335</v>
      </c>
      <c r="F27" s="8">
        <v>67.508</v>
      </c>
      <c r="G27" s="8">
        <v>72.585</v>
      </c>
      <c r="H27" s="8">
        <v>55.564</v>
      </c>
      <c r="I27" s="12">
        <v>70.914</v>
      </c>
      <c r="J27" s="8">
        <v>19.991</v>
      </c>
      <c r="K27" s="8">
        <v>24.754</v>
      </c>
      <c r="L27" s="8">
        <v>21.466</v>
      </c>
      <c r="M27" s="12">
        <v>22.983</v>
      </c>
      <c r="N27" s="8">
        <v>4.262</v>
      </c>
      <c r="O27" s="8">
        <v>5.2485</v>
      </c>
      <c r="P27" s="8">
        <v>4.807</v>
      </c>
      <c r="Q27" s="12">
        <v>4.807</v>
      </c>
      <c r="R27" s="8">
        <v>0</v>
      </c>
      <c r="S27" s="8">
        <v>0</v>
      </c>
      <c r="T27" s="8">
        <v>0</v>
      </c>
      <c r="U27" s="12">
        <v>0</v>
      </c>
      <c r="V27" s="11">
        <v>0</v>
      </c>
      <c r="W27" s="11">
        <v>0</v>
      </c>
      <c r="X27" s="11">
        <v>0</v>
      </c>
      <c r="Y27" s="12">
        <v>0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2.75">
      <c r="A28" s="1" t="s">
        <v>30</v>
      </c>
      <c r="B28" s="8">
        <v>0</v>
      </c>
      <c r="C28" s="8">
        <v>0</v>
      </c>
      <c r="D28" s="8">
        <v>0</v>
      </c>
      <c r="E28" s="12">
        <v>15.1</v>
      </c>
      <c r="F28" s="8">
        <v>83</v>
      </c>
      <c r="G28" s="8">
        <v>104.87</v>
      </c>
      <c r="H28" s="8">
        <v>128.7</v>
      </c>
      <c r="I28" s="12">
        <v>112.8</v>
      </c>
      <c r="J28" s="8"/>
      <c r="K28" s="8">
        <v>41.623</v>
      </c>
      <c r="L28" s="8">
        <v>50.4</v>
      </c>
      <c r="M28" s="12">
        <v>49.6</v>
      </c>
      <c r="N28" s="8">
        <v>23.5</v>
      </c>
      <c r="O28" s="8">
        <v>20.684</v>
      </c>
      <c r="P28" s="8">
        <v>23.4</v>
      </c>
      <c r="Q28" s="12">
        <v>27.4</v>
      </c>
      <c r="R28" s="8">
        <v>0</v>
      </c>
      <c r="S28" s="8">
        <v>0</v>
      </c>
      <c r="T28" s="8">
        <v>0</v>
      </c>
      <c r="U28" s="12">
        <v>0</v>
      </c>
      <c r="V28" s="11">
        <v>0</v>
      </c>
      <c r="W28" s="11">
        <v>0</v>
      </c>
      <c r="X28" s="11">
        <v>0</v>
      </c>
      <c r="Y28" s="12">
        <v>0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2.75">
      <c r="A29" s="1" t="s">
        <v>31</v>
      </c>
      <c r="B29" s="8">
        <v>0</v>
      </c>
      <c r="C29" s="8">
        <v>0</v>
      </c>
      <c r="D29" s="8">
        <v>0</v>
      </c>
      <c r="E29" s="12">
        <v>0</v>
      </c>
      <c r="F29" s="8">
        <v>748</v>
      </c>
      <c r="G29" s="8">
        <v>688</v>
      </c>
      <c r="H29" s="8">
        <v>664</v>
      </c>
      <c r="I29" s="12">
        <v>696</v>
      </c>
      <c r="J29" s="8">
        <v>365</v>
      </c>
      <c r="K29" s="8">
        <v>313</v>
      </c>
      <c r="L29" s="8">
        <v>374</v>
      </c>
      <c r="M29" s="12">
        <v>354</v>
      </c>
      <c r="N29" s="8">
        <v>358.8</v>
      </c>
      <c r="O29" s="8">
        <v>430</v>
      </c>
      <c r="P29" s="8">
        <v>375</v>
      </c>
      <c r="Q29" s="28">
        <v>375</v>
      </c>
      <c r="R29" s="8">
        <v>0</v>
      </c>
      <c r="S29" s="8">
        <v>0</v>
      </c>
      <c r="T29" s="8">
        <v>0</v>
      </c>
      <c r="U29" s="12">
        <v>0</v>
      </c>
      <c r="V29" s="11">
        <v>0</v>
      </c>
      <c r="W29" s="11">
        <v>0</v>
      </c>
      <c r="X29" s="11">
        <v>0</v>
      </c>
      <c r="Y29" s="12">
        <v>0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2.75">
      <c r="A30" s="1" t="s">
        <v>32</v>
      </c>
      <c r="B30" s="8">
        <v>114.6</v>
      </c>
      <c r="C30" s="8">
        <v>103.1</v>
      </c>
      <c r="D30" s="8">
        <v>94</v>
      </c>
      <c r="E30" s="12">
        <v>117.9</v>
      </c>
      <c r="F30" s="8">
        <v>10.57</v>
      </c>
      <c r="G30" s="8">
        <v>12</v>
      </c>
      <c r="H30" s="8">
        <v>9.6</v>
      </c>
      <c r="I30" s="12">
        <v>5.4</v>
      </c>
      <c r="J30" s="8">
        <v>19.14</v>
      </c>
      <c r="K30" s="8">
        <v>16.8</v>
      </c>
      <c r="L30" s="8">
        <v>10.3</v>
      </c>
      <c r="M30" s="12">
        <v>12.8</v>
      </c>
      <c r="N30" s="8">
        <v>43.2</v>
      </c>
      <c r="O30" s="8">
        <v>40.4</v>
      </c>
      <c r="P30" s="8">
        <v>30.942</v>
      </c>
      <c r="Q30" s="12">
        <v>54.3</v>
      </c>
      <c r="R30" s="8">
        <v>24.4</v>
      </c>
      <c r="S30" s="8">
        <v>28.4</v>
      </c>
      <c r="T30" s="8">
        <v>25.214</v>
      </c>
      <c r="U30" s="12">
        <v>37</v>
      </c>
      <c r="V30" s="11">
        <v>0</v>
      </c>
      <c r="W30" s="11">
        <v>0</v>
      </c>
      <c r="X30" s="11">
        <v>0</v>
      </c>
      <c r="Y30" s="12">
        <v>0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2.75">
      <c r="A31" s="1" t="s">
        <v>33</v>
      </c>
      <c r="B31" s="8">
        <v>414.495</v>
      </c>
      <c r="C31" s="8">
        <v>590.082</v>
      </c>
      <c r="D31" s="8">
        <v>453.134</v>
      </c>
      <c r="E31" s="12">
        <v>505.193</v>
      </c>
      <c r="F31" s="8">
        <v>120.968</v>
      </c>
      <c r="G31" s="8">
        <v>138.267</v>
      </c>
      <c r="H31" s="8">
        <v>111.069</v>
      </c>
      <c r="I31" s="12">
        <v>133.603</v>
      </c>
      <c r="J31" s="8">
        <v>232.735</v>
      </c>
      <c r="K31" s="8">
        <v>243.871</v>
      </c>
      <c r="L31" s="8">
        <v>222.328</v>
      </c>
      <c r="M31" s="12">
        <v>242.656</v>
      </c>
      <c r="N31" s="8">
        <v>543.779</v>
      </c>
      <c r="O31" s="8">
        <v>611.247</v>
      </c>
      <c r="P31" s="8">
        <v>453.783</v>
      </c>
      <c r="Q31" s="12">
        <v>485.142</v>
      </c>
      <c r="R31" s="8">
        <v>10.57</v>
      </c>
      <c r="S31" s="8">
        <v>20.882</v>
      </c>
      <c r="T31" s="8">
        <v>16.433</v>
      </c>
      <c r="U31" s="12">
        <v>17.563</v>
      </c>
      <c r="V31" s="11">
        <v>0</v>
      </c>
      <c r="W31" s="11">
        <v>0</v>
      </c>
      <c r="X31" s="11">
        <v>0</v>
      </c>
      <c r="Y31" s="12">
        <v>0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2.75">
      <c r="A32" s="1" t="s">
        <v>35</v>
      </c>
      <c r="B32" s="8">
        <v>22.279</v>
      </c>
      <c r="C32" s="8">
        <v>23.585</v>
      </c>
      <c r="D32" s="8">
        <v>18.438</v>
      </c>
      <c r="E32" s="13">
        <v>20.743</v>
      </c>
      <c r="F32" s="8">
        <v>9.472</v>
      </c>
      <c r="G32" s="8">
        <v>7.496</v>
      </c>
      <c r="H32" s="8">
        <v>13.534</v>
      </c>
      <c r="I32" s="13">
        <v>3.969</v>
      </c>
      <c r="J32" s="8">
        <v>22.792</v>
      </c>
      <c r="K32" s="8">
        <v>22.297</v>
      </c>
      <c r="L32" s="8">
        <v>22.933</v>
      </c>
      <c r="M32" s="13">
        <v>16.846</v>
      </c>
      <c r="N32" s="8">
        <v>89.124</v>
      </c>
      <c r="O32" s="8">
        <v>99.676</v>
      </c>
      <c r="P32" s="8">
        <v>37.413</v>
      </c>
      <c r="Q32" s="13">
        <v>107.008</v>
      </c>
      <c r="R32" s="8">
        <v>5.148</v>
      </c>
      <c r="S32" s="8">
        <v>7.806</v>
      </c>
      <c r="T32" s="8">
        <v>3.516</v>
      </c>
      <c r="U32" s="13">
        <v>3.112</v>
      </c>
      <c r="V32" s="29">
        <v>55.34</v>
      </c>
      <c r="W32" s="29">
        <v>41.9</v>
      </c>
      <c r="X32" s="29">
        <v>50.8</v>
      </c>
      <c r="Y32" s="39">
        <v>50.8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2:37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2:37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2:37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2.75">
      <c r="A36" s="1" t="s">
        <v>34</v>
      </c>
      <c r="B36" s="8"/>
      <c r="C36" s="8">
        <v>1.6</v>
      </c>
      <c r="D36" s="8">
        <v>1.716</v>
      </c>
      <c r="E36" s="8">
        <v>1.56</v>
      </c>
      <c r="F36" s="8"/>
      <c r="G36" s="8">
        <v>0.8</v>
      </c>
      <c r="H36" s="8">
        <v>0.682</v>
      </c>
      <c r="I36" s="8">
        <v>0.36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2.75">
      <c r="A37" s="1" t="s">
        <v>36</v>
      </c>
      <c r="B37" s="8">
        <v>167.515</v>
      </c>
      <c r="C37" s="8"/>
      <c r="D37" s="8">
        <v>145.818</v>
      </c>
      <c r="E37" s="8">
        <v>130.678</v>
      </c>
      <c r="F37" s="8">
        <v>4.032</v>
      </c>
      <c r="G37" s="8"/>
      <c r="H37" s="8">
        <v>3.634</v>
      </c>
      <c r="I37" s="8">
        <v>2.978</v>
      </c>
      <c r="J37" s="8">
        <v>47.432</v>
      </c>
      <c r="K37" s="8"/>
      <c r="L37" s="8">
        <v>43.732</v>
      </c>
      <c r="M37" s="8">
        <v>50.787</v>
      </c>
      <c r="N37" s="8">
        <v>121.382</v>
      </c>
      <c r="O37" s="8"/>
      <c r="P37" s="8">
        <v>127.171</v>
      </c>
      <c r="Q37" s="8">
        <v>110.884</v>
      </c>
      <c r="R37" s="8">
        <v>10.203</v>
      </c>
      <c r="S37" s="8"/>
      <c r="T37" s="8">
        <v>8.987</v>
      </c>
      <c r="U37" s="8">
        <v>10.977</v>
      </c>
      <c r="V37" s="8"/>
      <c r="W37" s="8"/>
      <c r="X37" s="8">
        <v>0.009</v>
      </c>
      <c r="Y37" s="8">
        <v>0.005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2.75">
      <c r="A38" s="1" t="s">
        <v>37</v>
      </c>
      <c r="B38" s="8">
        <v>36.632</v>
      </c>
      <c r="C38" s="8">
        <v>45.942</v>
      </c>
      <c r="D38" s="8">
        <v>44.021</v>
      </c>
      <c r="E38" s="8">
        <v>56.03</v>
      </c>
      <c r="F38" s="8">
        <v>22.858</v>
      </c>
      <c r="G38" s="8">
        <v>20.693</v>
      </c>
      <c r="H38" s="8">
        <v>13.698</v>
      </c>
      <c r="I38" s="8">
        <v>23.141</v>
      </c>
      <c r="J38" s="8">
        <v>37.156</v>
      </c>
      <c r="K38" s="8">
        <v>39.909</v>
      </c>
      <c r="L38" s="8">
        <v>32.89</v>
      </c>
      <c r="M38" s="8">
        <v>39.739</v>
      </c>
      <c r="N38" s="8">
        <v>71.659</v>
      </c>
      <c r="O38" s="8">
        <v>75.334</v>
      </c>
      <c r="P38" s="8">
        <v>50.023</v>
      </c>
      <c r="Q38" s="8">
        <v>85</v>
      </c>
      <c r="R38" s="8">
        <v>8.707</v>
      </c>
      <c r="S38" s="8">
        <v>8.718</v>
      </c>
      <c r="T38" s="8">
        <v>7.706</v>
      </c>
      <c r="U38" s="8">
        <v>8</v>
      </c>
      <c r="V38" s="8">
        <v>0</v>
      </c>
      <c r="W38" s="8">
        <v>0</v>
      </c>
      <c r="X38" s="8">
        <v>0</v>
      </c>
      <c r="Y38" s="8">
        <v>0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2.75">
      <c r="A39" s="1" t="s">
        <v>38</v>
      </c>
      <c r="B39" s="8"/>
      <c r="C39" s="8"/>
      <c r="D39" s="8">
        <v>0</v>
      </c>
      <c r="E39" s="8"/>
      <c r="F39" s="8"/>
      <c r="G39" s="8"/>
      <c r="H39" s="8">
        <v>0</v>
      </c>
      <c r="I39" s="8"/>
      <c r="J39" s="8"/>
      <c r="K39" s="8"/>
      <c r="L39" s="8">
        <v>0</v>
      </c>
      <c r="M39" s="8"/>
      <c r="N39" s="8"/>
      <c r="O39" s="8"/>
      <c r="P39" s="8">
        <v>0</v>
      </c>
      <c r="Q39" s="8"/>
      <c r="R39" s="8"/>
      <c r="S39" s="8"/>
      <c r="T39" s="8">
        <v>0</v>
      </c>
      <c r="U39" s="8"/>
      <c r="V39" s="8"/>
      <c r="W39" s="8"/>
      <c r="X39" s="8"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2.75">
      <c r="A40" s="1" t="s">
        <v>39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v>0</v>
      </c>
      <c r="W40" s="8">
        <v>0</v>
      </c>
      <c r="X40" s="8">
        <v>0</v>
      </c>
      <c r="Y40" s="8">
        <v>0</v>
      </c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2.75">
      <c r="A41" s="1" t="s">
        <v>40</v>
      </c>
      <c r="B41" s="8"/>
      <c r="C41" s="8">
        <v>11003</v>
      </c>
      <c r="D41" s="8">
        <v>11350</v>
      </c>
      <c r="E41" s="8">
        <v>11820</v>
      </c>
      <c r="F41" s="8"/>
      <c r="G41" s="8">
        <v>602</v>
      </c>
      <c r="H41" s="8">
        <v>714</v>
      </c>
      <c r="I41" s="8">
        <v>570</v>
      </c>
      <c r="J41" s="8"/>
      <c r="K41" s="8">
        <v>2295</v>
      </c>
      <c r="L41" s="8">
        <v>1819</v>
      </c>
      <c r="M41" s="8">
        <v>2058</v>
      </c>
      <c r="N41" s="8"/>
      <c r="O41" s="8">
        <v>2680</v>
      </c>
      <c r="P41" s="8">
        <v>2889</v>
      </c>
      <c r="Q41" s="8">
        <v>3128</v>
      </c>
      <c r="R41" s="8"/>
      <c r="S41" s="8">
        <v>493</v>
      </c>
      <c r="T41" s="8">
        <v>544</v>
      </c>
      <c r="U41" s="8">
        <v>564</v>
      </c>
      <c r="V41" s="8"/>
      <c r="W41" s="8">
        <v>3614</v>
      </c>
      <c r="X41" s="8">
        <v>3475</v>
      </c>
      <c r="Y41" s="8">
        <v>3681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2.75">
      <c r="A42" s="1" t="s">
        <v>41</v>
      </c>
      <c r="B42" s="8">
        <v>199.284</v>
      </c>
      <c r="C42" s="8">
        <v>200</v>
      </c>
      <c r="D42" s="8">
        <v>205</v>
      </c>
      <c r="E42" s="8"/>
      <c r="F42" s="8">
        <v>6.3</v>
      </c>
      <c r="G42" s="8">
        <v>9.2</v>
      </c>
      <c r="H42" s="8">
        <v>9.5</v>
      </c>
      <c r="I42" s="8"/>
      <c r="J42" s="8">
        <v>96.592</v>
      </c>
      <c r="K42" s="8">
        <v>103.049</v>
      </c>
      <c r="L42" s="8">
        <v>105.6</v>
      </c>
      <c r="M42" s="8"/>
      <c r="N42" s="8">
        <v>54.6</v>
      </c>
      <c r="O42" s="8">
        <v>64</v>
      </c>
      <c r="P42" s="8">
        <v>71.3</v>
      </c>
      <c r="Q42" s="8"/>
      <c r="R42" s="8">
        <v>11.6</v>
      </c>
      <c r="S42" s="8">
        <v>13.1</v>
      </c>
      <c r="T42" s="8">
        <v>14.6</v>
      </c>
      <c r="U42" s="8"/>
      <c r="V42" s="8">
        <v>13.325</v>
      </c>
      <c r="W42" s="8">
        <v>15.01</v>
      </c>
      <c r="X42" s="8">
        <v>19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2.75">
      <c r="A43" s="1" t="s">
        <v>42</v>
      </c>
      <c r="B43" s="8">
        <v>60.3</v>
      </c>
      <c r="C43" s="8">
        <v>62.4</v>
      </c>
      <c r="D43" s="8">
        <v>13.7</v>
      </c>
      <c r="E43" s="8"/>
      <c r="F43" s="8">
        <v>0</v>
      </c>
      <c r="G43" s="8">
        <v>0</v>
      </c>
      <c r="H43" s="8">
        <v>0</v>
      </c>
      <c r="I43" s="8">
        <v>0</v>
      </c>
      <c r="J43" s="8">
        <v>13.3</v>
      </c>
      <c r="K43" s="8">
        <v>13.7</v>
      </c>
      <c r="L43" s="8">
        <v>8.6</v>
      </c>
      <c r="M43" s="8"/>
      <c r="N43" s="8">
        <v>12.5</v>
      </c>
      <c r="O43" s="8">
        <v>13.5</v>
      </c>
      <c r="P43" s="8">
        <v>8.1</v>
      </c>
      <c r="Q43" s="8"/>
      <c r="R43" s="8">
        <v>0</v>
      </c>
      <c r="S43" s="8">
        <v>0</v>
      </c>
      <c r="T43" s="8">
        <v>0</v>
      </c>
      <c r="U43" s="8">
        <v>0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2:37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2:37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2:37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2:37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2:37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2:37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2:37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2:37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2:37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2:37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2:37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2:37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2:37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J56" s="8"/>
      <c r="AK56" s="8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1"/>
  <sheetViews>
    <sheetView showGridLines="0" workbookViewId="0" topLeftCell="A1">
      <selection activeCell="Q54" sqref="Q54"/>
    </sheetView>
  </sheetViews>
  <sheetFormatPr defaultColWidth="9.140625" defaultRowHeight="12.75"/>
  <cols>
    <col min="1" max="1" width="9.140625" style="50" customWidth="1"/>
    <col min="2" max="2" width="13.8515625" style="50" customWidth="1"/>
    <col min="3" max="10" width="10.8515625" style="50" customWidth="1"/>
    <col min="11" max="14" width="9.140625" style="50" customWidth="1"/>
    <col min="15" max="15" width="13.421875" style="50" customWidth="1"/>
    <col min="16" max="16" width="11.28125" style="50" bestFit="1" customWidth="1"/>
    <col min="17" max="17" width="15.57421875" style="50" bestFit="1" customWidth="1"/>
    <col min="18" max="18" width="16.140625" style="50" bestFit="1" customWidth="1"/>
    <col min="19" max="19" width="14.421875" style="50" customWidth="1"/>
    <col min="20" max="20" width="32.140625" style="50" bestFit="1" customWidth="1"/>
    <col min="21" max="16384" width="9.140625" style="50" customWidth="1"/>
  </cols>
  <sheetData>
    <row r="1" spans="1:5" ht="12.75">
      <c r="A1" s="169"/>
      <c r="C1" s="51"/>
      <c r="D1" s="51"/>
      <c r="E1" s="51"/>
    </row>
    <row r="3" ht="12.75">
      <c r="B3" s="52" t="s">
        <v>115</v>
      </c>
    </row>
    <row r="4" spans="2:8" ht="12.75">
      <c r="B4" s="53" t="s">
        <v>108</v>
      </c>
      <c r="C4" s="169"/>
      <c r="E4" s="51"/>
      <c r="F4" s="51"/>
      <c r="G4" s="51"/>
      <c r="H4" s="51"/>
    </row>
    <row r="5" spans="3:10" ht="12.75">
      <c r="C5" s="54"/>
      <c r="D5" s="55"/>
      <c r="E5" s="55"/>
      <c r="F5" s="55"/>
      <c r="G5" s="55"/>
      <c r="H5" s="55"/>
      <c r="I5" s="55"/>
      <c r="J5" s="55"/>
    </row>
    <row r="6" spans="2:13" ht="12.75">
      <c r="B6" s="230"/>
      <c r="C6" s="232" t="s">
        <v>52</v>
      </c>
      <c r="D6" s="234" t="s">
        <v>91</v>
      </c>
      <c r="E6" s="227" t="s">
        <v>109</v>
      </c>
      <c r="F6" s="227" t="s">
        <v>92</v>
      </c>
      <c r="G6" s="227" t="s">
        <v>110</v>
      </c>
      <c r="H6" s="227" t="s">
        <v>111</v>
      </c>
      <c r="I6" s="227" t="s">
        <v>112</v>
      </c>
      <c r="J6" s="236" t="s">
        <v>113</v>
      </c>
      <c r="M6" s="50" t="s">
        <v>116</v>
      </c>
    </row>
    <row r="7" spans="2:13" ht="15" customHeight="1">
      <c r="B7" s="231"/>
      <c r="C7" s="233"/>
      <c r="D7" s="235"/>
      <c r="E7" s="228"/>
      <c r="F7" s="228"/>
      <c r="G7" s="228"/>
      <c r="H7" s="228"/>
      <c r="I7" s="228"/>
      <c r="J7" s="237"/>
      <c r="M7" s="50" t="s">
        <v>117</v>
      </c>
    </row>
    <row r="8" spans="2:12" ht="12.75">
      <c r="B8" s="70" t="s">
        <v>51</v>
      </c>
      <c r="C8" s="56">
        <v>1289691</v>
      </c>
      <c r="D8" s="56">
        <v>449628.69</v>
      </c>
      <c r="E8" s="69">
        <v>104611</v>
      </c>
      <c r="F8" s="69">
        <v>199122</v>
      </c>
      <c r="G8" s="69">
        <v>67594</v>
      </c>
      <c r="H8" s="69">
        <v>267255</v>
      </c>
      <c r="I8" s="69">
        <v>54866</v>
      </c>
      <c r="J8" s="69">
        <v>146614</v>
      </c>
      <c r="K8" s="67"/>
      <c r="L8" s="67"/>
    </row>
    <row r="9" spans="2:20" ht="12.75">
      <c r="B9" s="71" t="s">
        <v>83</v>
      </c>
      <c r="C9" s="85">
        <v>14716</v>
      </c>
      <c r="D9" s="75">
        <v>6398.2</v>
      </c>
      <c r="E9" s="76">
        <v>8317.59</v>
      </c>
      <c r="F9" s="76" t="s">
        <v>54</v>
      </c>
      <c r="G9" s="76" t="s">
        <v>54</v>
      </c>
      <c r="H9" s="76">
        <v>0</v>
      </c>
      <c r="I9" s="76">
        <v>0</v>
      </c>
      <c r="J9" s="76">
        <v>0</v>
      </c>
      <c r="K9" s="67"/>
      <c r="L9" s="67"/>
      <c r="M9" s="239" t="s">
        <v>118</v>
      </c>
      <c r="N9" s="240"/>
      <c r="O9" s="240"/>
      <c r="P9" s="240"/>
      <c r="Q9" s="240"/>
      <c r="R9" s="83"/>
      <c r="S9" s="82"/>
      <c r="T9" s="62"/>
    </row>
    <row r="10" spans="2:19" ht="12.75">
      <c r="B10" s="72" t="s">
        <v>82</v>
      </c>
      <c r="C10" s="86">
        <v>13074</v>
      </c>
      <c r="D10" s="77">
        <v>5239.1</v>
      </c>
      <c r="E10" s="78">
        <v>540.03</v>
      </c>
      <c r="F10" s="78">
        <v>4352</v>
      </c>
      <c r="G10" s="78">
        <v>2943</v>
      </c>
      <c r="H10" s="78">
        <v>0</v>
      </c>
      <c r="I10" s="78">
        <v>0</v>
      </c>
      <c r="J10" s="78">
        <v>0</v>
      </c>
      <c r="K10" s="67"/>
      <c r="L10" s="67"/>
      <c r="M10" s="240"/>
      <c r="N10" s="240"/>
      <c r="O10" s="240"/>
      <c r="P10" s="240"/>
      <c r="Q10" s="240"/>
      <c r="R10" s="84"/>
      <c r="S10" s="82"/>
    </row>
    <row r="11" spans="2:19" ht="12.75">
      <c r="B11" s="72" t="s">
        <v>81</v>
      </c>
      <c r="C11" s="86">
        <v>13911</v>
      </c>
      <c r="D11" s="77">
        <v>10487.01</v>
      </c>
      <c r="E11" s="78">
        <v>1025.96</v>
      </c>
      <c r="F11" s="78">
        <v>761</v>
      </c>
      <c r="G11" s="78">
        <v>1637</v>
      </c>
      <c r="H11" s="78">
        <v>0</v>
      </c>
      <c r="I11" s="78">
        <v>0</v>
      </c>
      <c r="J11" s="78">
        <v>0</v>
      </c>
      <c r="K11" s="67"/>
      <c r="L11" s="67"/>
      <c r="M11" s="240"/>
      <c r="N11" s="240"/>
      <c r="O11" s="240"/>
      <c r="P11" s="240"/>
      <c r="Q11" s="240"/>
      <c r="R11" s="83"/>
      <c r="S11" s="82"/>
    </row>
    <row r="12" spans="2:19" ht="12.75">
      <c r="B12" s="72" t="s">
        <v>80</v>
      </c>
      <c r="C12" s="86">
        <v>1710</v>
      </c>
      <c r="D12" s="77">
        <v>1347.53</v>
      </c>
      <c r="E12" s="78">
        <v>362.67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67"/>
      <c r="L12" s="67"/>
      <c r="M12" s="240"/>
      <c r="N12" s="240"/>
      <c r="O12" s="240"/>
      <c r="P12" s="240"/>
      <c r="Q12" s="240"/>
      <c r="R12" s="83"/>
      <c r="S12" s="82"/>
    </row>
    <row r="13" spans="2:19" ht="12.75">
      <c r="B13" s="72" t="s">
        <v>120</v>
      </c>
      <c r="C13" s="86">
        <v>33671</v>
      </c>
      <c r="D13" s="77">
        <v>31738.05</v>
      </c>
      <c r="E13" s="78">
        <v>1932.71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67"/>
      <c r="L13" s="67"/>
      <c r="M13" s="240"/>
      <c r="N13" s="240"/>
      <c r="O13" s="240"/>
      <c r="P13" s="240"/>
      <c r="Q13" s="240"/>
      <c r="R13" s="83"/>
      <c r="S13" s="82"/>
    </row>
    <row r="14" spans="2:19" ht="12.75">
      <c r="B14" s="72" t="s">
        <v>78</v>
      </c>
      <c r="C14" s="86">
        <v>600</v>
      </c>
      <c r="D14" s="77">
        <v>600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67"/>
      <c r="L14" s="67"/>
      <c r="M14" s="241" t="s">
        <v>119</v>
      </c>
      <c r="N14" s="242"/>
      <c r="O14" s="242"/>
      <c r="P14" s="242"/>
      <c r="Q14" s="242"/>
      <c r="R14" s="83"/>
      <c r="S14" s="82"/>
    </row>
    <row r="15" spans="2:19" ht="12.75">
      <c r="B15" s="72" t="s">
        <v>77</v>
      </c>
      <c r="C15" s="86">
        <v>616</v>
      </c>
      <c r="D15" s="77">
        <v>615.53</v>
      </c>
      <c r="E15" s="78" t="s">
        <v>54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67"/>
      <c r="L15" s="67"/>
      <c r="M15" s="242"/>
      <c r="N15" s="242"/>
      <c r="O15" s="242"/>
      <c r="P15" s="242"/>
      <c r="Q15" s="242"/>
      <c r="R15" s="83"/>
      <c r="S15" s="82"/>
    </row>
    <row r="16" spans="2:19" ht="12.75">
      <c r="B16" s="72" t="s">
        <v>76</v>
      </c>
      <c r="C16" s="86">
        <v>85290</v>
      </c>
      <c r="D16" s="77">
        <v>8703.93</v>
      </c>
      <c r="E16" s="78">
        <v>3211.64</v>
      </c>
      <c r="F16" s="78">
        <v>32229</v>
      </c>
      <c r="G16" s="78">
        <v>4671</v>
      </c>
      <c r="H16" s="78">
        <v>27017.5</v>
      </c>
      <c r="I16" s="78">
        <v>3682</v>
      </c>
      <c r="J16" s="78">
        <v>5775</v>
      </c>
      <c r="K16" s="67"/>
      <c r="L16" s="67"/>
      <c r="R16" s="83"/>
      <c r="S16" s="82"/>
    </row>
    <row r="17" spans="2:19" ht="12.75">
      <c r="B17" s="72" t="s">
        <v>75</v>
      </c>
      <c r="C17" s="86">
        <v>432614</v>
      </c>
      <c r="D17" s="77">
        <v>26753.89</v>
      </c>
      <c r="E17" s="78">
        <v>21988.64</v>
      </c>
      <c r="F17" s="78">
        <v>77164</v>
      </c>
      <c r="G17" s="78">
        <v>20350</v>
      </c>
      <c r="H17" s="78">
        <v>149971.11</v>
      </c>
      <c r="I17" s="78">
        <v>33303</v>
      </c>
      <c r="J17" s="78">
        <v>103083</v>
      </c>
      <c r="K17" s="67"/>
      <c r="L17" s="67"/>
      <c r="R17" s="83"/>
      <c r="S17" s="82"/>
    </row>
    <row r="18" spans="2:19" ht="12.75">
      <c r="B18" s="72" t="s">
        <v>74</v>
      </c>
      <c r="C18" s="86">
        <v>68658</v>
      </c>
      <c r="D18" s="77">
        <v>36741.17</v>
      </c>
      <c r="E18" s="78">
        <v>5024.6</v>
      </c>
      <c r="F18" s="78">
        <v>10785</v>
      </c>
      <c r="G18" s="78">
        <v>12489</v>
      </c>
      <c r="H18" s="78">
        <v>801.58</v>
      </c>
      <c r="I18" s="78">
        <v>793</v>
      </c>
      <c r="J18" s="78">
        <v>2024</v>
      </c>
      <c r="K18" s="67"/>
      <c r="L18" s="67"/>
      <c r="R18" s="83"/>
      <c r="S18" s="82"/>
    </row>
    <row r="19" spans="2:19" ht="12.75">
      <c r="B19" s="72" t="s">
        <v>73</v>
      </c>
      <c r="C19" s="86">
        <v>8082</v>
      </c>
      <c r="D19" s="77">
        <v>4798.64</v>
      </c>
      <c r="E19" s="78">
        <v>554</v>
      </c>
      <c r="F19" s="78">
        <v>1042</v>
      </c>
      <c r="G19" s="78">
        <v>212</v>
      </c>
      <c r="H19" s="78" t="s">
        <v>54</v>
      </c>
      <c r="I19" s="78" t="s">
        <v>54</v>
      </c>
      <c r="J19" s="78">
        <v>1475</v>
      </c>
      <c r="K19" s="67"/>
      <c r="L19" s="67"/>
      <c r="R19" s="83"/>
      <c r="S19" s="82"/>
    </row>
    <row r="20" spans="2:19" ht="12.75">
      <c r="B20" s="72" t="s">
        <v>72</v>
      </c>
      <c r="C20" s="86">
        <v>285625</v>
      </c>
      <c r="D20" s="77">
        <v>52251.41</v>
      </c>
      <c r="E20" s="78">
        <v>30182.51</v>
      </c>
      <c r="F20" s="78">
        <v>62104</v>
      </c>
      <c r="G20" s="78">
        <v>16591</v>
      </c>
      <c r="H20" s="78">
        <v>77518.88</v>
      </c>
      <c r="I20" s="78">
        <v>15844</v>
      </c>
      <c r="J20" s="78">
        <v>31133</v>
      </c>
      <c r="K20" s="67"/>
      <c r="L20" s="67"/>
      <c r="R20" s="83"/>
      <c r="S20" s="82"/>
    </row>
    <row r="21" spans="2:19" ht="12.75">
      <c r="B21" s="72" t="s">
        <v>71</v>
      </c>
      <c r="C21" s="86">
        <v>3889</v>
      </c>
      <c r="D21" s="77">
        <v>527.56</v>
      </c>
      <c r="E21" s="78">
        <v>86.53</v>
      </c>
      <c r="F21" s="78">
        <v>362</v>
      </c>
      <c r="G21" s="78">
        <v>180</v>
      </c>
      <c r="H21" s="78">
        <v>1201.31</v>
      </c>
      <c r="I21" s="78">
        <v>369</v>
      </c>
      <c r="J21" s="78">
        <v>1163</v>
      </c>
      <c r="K21" s="67"/>
      <c r="L21" s="67"/>
      <c r="R21" s="83"/>
      <c r="S21" s="82"/>
    </row>
    <row r="22" spans="2:19" ht="12.75">
      <c r="B22" s="72" t="s">
        <v>70</v>
      </c>
      <c r="C22" s="86">
        <v>2391</v>
      </c>
      <c r="D22" s="77">
        <v>2390.5</v>
      </c>
      <c r="E22" s="78" t="s">
        <v>54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67"/>
      <c r="L22" s="67"/>
      <c r="R22" s="83"/>
      <c r="S22" s="82"/>
    </row>
    <row r="23" spans="2:19" ht="12.75">
      <c r="B23" s="72" t="s">
        <v>69</v>
      </c>
      <c r="C23" s="86">
        <v>1440</v>
      </c>
      <c r="D23" s="77">
        <v>1401.1</v>
      </c>
      <c r="E23" s="78">
        <v>38.69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67"/>
      <c r="L23" s="67"/>
      <c r="R23" s="83"/>
      <c r="S23" s="82"/>
    </row>
    <row r="24" spans="2:19" ht="12.75">
      <c r="B24" s="72" t="s">
        <v>68</v>
      </c>
      <c r="C24" s="86">
        <v>57</v>
      </c>
      <c r="D24" s="77">
        <v>39</v>
      </c>
      <c r="E24" s="78">
        <v>18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67"/>
      <c r="L24" s="67"/>
      <c r="R24" s="83"/>
      <c r="S24" s="82"/>
    </row>
    <row r="25" spans="2:19" ht="12.75">
      <c r="B25" s="72" t="s">
        <v>67</v>
      </c>
      <c r="C25" s="86">
        <v>35504</v>
      </c>
      <c r="D25" s="77">
        <v>25265.31</v>
      </c>
      <c r="E25" s="78">
        <v>2426.31</v>
      </c>
      <c r="F25" s="78">
        <v>3976</v>
      </c>
      <c r="G25" s="78">
        <v>3836</v>
      </c>
      <c r="H25" s="78">
        <v>0</v>
      </c>
      <c r="I25" s="78">
        <v>0</v>
      </c>
      <c r="J25" s="78">
        <v>0</v>
      </c>
      <c r="K25" s="67"/>
      <c r="L25" s="67"/>
      <c r="R25" s="83"/>
      <c r="S25" s="82"/>
    </row>
    <row r="26" spans="2:19" ht="12.75">
      <c r="B26" s="72" t="s">
        <v>66</v>
      </c>
      <c r="C26" s="86" t="s">
        <v>54</v>
      </c>
      <c r="D26" s="77" t="s">
        <v>54</v>
      </c>
      <c r="E26" s="78" t="s">
        <v>54</v>
      </c>
      <c r="F26" s="78" t="s">
        <v>54</v>
      </c>
      <c r="G26" s="78" t="s">
        <v>54</v>
      </c>
      <c r="H26" s="78" t="s">
        <v>54</v>
      </c>
      <c r="I26" s="78" t="s">
        <v>54</v>
      </c>
      <c r="J26" s="78" t="s">
        <v>54</v>
      </c>
      <c r="K26" s="67"/>
      <c r="L26" s="67"/>
      <c r="R26" s="83"/>
      <c r="S26" s="82"/>
    </row>
    <row r="27" spans="2:19" ht="12.75">
      <c r="B27" s="72" t="s">
        <v>65</v>
      </c>
      <c r="C27" s="86">
        <v>16117</v>
      </c>
      <c r="D27" s="77">
        <v>7948.05</v>
      </c>
      <c r="E27" s="78">
        <v>8168.55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67"/>
      <c r="L27" s="67"/>
      <c r="R27" s="83"/>
      <c r="S27" s="82"/>
    </row>
    <row r="28" spans="2:19" ht="12.75">
      <c r="B28" s="72" t="s">
        <v>64</v>
      </c>
      <c r="C28" s="86">
        <v>9504</v>
      </c>
      <c r="D28" s="77">
        <v>7907.95</v>
      </c>
      <c r="E28" s="78">
        <v>534.52</v>
      </c>
      <c r="F28" s="78">
        <v>211</v>
      </c>
      <c r="G28" s="78">
        <v>851</v>
      </c>
      <c r="H28" s="78">
        <v>0</v>
      </c>
      <c r="I28" s="78">
        <v>0</v>
      </c>
      <c r="J28" s="78">
        <v>0</v>
      </c>
      <c r="K28" s="67"/>
      <c r="L28" s="67"/>
      <c r="R28" s="83"/>
      <c r="S28" s="82"/>
    </row>
    <row r="29" spans="2:19" ht="12.75">
      <c r="B29" s="72" t="s">
        <v>63</v>
      </c>
      <c r="C29" s="86">
        <v>150992</v>
      </c>
      <c r="D29" s="77">
        <v>143113.33</v>
      </c>
      <c r="E29" s="78">
        <v>5883.87</v>
      </c>
      <c r="F29" s="78">
        <v>1315</v>
      </c>
      <c r="G29" s="78">
        <v>680</v>
      </c>
      <c r="H29" s="78">
        <v>0</v>
      </c>
      <c r="I29" s="78">
        <v>0</v>
      </c>
      <c r="J29" s="78">
        <v>0</v>
      </c>
      <c r="K29" s="67"/>
      <c r="L29" s="67"/>
      <c r="R29" s="83"/>
      <c r="S29" s="82"/>
    </row>
    <row r="30" spans="2:19" ht="12.75">
      <c r="B30" s="72" t="s">
        <v>62</v>
      </c>
      <c r="C30" s="86">
        <v>35831</v>
      </c>
      <c r="D30" s="77">
        <v>10095.17</v>
      </c>
      <c r="E30" s="78">
        <v>9216.54</v>
      </c>
      <c r="F30" s="78">
        <v>2536</v>
      </c>
      <c r="G30" s="78">
        <v>402</v>
      </c>
      <c r="H30" s="78">
        <v>10744.96</v>
      </c>
      <c r="I30" s="78">
        <v>875</v>
      </c>
      <c r="J30" s="78">
        <v>1961</v>
      </c>
      <c r="K30" s="67"/>
      <c r="L30" s="67"/>
      <c r="R30" s="83"/>
      <c r="S30" s="82"/>
    </row>
    <row r="31" spans="2:19" ht="12.75">
      <c r="B31" s="72" t="s">
        <v>61</v>
      </c>
      <c r="C31" s="86">
        <v>59043</v>
      </c>
      <c r="D31" s="77">
        <v>51225.74</v>
      </c>
      <c r="E31" s="78">
        <v>3216.99</v>
      </c>
      <c r="F31" s="78">
        <v>1887</v>
      </c>
      <c r="G31" s="78">
        <v>2713</v>
      </c>
      <c r="H31" s="78">
        <v>0</v>
      </c>
      <c r="I31" s="78">
        <v>0</v>
      </c>
      <c r="J31" s="78">
        <v>0</v>
      </c>
      <c r="K31" s="67"/>
      <c r="L31" s="67"/>
      <c r="R31" s="83"/>
      <c r="S31" s="82"/>
    </row>
    <row r="32" spans="2:19" ht="12.75">
      <c r="B32" s="72" t="s">
        <v>60</v>
      </c>
      <c r="C32" s="86">
        <v>3352</v>
      </c>
      <c r="D32" s="77">
        <v>2701.93</v>
      </c>
      <c r="E32" s="78">
        <v>212.6</v>
      </c>
      <c r="F32" s="78">
        <v>398</v>
      </c>
      <c r="G32" s="78">
        <v>39</v>
      </c>
      <c r="H32" s="78">
        <v>0</v>
      </c>
      <c r="I32" s="78" t="s">
        <v>54</v>
      </c>
      <c r="J32" s="78" t="s">
        <v>54</v>
      </c>
      <c r="K32" s="67"/>
      <c r="L32" s="67"/>
      <c r="R32" s="83"/>
      <c r="S32" s="82"/>
    </row>
    <row r="33" spans="2:19" ht="12.75">
      <c r="B33" s="72" t="s">
        <v>59</v>
      </c>
      <c r="C33" s="86">
        <v>3782</v>
      </c>
      <c r="D33" s="77">
        <v>3781.58</v>
      </c>
      <c r="E33" s="78" t="s">
        <v>54</v>
      </c>
      <c r="F33" s="78" t="s">
        <v>54</v>
      </c>
      <c r="G33" s="78" t="s">
        <v>54</v>
      </c>
      <c r="H33" s="78">
        <v>0</v>
      </c>
      <c r="I33" s="78">
        <v>0</v>
      </c>
      <c r="J33" s="78">
        <v>0</v>
      </c>
      <c r="K33" s="67"/>
      <c r="L33" s="67"/>
      <c r="R33" s="83"/>
      <c r="S33" s="82"/>
    </row>
    <row r="34" spans="2:19" ht="12.75">
      <c r="B34" s="72" t="s">
        <v>58</v>
      </c>
      <c r="C34" s="86">
        <v>667</v>
      </c>
      <c r="D34" s="77">
        <v>666.51</v>
      </c>
      <c r="E34" s="78" t="s">
        <v>54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67"/>
      <c r="L34" s="67"/>
      <c r="R34" s="83"/>
      <c r="S34" s="82"/>
    </row>
    <row r="35" spans="2:19" ht="12.75">
      <c r="B35" s="72" t="s">
        <v>57</v>
      </c>
      <c r="C35" s="86">
        <v>1690</v>
      </c>
      <c r="D35" s="77">
        <v>1494.1</v>
      </c>
      <c r="E35" s="78">
        <v>196.24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67"/>
      <c r="L35" s="67"/>
      <c r="R35" s="83"/>
      <c r="S35" s="82"/>
    </row>
    <row r="36" spans="2:19" ht="12.75">
      <c r="B36" s="73" t="s">
        <v>56</v>
      </c>
      <c r="C36" s="87">
        <v>6868</v>
      </c>
      <c r="D36" s="79">
        <v>5396.4</v>
      </c>
      <c r="E36" s="80">
        <v>1471.52</v>
      </c>
      <c r="F36" s="81">
        <v>0</v>
      </c>
      <c r="G36" s="80">
        <v>0</v>
      </c>
      <c r="H36" s="80">
        <v>0</v>
      </c>
      <c r="I36" s="80">
        <v>0</v>
      </c>
      <c r="J36" s="80">
        <v>0</v>
      </c>
      <c r="K36" s="67"/>
      <c r="L36" s="67"/>
      <c r="R36" s="83"/>
      <c r="S36" s="82"/>
    </row>
    <row r="37" ht="12.75">
      <c r="L37" s="67"/>
    </row>
    <row r="38" ht="12.75">
      <c r="B38" s="68" t="s">
        <v>114</v>
      </c>
    </row>
    <row r="41" ht="12.75">
      <c r="A41" s="57"/>
    </row>
    <row r="42" spans="2:7" ht="12.75">
      <c r="B42" s="58"/>
      <c r="C42" s="58"/>
      <c r="D42" s="58"/>
      <c r="E42" s="58"/>
      <c r="F42" s="58"/>
      <c r="G42" s="59"/>
    </row>
    <row r="43" spans="6:7" ht="12.75">
      <c r="F43" s="58"/>
      <c r="G43" s="58"/>
    </row>
    <row r="44" ht="12.75">
      <c r="G44" s="59"/>
    </row>
    <row r="45" spans="6:7" ht="12.75">
      <c r="F45" s="59"/>
      <c r="G45" s="59"/>
    </row>
    <row r="46" spans="6:7" ht="12.75">
      <c r="F46" s="58"/>
      <c r="G46" s="59"/>
    </row>
    <row r="47" spans="6:7" ht="12.75">
      <c r="F47" s="59"/>
      <c r="G47" s="59"/>
    </row>
    <row r="48" spans="6:7" ht="12.75">
      <c r="F48" s="58"/>
      <c r="G48" s="58"/>
    </row>
    <row r="49" spans="6:7" ht="12.75">
      <c r="F49" s="58"/>
      <c r="G49" s="58"/>
    </row>
    <row r="50" spans="6:7" ht="12.75">
      <c r="F50" s="58"/>
      <c r="G50" s="58"/>
    </row>
    <row r="51" spans="6:7" ht="12.75">
      <c r="F51" s="58"/>
      <c r="G51" s="59"/>
    </row>
    <row r="52" spans="6:7" ht="12.75">
      <c r="F52" s="58"/>
      <c r="G52" s="58"/>
    </row>
    <row r="53" spans="6:7" ht="12.75">
      <c r="F53" s="58"/>
      <c r="G53" s="58"/>
    </row>
    <row r="54" spans="6:7" ht="12.75">
      <c r="F54" s="58"/>
      <c r="G54" s="59"/>
    </row>
    <row r="55" spans="6:18" ht="12.75">
      <c r="F55" s="58"/>
      <c r="G55" s="58"/>
      <c r="P55" s="58"/>
      <c r="Q55" s="58"/>
      <c r="R55" s="58"/>
    </row>
    <row r="56" spans="6:16" ht="15" customHeight="1">
      <c r="F56" s="58"/>
      <c r="G56" s="58"/>
      <c r="P56" s="58"/>
    </row>
    <row r="57" spans="6:7" ht="12.75">
      <c r="F57" s="58"/>
      <c r="G57" s="58"/>
    </row>
    <row r="58" spans="6:7" ht="12.75">
      <c r="F58" s="58"/>
      <c r="G58" s="58"/>
    </row>
    <row r="59" spans="2:11" ht="12.75">
      <c r="B59" s="58"/>
      <c r="C59" s="58"/>
      <c r="D59" s="58"/>
      <c r="E59" s="59"/>
      <c r="F59" s="59"/>
      <c r="G59" s="59"/>
      <c r="H59" s="58"/>
      <c r="I59" s="58"/>
      <c r="J59" s="58"/>
      <c r="K59" s="58"/>
    </row>
    <row r="60" spans="2:11" ht="12.75">
      <c r="B60" s="58"/>
      <c r="C60" s="58"/>
      <c r="D60" s="58"/>
      <c r="E60" s="58"/>
      <c r="F60" s="58"/>
      <c r="G60" s="58"/>
      <c r="I60" s="238"/>
      <c r="J60" s="238"/>
      <c r="K60" s="238"/>
    </row>
    <row r="61" spans="2:11" ht="12.75">
      <c r="B61" s="58"/>
      <c r="C61" s="58"/>
      <c r="D61" s="58"/>
      <c r="E61" s="58"/>
      <c r="F61" s="58"/>
      <c r="G61" s="59"/>
      <c r="H61" s="58"/>
      <c r="I61" s="238"/>
      <c r="J61" s="238"/>
      <c r="K61" s="238"/>
    </row>
    <row r="62" spans="2:11" ht="12.75">
      <c r="B62" s="58"/>
      <c r="C62" s="58"/>
      <c r="D62" s="58"/>
      <c r="E62" s="58"/>
      <c r="F62" s="58"/>
      <c r="G62" s="59"/>
      <c r="H62" s="58"/>
      <c r="I62" s="238"/>
      <c r="J62" s="238"/>
      <c r="K62" s="238"/>
    </row>
    <row r="63" spans="2:7" ht="12.75">
      <c r="B63" s="58"/>
      <c r="C63" s="58"/>
      <c r="D63" s="58"/>
      <c r="E63" s="58"/>
      <c r="F63" s="58"/>
      <c r="G63" s="58"/>
    </row>
    <row r="64" spans="2:7" ht="12.75">
      <c r="B64" s="58"/>
      <c r="C64" s="58"/>
      <c r="D64" s="58"/>
      <c r="E64" s="58"/>
      <c r="F64" s="58"/>
      <c r="G64" s="58"/>
    </row>
    <row r="65" spans="1:7" ht="12.75">
      <c r="A65" s="58"/>
      <c r="B65" s="58"/>
      <c r="C65" s="58"/>
      <c r="D65" s="58"/>
      <c r="E65" s="58"/>
      <c r="F65" s="58"/>
      <c r="G65" s="58"/>
    </row>
    <row r="66" spans="2:7" ht="12.75">
      <c r="B66" s="58"/>
      <c r="C66" s="58"/>
      <c r="D66" s="58"/>
      <c r="E66" s="58"/>
      <c r="F66" s="58"/>
      <c r="G66" s="58"/>
    </row>
    <row r="67" spans="2:7" ht="12.75">
      <c r="B67" s="58"/>
      <c r="C67" s="58"/>
      <c r="D67" s="58"/>
      <c r="E67" s="58"/>
      <c r="F67" s="58"/>
      <c r="G67" s="58"/>
    </row>
    <row r="68" spans="2:7" ht="12.75">
      <c r="B68" s="58"/>
      <c r="C68" s="58"/>
      <c r="D68" s="58"/>
      <c r="E68" s="58"/>
      <c r="F68" s="58"/>
      <c r="G68" s="58"/>
    </row>
    <row r="69" spans="2:15" ht="12.7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</row>
    <row r="72" spans="22:26" ht="12.75">
      <c r="V72" s="58"/>
      <c r="W72" s="58"/>
      <c r="X72" s="58"/>
      <c r="Y72" s="58"/>
      <c r="Z72" s="58"/>
    </row>
    <row r="79" ht="15" customHeight="1"/>
    <row r="80" ht="12" customHeight="1"/>
    <row r="137" ht="12.75">
      <c r="N137" s="58"/>
    </row>
    <row r="164" ht="13.5" customHeight="1"/>
    <row r="167" ht="11.25" customHeight="1"/>
    <row r="191" spans="21:24" ht="12.75">
      <c r="U191" s="60"/>
      <c r="V191" s="60"/>
      <c r="W191" s="60"/>
      <c r="X191" s="60"/>
    </row>
    <row r="192" spans="21:24" ht="12.75">
      <c r="U192" s="60"/>
      <c r="V192" s="60"/>
      <c r="W192" s="60"/>
      <c r="X192" s="60"/>
    </row>
    <row r="193" spans="21:24" ht="12.75">
      <c r="U193" s="60"/>
      <c r="V193" s="61"/>
      <c r="W193" s="61"/>
      <c r="X193" s="61"/>
    </row>
    <row r="194" spans="21:24" ht="12.75">
      <c r="U194" s="60"/>
      <c r="V194" s="61"/>
      <c r="W194" s="61"/>
      <c r="X194" s="61"/>
    </row>
    <row r="195" spans="21:24" ht="12.75">
      <c r="U195" s="60"/>
      <c r="V195" s="61"/>
      <c r="W195" s="61"/>
      <c r="X195" s="61"/>
    </row>
    <row r="196" spans="21:24" ht="12.75">
      <c r="U196" s="60"/>
      <c r="V196" s="61"/>
      <c r="W196" s="61"/>
      <c r="X196" s="61"/>
    </row>
    <row r="197" spans="21:24" ht="12.75">
      <c r="U197" s="60"/>
      <c r="V197" s="61"/>
      <c r="W197" s="61"/>
      <c r="X197" s="61"/>
    </row>
    <row r="198" spans="21:24" ht="12.75">
      <c r="U198" s="60"/>
      <c r="V198" s="61"/>
      <c r="W198" s="61"/>
      <c r="X198" s="61"/>
    </row>
    <row r="218" ht="12" customHeight="1"/>
    <row r="221" ht="12.75" hidden="1"/>
    <row r="234" ht="15" customHeight="1"/>
    <row r="240" s="169" customFormat="1" ht="12.75"/>
    <row r="245" ht="12.75">
      <c r="V245" s="62"/>
    </row>
    <row r="246" ht="12.75">
      <c r="V246" s="62"/>
    </row>
    <row r="247" ht="12.75">
      <c r="V247" s="62"/>
    </row>
    <row r="248" ht="12.75">
      <c r="V248" s="62"/>
    </row>
    <row r="267" s="169" customFormat="1" ht="12.75"/>
    <row r="272" ht="12.75">
      <c r="AA272" s="63"/>
    </row>
    <row r="273" ht="12.75">
      <c r="AA273" s="63"/>
    </row>
    <row r="274" ht="12.75">
      <c r="AA274" s="63"/>
    </row>
    <row r="275" ht="12.75">
      <c r="AA275" s="63"/>
    </row>
    <row r="276" spans="21:27" ht="12.75">
      <c r="U276" s="62"/>
      <c r="V276" s="62"/>
      <c r="W276" s="62"/>
      <c r="X276" s="62"/>
      <c r="Y276" s="62"/>
      <c r="Z276" s="62"/>
      <c r="AA276" s="63"/>
    </row>
    <row r="277" spans="21:27" ht="12.75">
      <c r="U277" s="62"/>
      <c r="V277" s="62"/>
      <c r="W277" s="62"/>
      <c r="AA277" s="63"/>
    </row>
    <row r="278" spans="21:27" ht="12.75">
      <c r="U278" s="62"/>
      <c r="V278" s="62"/>
      <c r="W278" s="62"/>
      <c r="AA278" s="62"/>
    </row>
    <row r="279" spans="21:27" ht="12.75">
      <c r="U279" s="63"/>
      <c r="V279" s="62"/>
      <c r="W279" s="62"/>
      <c r="X279" s="64"/>
      <c r="Y279" s="64"/>
      <c r="Z279" s="62"/>
      <c r="AA279" s="62"/>
    </row>
    <row r="280" spans="21:25" ht="12.75">
      <c r="U280" s="63"/>
      <c r="V280" s="63"/>
      <c r="W280" s="65"/>
      <c r="X280" s="65"/>
      <c r="Y280" s="65"/>
    </row>
    <row r="281" spans="21:25" ht="12.75">
      <c r="U281" s="63"/>
      <c r="V281" s="63"/>
      <c r="W281" s="65"/>
      <c r="X281" s="65"/>
      <c r="Y281" s="65"/>
    </row>
    <row r="282" spans="22:25" ht="12.75">
      <c r="V282" s="63"/>
      <c r="W282" s="65"/>
      <c r="X282" s="65"/>
      <c r="Y282" s="65"/>
    </row>
    <row r="283" spans="21:25" ht="12.75">
      <c r="U283" s="63"/>
      <c r="V283" s="63"/>
      <c r="W283" s="65"/>
      <c r="X283" s="65"/>
      <c r="Y283" s="65"/>
    </row>
    <row r="286" ht="26.25" customHeight="1"/>
    <row r="299" ht="16.5" customHeight="1"/>
    <row r="300" spans="1:24" ht="17.25" customHeight="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</row>
    <row r="301" spans="1:13" ht="12.75">
      <c r="A301" s="51"/>
      <c r="B301" s="229"/>
      <c r="C301" s="229"/>
      <c r="D301" s="229"/>
      <c r="E301" s="229"/>
      <c r="F301" s="229"/>
      <c r="G301" s="66"/>
      <c r="H301" s="66"/>
      <c r="I301" s="66"/>
      <c r="J301" s="66"/>
      <c r="K301" s="66"/>
      <c r="L301" s="66"/>
      <c r="M301" s="66"/>
    </row>
    <row r="309" ht="13.5" customHeight="1"/>
  </sheetData>
  <mergeCells count="14">
    <mergeCell ref="H6:H7"/>
    <mergeCell ref="I6:I7"/>
    <mergeCell ref="J6:J7"/>
    <mergeCell ref="I60:K62"/>
    <mergeCell ref="O300:X300"/>
    <mergeCell ref="M9:Q13"/>
    <mergeCell ref="M14:Q15"/>
    <mergeCell ref="G6:G7"/>
    <mergeCell ref="B301:F301"/>
    <mergeCell ref="B6:B7"/>
    <mergeCell ref="C6:C7"/>
    <mergeCell ref="D6:D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workbookViewId="0" topLeftCell="A1">
      <selection activeCell="B3" sqref="B3"/>
    </sheetView>
  </sheetViews>
  <sheetFormatPr defaultColWidth="9.140625" defaultRowHeight="12.75"/>
  <cols>
    <col min="1" max="16384" width="9.140625" style="40" customWidth="1"/>
  </cols>
  <sheetData>
    <row r="1" ht="12.75">
      <c r="A1" s="41" t="s">
        <v>93</v>
      </c>
    </row>
    <row r="3" ht="12.75">
      <c r="A3" s="41" t="s">
        <v>90</v>
      </c>
    </row>
    <row r="4" ht="12.75">
      <c r="A4" s="41" t="s">
        <v>89</v>
      </c>
    </row>
    <row r="5" ht="12.75">
      <c r="A5" s="41" t="s">
        <v>88</v>
      </c>
    </row>
    <row r="7" ht="12.75">
      <c r="A7" s="41" t="s">
        <v>94</v>
      </c>
    </row>
    <row r="8" spans="1:13" ht="12.75">
      <c r="A8" s="41" t="s">
        <v>95</v>
      </c>
      <c r="K8" s="210" t="s">
        <v>96</v>
      </c>
      <c r="L8" s="210"/>
      <c r="M8" s="210"/>
    </row>
    <row r="9" spans="2:13" ht="12.75">
      <c r="B9" s="211" t="s">
        <v>97</v>
      </c>
      <c r="C9" s="211"/>
      <c r="D9" s="211"/>
      <c r="E9" s="211" t="s">
        <v>98</v>
      </c>
      <c r="F9" s="211"/>
      <c r="G9" s="211"/>
      <c r="H9" s="211" t="s">
        <v>99</v>
      </c>
      <c r="I9" s="211"/>
      <c r="J9" s="211"/>
      <c r="K9" s="210"/>
      <c r="L9" s="210"/>
      <c r="M9" s="210"/>
    </row>
    <row r="10" spans="1:13" ht="12.75">
      <c r="A10" s="44" t="s">
        <v>87</v>
      </c>
      <c r="B10" s="44" t="s">
        <v>86</v>
      </c>
      <c r="C10" s="44" t="s">
        <v>85</v>
      </c>
      <c r="D10" s="44" t="s">
        <v>84</v>
      </c>
      <c r="E10" s="44" t="s">
        <v>86</v>
      </c>
      <c r="F10" s="44" t="s">
        <v>85</v>
      </c>
      <c r="G10" s="44" t="s">
        <v>84</v>
      </c>
      <c r="H10" s="44" t="s">
        <v>86</v>
      </c>
      <c r="I10" s="44" t="s">
        <v>85</v>
      </c>
      <c r="J10" s="44" t="s">
        <v>84</v>
      </c>
      <c r="K10" s="40">
        <v>2011</v>
      </c>
      <c r="L10" s="40">
        <v>2012</v>
      </c>
      <c r="M10" s="40">
        <v>2013</v>
      </c>
    </row>
    <row r="11" spans="1:13" ht="12.75">
      <c r="A11" s="44" t="s">
        <v>100</v>
      </c>
      <c r="B11" s="45">
        <f>SUM(B12:B39)</f>
        <v>1669.33</v>
      </c>
      <c r="C11" s="45">
        <f>SUM(C12:C39)</f>
        <v>1632.7700000000004</v>
      </c>
      <c r="D11" s="45">
        <f>SUM(D12:D39)</f>
        <v>1631.9800000000002</v>
      </c>
      <c r="E11" s="45">
        <v>1316.88</v>
      </c>
      <c r="F11" s="45">
        <f>SUM(F12:F39)</f>
        <v>1249.8500000000001</v>
      </c>
      <c r="G11" s="45">
        <f>SUM(G12:G39)</f>
        <v>1226.3499999999997</v>
      </c>
      <c r="H11" s="45">
        <v>197.29</v>
      </c>
      <c r="I11" s="46">
        <f>SUM(I12:I39)</f>
        <v>196.05</v>
      </c>
      <c r="J11" s="45">
        <v>198.99</v>
      </c>
      <c r="K11" s="43">
        <f>SUM(B11,E11,H11)</f>
        <v>3183.5</v>
      </c>
      <c r="L11" s="47">
        <f>SUM(C11,F11,I11)</f>
        <v>3078.670000000001</v>
      </c>
      <c r="M11" s="47">
        <f>SUM(D11,G11,J11)</f>
        <v>3057.3199999999997</v>
      </c>
    </row>
    <row r="12" spans="1:13" ht="12.75">
      <c r="A12" s="44" t="s">
        <v>83</v>
      </c>
      <c r="B12" s="45">
        <v>0.03</v>
      </c>
      <c r="C12" s="45">
        <v>0.03</v>
      </c>
      <c r="D12" s="48" t="s">
        <v>54</v>
      </c>
      <c r="E12" s="45">
        <v>9.04</v>
      </c>
      <c r="F12" s="45">
        <v>9.5</v>
      </c>
      <c r="G12" s="45">
        <v>9.23</v>
      </c>
      <c r="H12" s="48" t="s">
        <v>54</v>
      </c>
      <c r="I12" s="46">
        <v>0</v>
      </c>
      <c r="J12" s="46">
        <v>0</v>
      </c>
      <c r="K12" s="43">
        <f>SUM(B12,E12,H12)</f>
        <v>9.069999999999999</v>
      </c>
      <c r="L12" s="47">
        <f aca="true" t="shared" si="0" ref="L12:M42">SUM(C12,F12,I12)</f>
        <v>9.53</v>
      </c>
      <c r="M12" s="47">
        <f t="shared" si="0"/>
        <v>9.23</v>
      </c>
    </row>
    <row r="13" spans="1:13" ht="12.75">
      <c r="A13" s="44" t="s">
        <v>82</v>
      </c>
      <c r="B13" s="45">
        <v>23.44</v>
      </c>
      <c r="C13" s="45">
        <v>25.24</v>
      </c>
      <c r="D13" s="45">
        <v>25.07</v>
      </c>
      <c r="E13" s="45">
        <v>4.94</v>
      </c>
      <c r="F13" s="45">
        <v>7.13</v>
      </c>
      <c r="G13" s="45">
        <v>7.24</v>
      </c>
      <c r="H13" s="45">
        <v>2.29</v>
      </c>
      <c r="I13" s="45">
        <v>2.37</v>
      </c>
      <c r="J13" s="45">
        <v>2.62</v>
      </c>
      <c r="K13" s="47">
        <f>SUM(B13,E13,H13)</f>
        <v>30.67</v>
      </c>
      <c r="L13" s="47">
        <f t="shared" si="0"/>
        <v>34.739999999999995</v>
      </c>
      <c r="M13" s="47">
        <f t="shared" si="0"/>
        <v>34.93</v>
      </c>
    </row>
    <row r="14" spans="1:13" ht="12.75">
      <c r="A14" s="44" t="s">
        <v>81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7">
        <f>SUM(B14,E14,H14)</f>
        <v>0</v>
      </c>
      <c r="L14" s="47">
        <f t="shared" si="0"/>
        <v>0</v>
      </c>
      <c r="M14" s="47">
        <f t="shared" si="0"/>
        <v>0</v>
      </c>
    </row>
    <row r="15" spans="1:13" ht="12.75">
      <c r="A15" s="44" t="s">
        <v>80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7">
        <f aca="true" t="shared" si="1" ref="K15:K39">SUM(B15,E15,H15)</f>
        <v>0</v>
      </c>
      <c r="L15" s="47">
        <f t="shared" si="0"/>
        <v>0</v>
      </c>
      <c r="M15" s="47">
        <f t="shared" si="0"/>
        <v>0</v>
      </c>
    </row>
    <row r="16" spans="1:13" ht="12.75">
      <c r="A16" s="44" t="s">
        <v>79</v>
      </c>
      <c r="B16" s="48" t="s">
        <v>54</v>
      </c>
      <c r="C16" s="48" t="s">
        <v>54</v>
      </c>
      <c r="D16" s="45">
        <v>0</v>
      </c>
      <c r="E16" s="48" t="s">
        <v>54</v>
      </c>
      <c r="F16" s="45">
        <v>12.63</v>
      </c>
      <c r="G16" s="45">
        <v>13.16</v>
      </c>
      <c r="H16" s="48" t="s">
        <v>54</v>
      </c>
      <c r="I16" s="48" t="s">
        <v>54</v>
      </c>
      <c r="J16" s="45">
        <v>0</v>
      </c>
      <c r="K16" s="47" t="s">
        <v>54</v>
      </c>
      <c r="L16" s="47">
        <f t="shared" si="0"/>
        <v>12.63</v>
      </c>
      <c r="M16" s="47">
        <f t="shared" si="0"/>
        <v>13.16</v>
      </c>
    </row>
    <row r="17" spans="1:13" ht="12.75">
      <c r="A17" s="44" t="s">
        <v>78</v>
      </c>
      <c r="B17" s="45">
        <v>0</v>
      </c>
      <c r="C17" s="46">
        <v>0</v>
      </c>
      <c r="D17" s="46">
        <v>0</v>
      </c>
      <c r="E17" s="45">
        <v>0</v>
      </c>
      <c r="F17" s="46">
        <v>0</v>
      </c>
      <c r="G17" s="46">
        <v>0</v>
      </c>
      <c r="H17" s="45">
        <v>0</v>
      </c>
      <c r="I17" s="46">
        <v>0</v>
      </c>
      <c r="J17" s="46">
        <v>0</v>
      </c>
      <c r="K17" s="47">
        <f t="shared" si="1"/>
        <v>0</v>
      </c>
      <c r="L17" s="47">
        <f t="shared" si="0"/>
        <v>0</v>
      </c>
      <c r="M17" s="47">
        <f t="shared" si="0"/>
        <v>0</v>
      </c>
    </row>
    <row r="18" spans="1:13" ht="12.75">
      <c r="A18" s="44" t="s">
        <v>77</v>
      </c>
      <c r="B18" s="48" t="s">
        <v>54</v>
      </c>
      <c r="C18" s="46">
        <v>0</v>
      </c>
      <c r="D18" s="46">
        <v>0</v>
      </c>
      <c r="E18" s="48" t="s">
        <v>54</v>
      </c>
      <c r="F18" s="46">
        <v>0</v>
      </c>
      <c r="G18" s="46">
        <v>0</v>
      </c>
      <c r="H18" s="48" t="s">
        <v>54</v>
      </c>
      <c r="I18" s="46">
        <v>0</v>
      </c>
      <c r="J18" s="46">
        <v>0</v>
      </c>
      <c r="K18" s="47" t="s">
        <v>54</v>
      </c>
      <c r="L18" s="47">
        <f t="shared" si="0"/>
        <v>0</v>
      </c>
      <c r="M18" s="47">
        <f t="shared" si="0"/>
        <v>0</v>
      </c>
    </row>
    <row r="19" spans="1:13" ht="12.75">
      <c r="A19" s="44" t="s">
        <v>76</v>
      </c>
      <c r="B19" s="45">
        <v>518.6</v>
      </c>
      <c r="C19" s="45">
        <v>496.3</v>
      </c>
      <c r="D19" s="45">
        <v>519.5</v>
      </c>
      <c r="E19" s="45">
        <v>132.6</v>
      </c>
      <c r="F19" s="45">
        <v>114.5</v>
      </c>
      <c r="G19" s="45">
        <v>123</v>
      </c>
      <c r="H19" s="48" t="s">
        <v>54</v>
      </c>
      <c r="I19" s="46">
        <v>0</v>
      </c>
      <c r="J19" s="48" t="s">
        <v>54</v>
      </c>
      <c r="K19" s="47">
        <f t="shared" si="1"/>
        <v>651.2</v>
      </c>
      <c r="L19" s="47">
        <f t="shared" si="0"/>
        <v>610.8</v>
      </c>
      <c r="M19" s="47">
        <f t="shared" si="0"/>
        <v>642.5</v>
      </c>
    </row>
    <row r="20" spans="1:13" ht="12.75">
      <c r="A20" s="44" t="s">
        <v>75</v>
      </c>
      <c r="B20" s="45">
        <v>368.7</v>
      </c>
      <c r="C20" s="45">
        <v>363.56</v>
      </c>
      <c r="D20" s="45">
        <v>368.4</v>
      </c>
      <c r="E20" s="45">
        <v>315.5</v>
      </c>
      <c r="F20" s="45">
        <v>302.42</v>
      </c>
      <c r="G20" s="45">
        <v>295</v>
      </c>
      <c r="H20" s="45">
        <v>0.1</v>
      </c>
      <c r="I20" s="45">
        <v>0.11</v>
      </c>
      <c r="J20" s="45">
        <v>0.2</v>
      </c>
      <c r="K20" s="47">
        <f t="shared" si="1"/>
        <v>684.3000000000001</v>
      </c>
      <c r="L20" s="47">
        <f t="shared" si="0"/>
        <v>666.09</v>
      </c>
      <c r="M20" s="47">
        <f t="shared" si="0"/>
        <v>663.6</v>
      </c>
    </row>
    <row r="21" spans="1:13" ht="12.75">
      <c r="A21" s="44" t="s">
        <v>74</v>
      </c>
      <c r="B21" s="45">
        <v>272.12</v>
      </c>
      <c r="C21" s="45">
        <v>269.69</v>
      </c>
      <c r="D21" s="45">
        <v>262.95</v>
      </c>
      <c r="E21" s="45">
        <v>547.02</v>
      </c>
      <c r="F21" s="45">
        <v>506.82</v>
      </c>
      <c r="G21" s="45">
        <v>468.13</v>
      </c>
      <c r="H21" s="45">
        <v>0</v>
      </c>
      <c r="I21" s="45">
        <v>0</v>
      </c>
      <c r="J21" s="45">
        <v>0</v>
      </c>
      <c r="K21" s="47">
        <f t="shared" si="1"/>
        <v>819.14</v>
      </c>
      <c r="L21" s="47">
        <f t="shared" si="0"/>
        <v>776.51</v>
      </c>
      <c r="M21" s="47">
        <f t="shared" si="0"/>
        <v>731.0799999999999</v>
      </c>
    </row>
    <row r="22" spans="1:13" ht="12.75">
      <c r="A22" s="44" t="s">
        <v>73</v>
      </c>
      <c r="B22" s="45">
        <v>2.79</v>
      </c>
      <c r="C22" s="45">
        <v>2.93</v>
      </c>
      <c r="D22" s="45">
        <v>2.72</v>
      </c>
      <c r="E22" s="45">
        <v>4.32</v>
      </c>
      <c r="F22" s="45">
        <v>4.34</v>
      </c>
      <c r="G22" s="45">
        <v>3.61</v>
      </c>
      <c r="H22" s="46">
        <v>0</v>
      </c>
      <c r="I22" s="46">
        <v>0</v>
      </c>
      <c r="J22" s="46">
        <v>0</v>
      </c>
      <c r="K22" s="47">
        <f t="shared" si="1"/>
        <v>7.11</v>
      </c>
      <c r="L22" s="47">
        <f t="shared" si="0"/>
        <v>7.27</v>
      </c>
      <c r="M22" s="47">
        <f t="shared" si="0"/>
        <v>6.33</v>
      </c>
    </row>
    <row r="23" spans="1:13" ht="12.75">
      <c r="A23" s="44" t="s">
        <v>72</v>
      </c>
      <c r="B23" s="45">
        <v>419.49</v>
      </c>
      <c r="C23" s="45">
        <v>406.18</v>
      </c>
      <c r="D23" s="45">
        <v>383.84</v>
      </c>
      <c r="E23" s="45">
        <v>23.75</v>
      </c>
      <c r="F23" s="45">
        <v>27.94</v>
      </c>
      <c r="G23" s="45">
        <v>27.49</v>
      </c>
      <c r="H23" s="45">
        <v>192.54</v>
      </c>
      <c r="I23" s="45">
        <v>192.46</v>
      </c>
      <c r="J23" s="45">
        <v>194.89</v>
      </c>
      <c r="K23" s="47">
        <f t="shared" si="1"/>
        <v>635.78</v>
      </c>
      <c r="L23" s="47">
        <f t="shared" si="0"/>
        <v>626.58</v>
      </c>
      <c r="M23" s="47">
        <f t="shared" si="0"/>
        <v>606.22</v>
      </c>
    </row>
    <row r="24" spans="1:13" ht="12.75">
      <c r="A24" s="44" t="s">
        <v>71</v>
      </c>
      <c r="B24" s="45">
        <v>18.58</v>
      </c>
      <c r="C24" s="45">
        <v>18.15</v>
      </c>
      <c r="D24" s="45">
        <v>16.41</v>
      </c>
      <c r="E24" s="45">
        <v>21.81</v>
      </c>
      <c r="F24" s="45">
        <v>20.12</v>
      </c>
      <c r="G24" s="45">
        <v>18.26</v>
      </c>
      <c r="H24" s="46">
        <v>0</v>
      </c>
      <c r="I24" s="46">
        <v>0</v>
      </c>
      <c r="J24" s="46">
        <v>0</v>
      </c>
      <c r="K24" s="47">
        <f t="shared" si="1"/>
        <v>40.39</v>
      </c>
      <c r="L24" s="47">
        <f t="shared" si="0"/>
        <v>38.269999999999996</v>
      </c>
      <c r="M24" s="47">
        <f t="shared" si="0"/>
        <v>34.67</v>
      </c>
    </row>
    <row r="25" spans="1:13" ht="12.75">
      <c r="A25" s="44" t="s">
        <v>70</v>
      </c>
      <c r="B25" s="46">
        <v>0</v>
      </c>
      <c r="C25" s="46">
        <v>0</v>
      </c>
      <c r="D25" s="46">
        <v>0</v>
      </c>
      <c r="E25" s="46">
        <v>0</v>
      </c>
      <c r="F25" s="45">
        <v>0</v>
      </c>
      <c r="G25" s="45">
        <v>0</v>
      </c>
      <c r="H25" s="46">
        <v>0</v>
      </c>
      <c r="I25" s="46">
        <v>0</v>
      </c>
      <c r="J25" s="46">
        <v>0</v>
      </c>
      <c r="K25" s="47">
        <f t="shared" si="1"/>
        <v>0</v>
      </c>
      <c r="L25" s="47">
        <f t="shared" si="0"/>
        <v>0</v>
      </c>
      <c r="M25" s="47">
        <f t="shared" si="0"/>
        <v>0</v>
      </c>
    </row>
    <row r="26" spans="1:13" ht="12.75">
      <c r="A26" s="44" t="s">
        <v>69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7">
        <f t="shared" si="1"/>
        <v>0</v>
      </c>
      <c r="L26" s="47">
        <f t="shared" si="0"/>
        <v>0</v>
      </c>
      <c r="M26" s="47">
        <f t="shared" si="0"/>
        <v>0</v>
      </c>
    </row>
    <row r="27" spans="1:13" ht="12.75">
      <c r="A27" s="44" t="s">
        <v>68</v>
      </c>
      <c r="B27" s="48" t="s">
        <v>54</v>
      </c>
      <c r="C27" s="48" t="s">
        <v>54</v>
      </c>
      <c r="D27" s="48" t="s">
        <v>54</v>
      </c>
      <c r="E27" s="48" t="s">
        <v>54</v>
      </c>
      <c r="F27" s="48" t="s">
        <v>54</v>
      </c>
      <c r="G27" s="48" t="s">
        <v>54</v>
      </c>
      <c r="H27" s="48" t="s">
        <v>54</v>
      </c>
      <c r="I27" s="48" t="s">
        <v>54</v>
      </c>
      <c r="J27" s="45">
        <v>0</v>
      </c>
      <c r="K27" s="47" t="s">
        <v>54</v>
      </c>
      <c r="L27" s="47" t="s">
        <v>54</v>
      </c>
      <c r="M27" s="47">
        <f t="shared" si="0"/>
        <v>0</v>
      </c>
    </row>
    <row r="28" spans="1:13" ht="12.75">
      <c r="A28" s="44" t="s">
        <v>67</v>
      </c>
      <c r="B28" s="45">
        <v>0.68</v>
      </c>
      <c r="C28" s="45">
        <v>0.69</v>
      </c>
      <c r="D28" s="45">
        <v>0.38</v>
      </c>
      <c r="E28" s="45">
        <v>0.27</v>
      </c>
      <c r="F28" s="45">
        <v>0.24</v>
      </c>
      <c r="G28" s="45">
        <v>0.26</v>
      </c>
      <c r="H28" s="46">
        <v>0</v>
      </c>
      <c r="I28" s="46">
        <v>0</v>
      </c>
      <c r="J28" s="46">
        <v>0</v>
      </c>
      <c r="K28" s="47">
        <f t="shared" si="1"/>
        <v>0.9500000000000001</v>
      </c>
      <c r="L28" s="47">
        <f t="shared" si="0"/>
        <v>0.9299999999999999</v>
      </c>
      <c r="M28" s="47">
        <f t="shared" si="0"/>
        <v>0.64</v>
      </c>
    </row>
    <row r="29" spans="1:13" ht="12.75">
      <c r="A29" s="44" t="s">
        <v>66</v>
      </c>
      <c r="B29" s="46">
        <v>0</v>
      </c>
      <c r="C29" s="48" t="s">
        <v>54</v>
      </c>
      <c r="D29" s="45">
        <v>0</v>
      </c>
      <c r="E29" s="48" t="s">
        <v>54</v>
      </c>
      <c r="F29" s="48" t="s">
        <v>54</v>
      </c>
      <c r="G29" s="45">
        <v>0</v>
      </c>
      <c r="H29" s="46">
        <v>0</v>
      </c>
      <c r="I29" s="48" t="s">
        <v>54</v>
      </c>
      <c r="J29" s="45">
        <v>0</v>
      </c>
      <c r="K29" s="47">
        <f t="shared" si="1"/>
        <v>0</v>
      </c>
      <c r="L29" s="47">
        <f t="shared" si="0"/>
        <v>0</v>
      </c>
      <c r="M29" s="47">
        <f t="shared" si="0"/>
        <v>0</v>
      </c>
    </row>
    <row r="30" spans="1:13" ht="12.75">
      <c r="A30" s="44" t="s">
        <v>65</v>
      </c>
      <c r="B30" s="46">
        <v>0</v>
      </c>
      <c r="C30" s="46">
        <v>0</v>
      </c>
      <c r="D30" s="46">
        <v>0</v>
      </c>
      <c r="E30" s="45">
        <v>190.2</v>
      </c>
      <c r="F30" s="45">
        <v>212.73</v>
      </c>
      <c r="G30" s="45">
        <v>227.35</v>
      </c>
      <c r="H30" s="46">
        <v>0</v>
      </c>
      <c r="I30" s="46">
        <v>0</v>
      </c>
      <c r="J30" s="46">
        <v>0</v>
      </c>
      <c r="K30" s="47">
        <f t="shared" si="1"/>
        <v>190.2</v>
      </c>
      <c r="L30" s="47">
        <f t="shared" si="0"/>
        <v>212.73</v>
      </c>
      <c r="M30" s="47">
        <f t="shared" si="0"/>
        <v>227.35</v>
      </c>
    </row>
    <row r="31" spans="1:13" ht="12.75">
      <c r="A31" s="44" t="s">
        <v>64</v>
      </c>
      <c r="B31" s="45">
        <v>3.9</v>
      </c>
      <c r="C31" s="45">
        <v>4.73</v>
      </c>
      <c r="D31" s="45">
        <v>4.6</v>
      </c>
      <c r="E31" s="45">
        <v>11.79</v>
      </c>
      <c r="F31" s="45">
        <v>12.57</v>
      </c>
      <c r="G31" s="45">
        <v>11.8</v>
      </c>
      <c r="H31" s="45">
        <v>0</v>
      </c>
      <c r="I31" s="45">
        <v>0</v>
      </c>
      <c r="J31" s="45">
        <v>0</v>
      </c>
      <c r="K31" s="47">
        <f t="shared" si="1"/>
        <v>15.69</v>
      </c>
      <c r="L31" s="47">
        <f t="shared" si="0"/>
        <v>17.3</v>
      </c>
      <c r="M31" s="47">
        <f t="shared" si="0"/>
        <v>16.4</v>
      </c>
    </row>
    <row r="32" spans="1:13" ht="12.75">
      <c r="A32" s="44" t="s">
        <v>63</v>
      </c>
      <c r="B32" s="45">
        <v>0.14</v>
      </c>
      <c r="C32" s="45">
        <v>0.14</v>
      </c>
      <c r="D32" s="45">
        <v>0.13</v>
      </c>
      <c r="E32" s="45">
        <v>1.3</v>
      </c>
      <c r="F32" s="45">
        <v>1.49</v>
      </c>
      <c r="G32" s="45">
        <v>1.61</v>
      </c>
      <c r="H32" s="45">
        <v>0</v>
      </c>
      <c r="I32" s="45">
        <v>0</v>
      </c>
      <c r="J32" s="45">
        <v>0</v>
      </c>
      <c r="K32" s="47">
        <f t="shared" si="1"/>
        <v>1.44</v>
      </c>
      <c r="L32" s="47">
        <f t="shared" si="0"/>
        <v>1.63</v>
      </c>
      <c r="M32" s="47">
        <f t="shared" si="0"/>
        <v>1.7400000000000002</v>
      </c>
    </row>
    <row r="33" spans="1:13" ht="12.75">
      <c r="A33" s="44" t="s">
        <v>62</v>
      </c>
      <c r="B33" s="45">
        <v>21.67</v>
      </c>
      <c r="C33" s="45">
        <v>24.29</v>
      </c>
      <c r="D33" s="45">
        <v>24.22</v>
      </c>
      <c r="E33" s="45">
        <v>13.46</v>
      </c>
      <c r="F33" s="45">
        <v>12.74</v>
      </c>
      <c r="G33" s="45">
        <v>13.09</v>
      </c>
      <c r="H33" s="45">
        <v>0</v>
      </c>
      <c r="I33" s="45">
        <v>0</v>
      </c>
      <c r="J33" s="45">
        <v>0</v>
      </c>
      <c r="K33" s="47">
        <f t="shared" si="1"/>
        <v>35.13</v>
      </c>
      <c r="L33" s="47">
        <f t="shared" si="0"/>
        <v>37.03</v>
      </c>
      <c r="M33" s="47">
        <f t="shared" si="0"/>
        <v>37.31</v>
      </c>
    </row>
    <row r="34" spans="1:13" ht="12.75">
      <c r="A34" s="44" t="s">
        <v>61</v>
      </c>
      <c r="B34" s="45">
        <v>14.35</v>
      </c>
      <c r="C34" s="45">
        <v>15.76</v>
      </c>
      <c r="D34" s="45">
        <v>18.12</v>
      </c>
      <c r="E34" s="45">
        <v>3.37</v>
      </c>
      <c r="F34" s="45">
        <v>4.68</v>
      </c>
      <c r="G34" s="45">
        <v>7.12</v>
      </c>
      <c r="H34" s="45">
        <v>0.96</v>
      </c>
      <c r="I34" s="45">
        <v>1.11</v>
      </c>
      <c r="J34" s="45">
        <v>1.28</v>
      </c>
      <c r="K34" s="47">
        <f t="shared" si="1"/>
        <v>18.68</v>
      </c>
      <c r="L34" s="47">
        <f t="shared" si="0"/>
        <v>21.549999999999997</v>
      </c>
      <c r="M34" s="47">
        <f t="shared" si="0"/>
        <v>26.520000000000003</v>
      </c>
    </row>
    <row r="35" spans="1:13" ht="12.75">
      <c r="A35" s="44" t="s">
        <v>60</v>
      </c>
      <c r="B35" s="46">
        <v>0</v>
      </c>
      <c r="C35" s="45">
        <v>0</v>
      </c>
      <c r="D35" s="46">
        <v>0</v>
      </c>
      <c r="E35" s="46">
        <v>0</v>
      </c>
      <c r="F35" s="45">
        <v>0</v>
      </c>
      <c r="G35" s="46">
        <v>0</v>
      </c>
      <c r="H35" s="46">
        <v>0</v>
      </c>
      <c r="I35" s="45">
        <v>0</v>
      </c>
      <c r="J35" s="46">
        <v>0</v>
      </c>
      <c r="K35" s="47">
        <f t="shared" si="1"/>
        <v>0</v>
      </c>
      <c r="L35" s="47">
        <f t="shared" si="0"/>
        <v>0</v>
      </c>
      <c r="M35" s="47">
        <f t="shared" si="0"/>
        <v>0</v>
      </c>
    </row>
    <row r="36" spans="1:13" ht="12.75">
      <c r="A36" s="44" t="s">
        <v>59</v>
      </c>
      <c r="B36" s="45">
        <v>4.84</v>
      </c>
      <c r="C36" s="45">
        <v>5.08</v>
      </c>
      <c r="D36" s="45">
        <v>5.64</v>
      </c>
      <c r="E36" s="48" t="s">
        <v>54</v>
      </c>
      <c r="F36" s="46">
        <v>0</v>
      </c>
      <c r="G36" s="48" t="s">
        <v>54</v>
      </c>
      <c r="H36" s="46">
        <v>0</v>
      </c>
      <c r="I36" s="46">
        <v>0</v>
      </c>
      <c r="J36" s="48" t="s">
        <v>54</v>
      </c>
      <c r="K36" s="47">
        <f t="shared" si="1"/>
        <v>4.84</v>
      </c>
      <c r="L36" s="47">
        <f t="shared" si="0"/>
        <v>5.08</v>
      </c>
      <c r="M36" s="47">
        <f t="shared" si="0"/>
        <v>5.64</v>
      </c>
    </row>
    <row r="37" spans="1:13" ht="12.75">
      <c r="A37" s="44" t="s">
        <v>58</v>
      </c>
      <c r="B37" s="45">
        <v>0</v>
      </c>
      <c r="C37" s="46">
        <v>0</v>
      </c>
      <c r="D37" s="45">
        <v>0</v>
      </c>
      <c r="E37" s="45">
        <v>0</v>
      </c>
      <c r="F37" s="46">
        <v>0</v>
      </c>
      <c r="G37" s="45">
        <v>0</v>
      </c>
      <c r="H37" s="45">
        <v>0</v>
      </c>
      <c r="I37" s="46">
        <v>0</v>
      </c>
      <c r="J37" s="45">
        <v>0</v>
      </c>
      <c r="K37" s="47">
        <f t="shared" si="1"/>
        <v>0</v>
      </c>
      <c r="L37" s="47">
        <f t="shared" si="0"/>
        <v>0</v>
      </c>
      <c r="M37" s="47">
        <f t="shared" si="0"/>
        <v>0</v>
      </c>
    </row>
    <row r="38" spans="1:13" ht="12.75">
      <c r="A38" s="44" t="s">
        <v>57</v>
      </c>
      <c r="B38" s="45">
        <v>0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7">
        <f t="shared" si="1"/>
        <v>0</v>
      </c>
      <c r="L38" s="47">
        <f t="shared" si="0"/>
        <v>0</v>
      </c>
      <c r="M38" s="47">
        <f t="shared" si="0"/>
        <v>0</v>
      </c>
    </row>
    <row r="39" spans="1:13" ht="12.75">
      <c r="A39" s="44" t="s">
        <v>56</v>
      </c>
      <c r="B39" s="45">
        <v>0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7">
        <f t="shared" si="1"/>
        <v>0</v>
      </c>
      <c r="L39" s="47">
        <f t="shared" si="0"/>
        <v>0</v>
      </c>
      <c r="M39" s="47">
        <f t="shared" si="0"/>
        <v>0</v>
      </c>
    </row>
    <row r="40" spans="1:13" ht="12.75">
      <c r="A40" s="44" t="s">
        <v>101</v>
      </c>
      <c r="B40" s="48" t="s">
        <v>54</v>
      </c>
      <c r="C40" s="46">
        <v>0</v>
      </c>
      <c r="D40" s="48" t="s">
        <v>54</v>
      </c>
      <c r="E40" s="48" t="s">
        <v>54</v>
      </c>
      <c r="F40" s="46">
        <v>0</v>
      </c>
      <c r="G40" s="48" t="s">
        <v>54</v>
      </c>
      <c r="H40" s="48" t="s">
        <v>54</v>
      </c>
      <c r="I40" s="46">
        <v>0</v>
      </c>
      <c r="J40" s="48" t="s">
        <v>54</v>
      </c>
      <c r="K40" s="47" t="s">
        <v>54</v>
      </c>
      <c r="L40" s="47">
        <f t="shared" si="0"/>
        <v>0</v>
      </c>
      <c r="M40" s="47" t="s">
        <v>54</v>
      </c>
    </row>
    <row r="41" spans="1:13" ht="12.75">
      <c r="A41" s="44" t="s">
        <v>102</v>
      </c>
      <c r="B41" s="48" t="s">
        <v>54</v>
      </c>
      <c r="C41" s="48" t="s">
        <v>54</v>
      </c>
      <c r="D41" s="48" t="s">
        <v>54</v>
      </c>
      <c r="E41" s="48" t="s">
        <v>54</v>
      </c>
      <c r="F41" s="48" t="s">
        <v>54</v>
      </c>
      <c r="G41" s="45">
        <v>0.3</v>
      </c>
      <c r="H41" s="48" t="s">
        <v>54</v>
      </c>
      <c r="I41" s="48" t="s">
        <v>54</v>
      </c>
      <c r="J41" s="46">
        <v>0</v>
      </c>
      <c r="K41" s="47" t="s">
        <v>54</v>
      </c>
      <c r="L41" s="47" t="s">
        <v>54</v>
      </c>
      <c r="M41" s="47">
        <f t="shared" si="0"/>
        <v>0.3</v>
      </c>
    </row>
    <row r="42" spans="1:13" ht="12.75">
      <c r="A42" s="44" t="s">
        <v>103</v>
      </c>
      <c r="B42" s="48" t="s">
        <v>54</v>
      </c>
      <c r="C42" s="45">
        <v>25.6</v>
      </c>
      <c r="D42" s="45">
        <v>32</v>
      </c>
      <c r="E42" s="48" t="s">
        <v>54</v>
      </c>
      <c r="F42" s="45">
        <v>46.4</v>
      </c>
      <c r="G42" s="45">
        <v>50.6</v>
      </c>
      <c r="H42" s="48" t="s">
        <v>54</v>
      </c>
      <c r="I42" s="45">
        <v>1.2</v>
      </c>
      <c r="J42" s="45">
        <v>1.6</v>
      </c>
      <c r="K42" s="47" t="s">
        <v>54</v>
      </c>
      <c r="L42" s="47">
        <f t="shared" si="0"/>
        <v>73.2</v>
      </c>
      <c r="M42" s="47">
        <f t="shared" si="0"/>
        <v>84.19999999999999</v>
      </c>
    </row>
    <row r="44" ht="12.75">
      <c r="A44" s="41" t="s">
        <v>55</v>
      </c>
    </row>
    <row r="45" ht="12.75">
      <c r="A45" s="41" t="s">
        <v>54</v>
      </c>
    </row>
  </sheetData>
  <mergeCells count="4">
    <mergeCell ref="K8:M9"/>
    <mergeCell ref="B9:D9"/>
    <mergeCell ref="E9:G9"/>
    <mergeCell ref="H9:J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2:P31"/>
  <sheetViews>
    <sheetView showGridLines="0" tabSelected="1" workbookViewId="0" topLeftCell="A1"/>
  </sheetViews>
  <sheetFormatPr defaultColWidth="9.140625" defaultRowHeight="12" customHeight="1"/>
  <cols>
    <col min="1" max="1" width="19.28125" style="165" customWidth="1"/>
    <col min="2" max="2" width="39.28125" style="165" customWidth="1"/>
    <col min="3" max="3" width="12.140625" style="165" customWidth="1"/>
    <col min="4" max="4" width="10.7109375" style="165" customWidth="1"/>
    <col min="5" max="5" width="10.140625" style="165" customWidth="1"/>
    <col min="6" max="6" width="11.140625" style="165" customWidth="1"/>
    <col min="7" max="8" width="10.8515625" style="165" customWidth="1"/>
    <col min="9" max="9" width="11.28125" style="165" customWidth="1"/>
    <col min="10" max="10" width="10.00390625" style="165" bestFit="1" customWidth="1"/>
    <col min="11" max="13" width="9.140625" style="165" customWidth="1"/>
    <col min="14" max="14" width="9.7109375" style="165" customWidth="1"/>
    <col min="15" max="15" width="10.8515625" style="165" customWidth="1"/>
    <col min="16" max="16" width="12.140625" style="165" customWidth="1"/>
    <col min="17" max="16384" width="9.140625" style="165" customWidth="1"/>
  </cols>
  <sheetData>
    <row r="2" spans="2:13" ht="12" customHeight="1">
      <c r="B2" s="212" t="s">
        <v>233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2:13" ht="12" customHeight="1">
      <c r="B3" s="213" t="s">
        <v>234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</row>
    <row r="4" spans="2:13" ht="12" customHeight="1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ht="3" customHeight="1"/>
    <row r="7" ht="12" customHeight="1">
      <c r="P7" s="90"/>
    </row>
    <row r="8" ht="12" customHeight="1">
      <c r="P8" s="90"/>
    </row>
    <row r="9" ht="12" customHeight="1">
      <c r="P9" s="90"/>
    </row>
    <row r="10" ht="12" customHeight="1">
      <c r="P10" s="90"/>
    </row>
    <row r="11" ht="12" customHeight="1">
      <c r="P11" s="90"/>
    </row>
    <row r="12" ht="12" customHeight="1">
      <c r="P12" s="91"/>
    </row>
    <row r="13" ht="12" customHeight="1">
      <c r="P13" s="90"/>
    </row>
    <row r="14" ht="12" customHeight="1">
      <c r="P14" s="90"/>
    </row>
    <row r="15" ht="12" customHeight="1">
      <c r="P15" s="90"/>
    </row>
    <row r="16" ht="12" customHeight="1">
      <c r="P16" s="90"/>
    </row>
    <row r="26" spans="2:13" ht="12" customHeight="1"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</row>
    <row r="27" spans="2:12" ht="12" customHeight="1">
      <c r="B27" s="165" t="s">
        <v>229</v>
      </c>
      <c r="L27" s="92">
        <v>0.1</v>
      </c>
    </row>
    <row r="28" spans="2:12" ht="12" customHeight="1">
      <c r="B28" s="165" t="s">
        <v>230</v>
      </c>
      <c r="L28" s="92">
        <v>155.1</v>
      </c>
    </row>
    <row r="29" spans="2:12" ht="12" customHeight="1">
      <c r="B29" s="165" t="s">
        <v>231</v>
      </c>
      <c r="L29" s="92">
        <v>0.6</v>
      </c>
    </row>
    <row r="30" spans="2:12" ht="15.75" customHeight="1">
      <c r="B30" s="165" t="s">
        <v>190</v>
      </c>
      <c r="L30" s="92">
        <f>L28+L29-L27</f>
        <v>155.6</v>
      </c>
    </row>
    <row r="31" spans="3:12" ht="12" customHeight="1">
      <c r="C31" s="92"/>
      <c r="D31" s="92"/>
      <c r="E31" s="92"/>
      <c r="F31" s="92"/>
      <c r="G31" s="92"/>
      <c r="L31" s="92"/>
    </row>
  </sheetData>
  <mergeCells count="3">
    <mergeCell ref="B2:M2"/>
    <mergeCell ref="B3:M3"/>
    <mergeCell ref="B26:M26"/>
  </mergeCells>
  <printOptions/>
  <pageMargins left="0.7" right="0.7" top="0.75" bottom="0.75" header="0.3" footer="0.3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DJ103"/>
  <sheetViews>
    <sheetView showGridLines="0" workbookViewId="0" topLeftCell="A1"/>
  </sheetViews>
  <sheetFormatPr defaultColWidth="9.140625" defaultRowHeight="12.75"/>
  <cols>
    <col min="1" max="1" width="9.140625" style="152" customWidth="1"/>
    <col min="2" max="2" width="18.00390625" style="152" customWidth="1"/>
    <col min="3" max="3" width="11.421875" style="152" customWidth="1"/>
    <col min="4" max="4" width="10.140625" style="152" customWidth="1"/>
    <col min="5" max="6" width="9.140625" style="152" customWidth="1"/>
    <col min="7" max="7" width="28.00390625" style="152" customWidth="1"/>
    <col min="8" max="8" width="9.140625" style="152" customWidth="1"/>
    <col min="9" max="9" width="11.7109375" style="152" customWidth="1"/>
    <col min="10" max="10" width="11.57421875" style="152" customWidth="1"/>
    <col min="11" max="11" width="9.140625" style="152" customWidth="1"/>
    <col min="12" max="12" width="9.140625" style="115" customWidth="1"/>
    <col min="13" max="13" width="9.140625" style="152" customWidth="1"/>
    <col min="14" max="17" width="9.140625" style="152" hidden="1" customWidth="1"/>
    <col min="18" max="18" width="12.421875" style="152" hidden="1" customWidth="1"/>
    <col min="19" max="21" width="9.140625" style="152" hidden="1" customWidth="1"/>
    <col min="22" max="22" width="12.140625" style="152" hidden="1" customWidth="1"/>
    <col min="23" max="31" width="9.140625" style="152" hidden="1" customWidth="1"/>
    <col min="32" max="32" width="24.00390625" style="152" hidden="1" customWidth="1"/>
    <col min="33" max="109" width="9.140625" style="152" hidden="1" customWidth="1"/>
    <col min="110" max="110" width="12.28125" style="152" bestFit="1" customWidth="1"/>
    <col min="111" max="122" width="9.140625" style="152" customWidth="1"/>
    <col min="123" max="123" width="22.8515625" style="152" customWidth="1"/>
    <col min="124" max="126" width="9.140625" style="152" customWidth="1"/>
    <col min="127" max="127" width="9.8515625" style="152" bestFit="1" customWidth="1"/>
    <col min="128" max="16384" width="9.140625" style="152" customWidth="1"/>
  </cols>
  <sheetData>
    <row r="1" spans="32:44" ht="12">
      <c r="AF1" s="93" t="s">
        <v>173</v>
      </c>
      <c r="AG1" s="1"/>
      <c r="AH1" s="1"/>
      <c r="AI1" s="1"/>
      <c r="AJ1" s="1"/>
      <c r="AK1" s="1"/>
      <c r="AM1" s="93" t="s">
        <v>170</v>
      </c>
      <c r="AN1" s="1"/>
      <c r="AO1" s="1"/>
      <c r="AP1" s="1"/>
      <c r="AQ1" s="1"/>
      <c r="AR1" s="1"/>
    </row>
    <row r="2" spans="2:44" ht="12">
      <c r="B2" s="116" t="s">
        <v>236</v>
      </c>
      <c r="I2" s="170" t="s">
        <v>191</v>
      </c>
      <c r="AF2" s="93"/>
      <c r="AG2" s="1"/>
      <c r="AH2" s="1"/>
      <c r="AI2" s="1"/>
      <c r="AJ2" s="1"/>
      <c r="AK2" s="1"/>
      <c r="AM2" s="93"/>
      <c r="AN2" s="1"/>
      <c r="AO2" s="1"/>
      <c r="AP2" s="1"/>
      <c r="AQ2" s="1"/>
      <c r="AR2" s="1"/>
    </row>
    <row r="3" spans="2:44" ht="12">
      <c r="B3" s="152" t="s">
        <v>235</v>
      </c>
      <c r="I3" s="170"/>
      <c r="AF3" s="93"/>
      <c r="AG3" s="1"/>
      <c r="AH3" s="1"/>
      <c r="AI3" s="1"/>
      <c r="AJ3" s="1"/>
      <c r="AK3" s="1"/>
      <c r="AM3" s="93"/>
      <c r="AN3" s="1"/>
      <c r="AO3" s="1"/>
      <c r="AP3" s="1"/>
      <c r="AQ3" s="1"/>
      <c r="AR3" s="1"/>
    </row>
    <row r="4" spans="2:44" ht="12">
      <c r="B4" s="116"/>
      <c r="AF4" s="93"/>
      <c r="AG4" s="1"/>
      <c r="AH4" s="1"/>
      <c r="AI4" s="1"/>
      <c r="AJ4" s="1"/>
      <c r="AK4" s="1"/>
      <c r="AM4" s="93"/>
      <c r="AN4" s="1"/>
      <c r="AO4" s="1"/>
      <c r="AP4" s="1"/>
      <c r="AQ4" s="1"/>
      <c r="AR4" s="1"/>
    </row>
    <row r="5" spans="2:112" ht="12">
      <c r="B5" s="116"/>
      <c r="AF5" s="93"/>
      <c r="AG5" s="1"/>
      <c r="AH5" s="1"/>
      <c r="AI5" s="1"/>
      <c r="AJ5" s="1"/>
      <c r="AK5" s="1"/>
      <c r="AM5" s="93"/>
      <c r="AN5" s="1"/>
      <c r="AO5" s="1"/>
      <c r="AP5" s="1"/>
      <c r="AQ5" s="1"/>
      <c r="AR5" s="1"/>
      <c r="DG5" s="144"/>
      <c r="DH5" s="144"/>
    </row>
    <row r="6" spans="2:44" ht="12">
      <c r="B6" s="116"/>
      <c r="AF6" s="93"/>
      <c r="AG6" s="1"/>
      <c r="AH6" s="1"/>
      <c r="AI6" s="1"/>
      <c r="AJ6" s="1"/>
      <c r="AK6" s="1"/>
      <c r="AM6" s="93"/>
      <c r="AN6" s="1"/>
      <c r="AO6" s="1"/>
      <c r="AP6" s="1"/>
      <c r="AQ6" s="1"/>
      <c r="AR6" s="1"/>
    </row>
    <row r="7" spans="2:44" ht="12">
      <c r="B7" s="116"/>
      <c r="AF7" s="93"/>
      <c r="AG7" s="1"/>
      <c r="AH7" s="1"/>
      <c r="AI7" s="1"/>
      <c r="AJ7" s="1"/>
      <c r="AK7" s="1"/>
      <c r="AM7" s="93"/>
      <c r="AN7" s="1"/>
      <c r="AO7" s="1"/>
      <c r="AP7" s="1"/>
      <c r="AQ7" s="1"/>
      <c r="AR7" s="1"/>
    </row>
    <row r="8" spans="2:111" ht="12">
      <c r="B8" s="116"/>
      <c r="AF8" s="93"/>
      <c r="AG8" s="1"/>
      <c r="AH8" s="1"/>
      <c r="AI8" s="1"/>
      <c r="AJ8" s="1"/>
      <c r="AK8" s="1"/>
      <c r="AM8" s="93"/>
      <c r="AN8" s="1"/>
      <c r="AO8" s="1"/>
      <c r="AP8" s="1"/>
      <c r="AQ8" s="1"/>
      <c r="AR8" s="1"/>
      <c r="DF8" s="149"/>
      <c r="DG8" s="171"/>
    </row>
    <row r="9" spans="2:111" ht="12">
      <c r="B9" s="116"/>
      <c r="AF9" s="93"/>
      <c r="AG9" s="1"/>
      <c r="AH9" s="1"/>
      <c r="AI9" s="1"/>
      <c r="AJ9" s="1"/>
      <c r="AK9" s="1"/>
      <c r="AM9" s="93"/>
      <c r="AN9" s="1"/>
      <c r="AO9" s="1"/>
      <c r="AP9" s="1"/>
      <c r="AQ9" s="1"/>
      <c r="AR9" s="1"/>
      <c r="DF9" s="149"/>
      <c r="DG9" s="171"/>
    </row>
    <row r="10" spans="2:111" ht="12">
      <c r="B10" s="116"/>
      <c r="AF10" s="93"/>
      <c r="AG10" s="1"/>
      <c r="AH10" s="1"/>
      <c r="AI10" s="1"/>
      <c r="AJ10" s="1"/>
      <c r="AK10" s="1"/>
      <c r="AM10" s="93"/>
      <c r="AN10" s="1"/>
      <c r="AO10" s="1"/>
      <c r="AP10" s="1"/>
      <c r="AQ10" s="1"/>
      <c r="AR10" s="1"/>
      <c r="DF10" s="149"/>
      <c r="DG10" s="171"/>
    </row>
    <row r="11" spans="2:111" ht="12">
      <c r="B11" s="116"/>
      <c r="AF11" s="93"/>
      <c r="AG11" s="1"/>
      <c r="AH11" s="1"/>
      <c r="AI11" s="1"/>
      <c r="AJ11" s="1"/>
      <c r="AK11" s="1"/>
      <c r="AM11" s="93"/>
      <c r="AN11" s="1"/>
      <c r="AO11" s="1"/>
      <c r="AP11" s="1"/>
      <c r="AQ11" s="1"/>
      <c r="AR11" s="1"/>
      <c r="DF11" s="149"/>
      <c r="DG11" s="171"/>
    </row>
    <row r="12" spans="2:111" ht="12">
      <c r="B12" s="116"/>
      <c r="AF12" s="93"/>
      <c r="AG12" s="1"/>
      <c r="AH12" s="1"/>
      <c r="AI12" s="1"/>
      <c r="AJ12" s="1"/>
      <c r="AK12" s="1"/>
      <c r="AM12" s="93"/>
      <c r="AN12" s="1"/>
      <c r="AO12" s="1"/>
      <c r="AP12" s="1"/>
      <c r="AQ12" s="1"/>
      <c r="AR12" s="1"/>
      <c r="DF12" s="149"/>
      <c r="DG12" s="171"/>
    </row>
    <row r="13" spans="2:111" ht="12">
      <c r="B13" s="116"/>
      <c r="AF13" s="93"/>
      <c r="AG13" s="1"/>
      <c r="AH13" s="1"/>
      <c r="AI13" s="1"/>
      <c r="AJ13" s="1"/>
      <c r="AK13" s="1"/>
      <c r="AM13" s="93"/>
      <c r="AN13" s="1"/>
      <c r="AO13" s="1"/>
      <c r="AP13" s="1"/>
      <c r="AQ13" s="1"/>
      <c r="AR13" s="1"/>
      <c r="DF13" s="149"/>
      <c r="DG13" s="171"/>
    </row>
    <row r="14" spans="2:111" ht="12">
      <c r="B14" s="116"/>
      <c r="AF14" s="93"/>
      <c r="AG14" s="1"/>
      <c r="AH14" s="1"/>
      <c r="AI14" s="1"/>
      <c r="AJ14" s="1"/>
      <c r="AK14" s="1"/>
      <c r="AM14" s="93"/>
      <c r="AN14" s="1"/>
      <c r="AO14" s="1"/>
      <c r="AP14" s="1"/>
      <c r="AQ14" s="1"/>
      <c r="AR14" s="1"/>
      <c r="DF14" s="149"/>
      <c r="DG14" s="171"/>
    </row>
    <row r="15" spans="2:111" ht="12">
      <c r="B15" s="116"/>
      <c r="AF15" s="93"/>
      <c r="AG15" s="1"/>
      <c r="AH15" s="1"/>
      <c r="AI15" s="1"/>
      <c r="AJ15" s="1"/>
      <c r="AK15" s="1"/>
      <c r="AM15" s="93"/>
      <c r="AN15" s="1"/>
      <c r="AO15" s="1"/>
      <c r="AP15" s="1"/>
      <c r="AQ15" s="1"/>
      <c r="AR15" s="1"/>
      <c r="DF15" s="149"/>
      <c r="DG15" s="171"/>
    </row>
    <row r="16" spans="2:111" ht="12">
      <c r="B16" s="116"/>
      <c r="AF16" s="93"/>
      <c r="AG16" s="1"/>
      <c r="AH16" s="1"/>
      <c r="AI16" s="1"/>
      <c r="AJ16" s="1"/>
      <c r="AK16" s="1"/>
      <c r="AM16" s="93"/>
      <c r="AN16" s="1"/>
      <c r="AO16" s="1"/>
      <c r="AP16" s="1"/>
      <c r="AQ16" s="1"/>
      <c r="AR16" s="1"/>
      <c r="DF16" s="149"/>
      <c r="DG16" s="171"/>
    </row>
    <row r="17" spans="2:111" ht="12">
      <c r="B17" s="116"/>
      <c r="AF17" s="93"/>
      <c r="AG17" s="1"/>
      <c r="AH17" s="1"/>
      <c r="AI17" s="1"/>
      <c r="AJ17" s="1"/>
      <c r="AK17" s="1"/>
      <c r="AM17" s="93"/>
      <c r="AN17" s="1"/>
      <c r="AO17" s="1"/>
      <c r="AP17" s="1"/>
      <c r="AQ17" s="1"/>
      <c r="AR17" s="1"/>
      <c r="DF17" s="149"/>
      <c r="DG17" s="171"/>
    </row>
    <row r="18" spans="2:111" ht="12">
      <c r="B18" s="116"/>
      <c r="AF18" s="93"/>
      <c r="AG18" s="1"/>
      <c r="AH18" s="1"/>
      <c r="AI18" s="1"/>
      <c r="AJ18" s="1"/>
      <c r="AK18" s="1"/>
      <c r="AM18" s="93"/>
      <c r="AN18" s="1"/>
      <c r="AO18" s="1"/>
      <c r="AP18" s="1"/>
      <c r="AQ18" s="1"/>
      <c r="AR18" s="1"/>
      <c r="DF18" s="149"/>
      <c r="DG18" s="171"/>
    </row>
    <row r="19" spans="2:111" ht="12">
      <c r="B19" s="116"/>
      <c r="AF19" s="93"/>
      <c r="AG19" s="1"/>
      <c r="AH19" s="1"/>
      <c r="AI19" s="1"/>
      <c r="AJ19" s="1"/>
      <c r="AK19" s="1"/>
      <c r="AM19" s="93"/>
      <c r="AN19" s="1"/>
      <c r="AO19" s="1"/>
      <c r="AP19" s="1"/>
      <c r="AQ19" s="1"/>
      <c r="AR19" s="1"/>
      <c r="DF19" s="149"/>
      <c r="DG19" s="171"/>
    </row>
    <row r="20" spans="2:111" ht="12">
      <c r="B20" s="116"/>
      <c r="AF20" s="93"/>
      <c r="AG20" s="1"/>
      <c r="AH20" s="1"/>
      <c r="AI20" s="1"/>
      <c r="AJ20" s="1"/>
      <c r="AK20" s="1"/>
      <c r="AM20" s="93"/>
      <c r="AN20" s="1"/>
      <c r="AO20" s="1"/>
      <c r="AP20" s="1"/>
      <c r="AQ20" s="1"/>
      <c r="AR20" s="1"/>
      <c r="DF20" s="149"/>
      <c r="DG20" s="171"/>
    </row>
    <row r="21" spans="2:111" ht="12">
      <c r="B21" s="116"/>
      <c r="AF21" s="93"/>
      <c r="AG21" s="1"/>
      <c r="AH21" s="1"/>
      <c r="AI21" s="1"/>
      <c r="AJ21" s="1"/>
      <c r="AK21" s="1"/>
      <c r="AM21" s="93"/>
      <c r="AN21" s="1"/>
      <c r="AO21" s="1"/>
      <c r="AP21" s="1"/>
      <c r="AQ21" s="1"/>
      <c r="AR21" s="1"/>
      <c r="DF21" s="149"/>
      <c r="DG21" s="171"/>
    </row>
    <row r="22" spans="2:111" ht="12">
      <c r="B22" s="116"/>
      <c r="AF22" s="93"/>
      <c r="AG22" s="1"/>
      <c r="AH22" s="1"/>
      <c r="AI22" s="1"/>
      <c r="AJ22" s="1"/>
      <c r="AK22" s="1"/>
      <c r="AM22" s="93"/>
      <c r="AN22" s="1"/>
      <c r="AO22" s="1"/>
      <c r="AP22" s="1"/>
      <c r="AQ22" s="1"/>
      <c r="AR22" s="1"/>
      <c r="DF22" s="149"/>
      <c r="DG22" s="171"/>
    </row>
    <row r="23" spans="2:111" ht="12">
      <c r="B23" s="116"/>
      <c r="AF23" s="93"/>
      <c r="AG23" s="1"/>
      <c r="AH23" s="1"/>
      <c r="AI23" s="1"/>
      <c r="AJ23" s="1"/>
      <c r="AK23" s="1"/>
      <c r="AM23" s="93"/>
      <c r="AN23" s="1"/>
      <c r="AO23" s="1"/>
      <c r="AP23" s="1"/>
      <c r="AQ23" s="1"/>
      <c r="AR23" s="1"/>
      <c r="DF23" s="149"/>
      <c r="DG23" s="171"/>
    </row>
    <row r="24" spans="2:111" ht="12">
      <c r="B24" s="116"/>
      <c r="AF24" s="93"/>
      <c r="AG24" s="1"/>
      <c r="AH24" s="1"/>
      <c r="AI24" s="1"/>
      <c r="AJ24" s="1"/>
      <c r="AK24" s="1"/>
      <c r="AM24" s="93"/>
      <c r="AN24" s="1"/>
      <c r="AO24" s="1"/>
      <c r="AP24" s="1"/>
      <c r="AQ24" s="1"/>
      <c r="AR24" s="1"/>
      <c r="DF24" s="149"/>
      <c r="DG24" s="171"/>
    </row>
    <row r="25" spans="2:111" ht="12">
      <c r="B25" s="116"/>
      <c r="AF25" s="93"/>
      <c r="AG25" s="1"/>
      <c r="AH25" s="1"/>
      <c r="AI25" s="1"/>
      <c r="AJ25" s="1"/>
      <c r="AK25" s="1"/>
      <c r="AM25" s="93"/>
      <c r="AN25" s="1"/>
      <c r="AO25" s="1"/>
      <c r="AP25" s="1"/>
      <c r="AQ25" s="1"/>
      <c r="AR25" s="1"/>
      <c r="DF25" s="149"/>
      <c r="DG25" s="171"/>
    </row>
    <row r="26" spans="32:111" ht="12">
      <c r="AF26" s="93"/>
      <c r="AG26" s="1"/>
      <c r="AH26" s="1"/>
      <c r="AI26" s="1"/>
      <c r="AJ26" s="1"/>
      <c r="AK26" s="1"/>
      <c r="AM26" s="93"/>
      <c r="AN26" s="1"/>
      <c r="AO26" s="1"/>
      <c r="AP26" s="1"/>
      <c r="AQ26" s="1"/>
      <c r="AR26" s="1"/>
      <c r="DF26" s="149"/>
      <c r="DG26" s="171"/>
    </row>
    <row r="27" spans="2:111" ht="12">
      <c r="B27" s="152" t="s">
        <v>201</v>
      </c>
      <c r="AF27" s="93"/>
      <c r="AG27" s="1"/>
      <c r="AH27" s="1"/>
      <c r="AI27" s="1"/>
      <c r="AJ27" s="1"/>
      <c r="AK27" s="1"/>
      <c r="AM27" s="93"/>
      <c r="AN27" s="1"/>
      <c r="AO27" s="1"/>
      <c r="AP27" s="1"/>
      <c r="AQ27" s="1"/>
      <c r="AR27" s="1"/>
      <c r="DF27" s="149"/>
      <c r="DG27" s="171"/>
    </row>
    <row r="28" spans="2:111" ht="12">
      <c r="B28" s="116"/>
      <c r="AF28" s="93"/>
      <c r="AG28" s="1"/>
      <c r="AH28" s="1"/>
      <c r="AI28" s="1"/>
      <c r="AJ28" s="1"/>
      <c r="AK28" s="1"/>
      <c r="AM28" s="93"/>
      <c r="AN28" s="1"/>
      <c r="AO28" s="1"/>
      <c r="AP28" s="1"/>
      <c r="AQ28" s="1"/>
      <c r="AR28" s="1"/>
      <c r="DF28" s="149"/>
      <c r="DG28" s="171"/>
    </row>
    <row r="29" spans="2:110" ht="12">
      <c r="B29" s="116"/>
      <c r="AF29" s="93"/>
      <c r="AG29" s="1"/>
      <c r="AH29" s="1"/>
      <c r="AI29" s="1"/>
      <c r="AJ29" s="1"/>
      <c r="AK29" s="1"/>
      <c r="AM29" s="93"/>
      <c r="AN29" s="1"/>
      <c r="AO29" s="1"/>
      <c r="AP29" s="1"/>
      <c r="AQ29" s="1"/>
      <c r="AR29" s="1"/>
      <c r="DF29" s="115"/>
    </row>
    <row r="30" spans="2:44" ht="12">
      <c r="B30" s="116"/>
      <c r="AF30" s="93"/>
      <c r="AG30" s="1"/>
      <c r="AH30" s="1"/>
      <c r="AI30" s="1"/>
      <c r="AJ30" s="1"/>
      <c r="AK30" s="1"/>
      <c r="AM30" s="93"/>
      <c r="AN30" s="1"/>
      <c r="AO30" s="1"/>
      <c r="AP30" s="1"/>
      <c r="AQ30" s="1"/>
      <c r="AR30" s="1"/>
    </row>
    <row r="31" spans="1:114" ht="12">
      <c r="A31" s="93"/>
      <c r="B31" s="93"/>
      <c r="C31" s="171"/>
      <c r="D31" s="171"/>
      <c r="E31" s="128"/>
      <c r="F31" s="128"/>
      <c r="G31" s="93"/>
      <c r="H31" s="172"/>
      <c r="I31" s="172"/>
      <c r="J31" s="173"/>
      <c r="K31" s="123"/>
      <c r="M31" s="125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4"/>
      <c r="DG31" s="124"/>
      <c r="DH31" s="174"/>
      <c r="DI31" s="124"/>
      <c r="DJ31" s="123"/>
    </row>
    <row r="32" spans="1:114" ht="12">
      <c r="A32" s="93"/>
      <c r="B32" s="93"/>
      <c r="C32" s="171"/>
      <c r="D32" s="171"/>
      <c r="E32" s="128"/>
      <c r="F32" s="128"/>
      <c r="G32" s="93"/>
      <c r="H32" s="172"/>
      <c r="I32" s="172"/>
      <c r="J32" s="173"/>
      <c r="K32" s="123"/>
      <c r="M32" s="125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4"/>
      <c r="DG32" s="124"/>
      <c r="DH32" s="174"/>
      <c r="DI32" s="124"/>
      <c r="DJ32" s="123"/>
    </row>
    <row r="33" spans="1:114" ht="12">
      <c r="A33" s="93"/>
      <c r="B33" s="93"/>
      <c r="C33" s="171"/>
      <c r="D33" s="171"/>
      <c r="E33" s="128"/>
      <c r="F33" s="128"/>
      <c r="G33" s="93"/>
      <c r="H33" s="172"/>
      <c r="I33" s="172"/>
      <c r="J33" s="173"/>
      <c r="K33" s="123"/>
      <c r="M33" s="125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4"/>
      <c r="DG33" s="124"/>
      <c r="DH33" s="174"/>
      <c r="DI33" s="124"/>
      <c r="DJ33" s="123"/>
    </row>
    <row r="34" spans="1:114" ht="12">
      <c r="A34" s="93"/>
      <c r="B34" s="93"/>
      <c r="C34" s="171"/>
      <c r="D34" s="171"/>
      <c r="E34" s="128"/>
      <c r="F34" s="128"/>
      <c r="G34" s="93"/>
      <c r="H34" s="172"/>
      <c r="I34" s="172"/>
      <c r="J34" s="173"/>
      <c r="K34" s="123"/>
      <c r="M34" s="125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4"/>
      <c r="DG34" s="124"/>
      <c r="DH34" s="174"/>
      <c r="DI34" s="124"/>
      <c r="DJ34" s="123"/>
    </row>
    <row r="35" spans="1:114" ht="12">
      <c r="A35" s="93"/>
      <c r="B35" s="93"/>
      <c r="C35" s="171"/>
      <c r="D35" s="171"/>
      <c r="E35" s="128"/>
      <c r="F35" s="128"/>
      <c r="G35" s="93"/>
      <c r="H35" s="172"/>
      <c r="I35" s="172"/>
      <c r="J35" s="173"/>
      <c r="K35" s="123"/>
      <c r="M35" s="125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4"/>
      <c r="DG35" s="124"/>
      <c r="DH35" s="174"/>
      <c r="DI35" s="124"/>
      <c r="DJ35" s="123"/>
    </row>
    <row r="36" spans="1:114" ht="12">
      <c r="A36" s="93"/>
      <c r="B36" s="93"/>
      <c r="C36" s="171"/>
      <c r="D36" s="171"/>
      <c r="E36" s="128"/>
      <c r="F36" s="128"/>
      <c r="G36" s="93"/>
      <c r="H36" s="172"/>
      <c r="I36" s="172"/>
      <c r="J36" s="173"/>
      <c r="K36" s="123"/>
      <c r="M36" s="125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4"/>
      <c r="DG36" s="124"/>
      <c r="DH36" s="174"/>
      <c r="DI36" s="124"/>
      <c r="DJ36" s="123"/>
    </row>
    <row r="37" spans="1:114" ht="12">
      <c r="A37" s="93"/>
      <c r="B37" s="93"/>
      <c r="C37" s="171"/>
      <c r="D37" s="171"/>
      <c r="E37" s="128"/>
      <c r="F37" s="128"/>
      <c r="G37" s="93"/>
      <c r="H37" s="172"/>
      <c r="I37" s="172"/>
      <c r="J37" s="173"/>
      <c r="K37" s="123"/>
      <c r="M37" s="125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4"/>
      <c r="DG37" s="124"/>
      <c r="DH37" s="174"/>
      <c r="DI37" s="124"/>
      <c r="DJ37" s="123"/>
    </row>
    <row r="38" spans="1:114" ht="12">
      <c r="A38" s="93"/>
      <c r="B38" s="93"/>
      <c r="C38" s="171"/>
      <c r="D38" s="171"/>
      <c r="E38" s="128"/>
      <c r="F38" s="128"/>
      <c r="G38" s="93"/>
      <c r="H38" s="172"/>
      <c r="I38" s="172"/>
      <c r="J38" s="173"/>
      <c r="K38" s="123"/>
      <c r="M38" s="125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4"/>
      <c r="DG38" s="124"/>
      <c r="DH38" s="174"/>
      <c r="DI38" s="124"/>
      <c r="DJ38" s="123"/>
    </row>
    <row r="39" spans="1:114" ht="12">
      <c r="A39" s="93"/>
      <c r="B39" s="93"/>
      <c r="C39" s="171"/>
      <c r="D39" s="171"/>
      <c r="E39" s="128"/>
      <c r="F39" s="128"/>
      <c r="G39" s="93"/>
      <c r="H39" s="172"/>
      <c r="I39" s="172"/>
      <c r="J39" s="173"/>
      <c r="K39" s="123"/>
      <c r="M39" s="125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4"/>
      <c r="DG39" s="124"/>
      <c r="DH39" s="174"/>
      <c r="DI39" s="124"/>
      <c r="DJ39" s="123"/>
    </row>
    <row r="40" spans="1:114" ht="12">
      <c r="A40" s="93"/>
      <c r="B40" s="93"/>
      <c r="C40" s="171"/>
      <c r="D40" s="171"/>
      <c r="E40" s="128"/>
      <c r="F40" s="128"/>
      <c r="G40" s="93"/>
      <c r="H40" s="172"/>
      <c r="I40" s="172"/>
      <c r="J40" s="173"/>
      <c r="K40" s="123"/>
      <c r="M40" s="125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4"/>
      <c r="DG40" s="124"/>
      <c r="DH40" s="174"/>
      <c r="DI40" s="124"/>
      <c r="DJ40" s="123"/>
    </row>
    <row r="41" spans="1:114" ht="12">
      <c r="A41" s="93"/>
      <c r="B41" s="93"/>
      <c r="C41" s="171"/>
      <c r="D41" s="171"/>
      <c r="E41" s="128"/>
      <c r="F41" s="128"/>
      <c r="G41" s="93"/>
      <c r="H41" s="172"/>
      <c r="I41" s="172"/>
      <c r="J41" s="173"/>
      <c r="K41" s="123"/>
      <c r="M41" s="125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4"/>
      <c r="DG41" s="124"/>
      <c r="DH41" s="174"/>
      <c r="DI41" s="124"/>
      <c r="DJ41" s="123"/>
    </row>
    <row r="42" spans="1:114" ht="12">
      <c r="A42" s="93"/>
      <c r="B42" s="93"/>
      <c r="C42" s="171"/>
      <c r="D42" s="171"/>
      <c r="E42" s="128"/>
      <c r="F42" s="128"/>
      <c r="G42" s="93"/>
      <c r="H42" s="172"/>
      <c r="I42" s="172"/>
      <c r="J42" s="173"/>
      <c r="K42" s="123"/>
      <c r="M42" s="125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4"/>
      <c r="DG42" s="124"/>
      <c r="DH42" s="174"/>
      <c r="DI42" s="124"/>
      <c r="DJ42" s="123"/>
    </row>
    <row r="43" spans="1:114" ht="12">
      <c r="A43" s="93"/>
      <c r="B43" s="93"/>
      <c r="C43" s="171"/>
      <c r="D43" s="171"/>
      <c r="E43" s="128"/>
      <c r="F43" s="128"/>
      <c r="G43" s="93"/>
      <c r="H43" s="172"/>
      <c r="I43" s="172"/>
      <c r="J43" s="173"/>
      <c r="K43" s="123"/>
      <c r="M43" s="125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4"/>
      <c r="DG43" s="124"/>
      <c r="DH43" s="174"/>
      <c r="DI43" s="124"/>
      <c r="DJ43" s="123"/>
    </row>
    <row r="44" spans="1:114" ht="12">
      <c r="A44" s="93"/>
      <c r="B44" s="93"/>
      <c r="C44" s="171"/>
      <c r="D44" s="171"/>
      <c r="E44" s="128"/>
      <c r="F44" s="128"/>
      <c r="G44" s="93"/>
      <c r="H44" s="172"/>
      <c r="I44" s="172"/>
      <c r="J44" s="173"/>
      <c r="K44" s="123"/>
      <c r="M44" s="125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4"/>
      <c r="DG44" s="124"/>
      <c r="DH44" s="174"/>
      <c r="DI44" s="124"/>
      <c r="DJ44" s="123"/>
    </row>
    <row r="45" spans="1:114" ht="12">
      <c r="A45" s="93"/>
      <c r="B45" s="93"/>
      <c r="C45" s="171"/>
      <c r="D45" s="171"/>
      <c r="E45" s="128"/>
      <c r="F45" s="128"/>
      <c r="G45" s="93"/>
      <c r="H45" s="172"/>
      <c r="I45" s="172"/>
      <c r="J45" s="173"/>
      <c r="K45" s="123"/>
      <c r="M45" s="125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4"/>
      <c r="DG45" s="124"/>
      <c r="DH45" s="174"/>
      <c r="DI45" s="124"/>
      <c r="DJ45" s="123"/>
    </row>
    <row r="46" spans="1:114" ht="12">
      <c r="A46" s="93"/>
      <c r="B46" s="93"/>
      <c r="C46" s="171"/>
      <c r="D46" s="171"/>
      <c r="E46" s="128"/>
      <c r="F46" s="128"/>
      <c r="G46" s="93"/>
      <c r="H46" s="172"/>
      <c r="I46" s="172"/>
      <c r="J46" s="173"/>
      <c r="K46" s="123"/>
      <c r="M46" s="125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4"/>
      <c r="DG46" s="124"/>
      <c r="DH46" s="174"/>
      <c r="DI46" s="124"/>
      <c r="DJ46" s="123"/>
    </row>
    <row r="47" spans="1:114" ht="12">
      <c r="A47" s="93"/>
      <c r="B47" s="93"/>
      <c r="C47" s="171"/>
      <c r="D47" s="171"/>
      <c r="E47" s="128"/>
      <c r="F47" s="128"/>
      <c r="G47" s="93"/>
      <c r="H47" s="172"/>
      <c r="I47" s="172"/>
      <c r="J47" s="173"/>
      <c r="K47" s="123"/>
      <c r="M47" s="125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4"/>
      <c r="DG47" s="124"/>
      <c r="DH47" s="174"/>
      <c r="DI47" s="124"/>
      <c r="DJ47" s="123"/>
    </row>
    <row r="48" spans="1:114" ht="12">
      <c r="A48" s="93"/>
      <c r="B48" s="93"/>
      <c r="C48" s="171"/>
      <c r="D48" s="171"/>
      <c r="E48" s="128"/>
      <c r="F48" s="128"/>
      <c r="G48" s="93"/>
      <c r="H48" s="172"/>
      <c r="I48" s="172"/>
      <c r="J48" s="173"/>
      <c r="K48" s="123"/>
      <c r="M48" s="125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4"/>
      <c r="DG48" s="124"/>
      <c r="DH48" s="174"/>
      <c r="DI48" s="124"/>
      <c r="DJ48" s="123"/>
    </row>
    <row r="49" spans="1:114" ht="12.75">
      <c r="A49" s="93"/>
      <c r="B49" s="93"/>
      <c r="C49" s="171"/>
      <c r="D49" s="171"/>
      <c r="E49" s="128"/>
      <c r="F49" s="128"/>
      <c r="G49" s="93"/>
      <c r="H49" s="172"/>
      <c r="I49" s="172"/>
      <c r="J49" s="173"/>
      <c r="K49" s="123"/>
      <c r="M49" s="125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4"/>
      <c r="DG49" s="124"/>
      <c r="DH49" s="174"/>
      <c r="DI49" s="124"/>
      <c r="DJ49" s="123"/>
    </row>
    <row r="50" spans="1:114" ht="12.75">
      <c r="A50" s="93"/>
      <c r="B50" s="93"/>
      <c r="C50" s="171"/>
      <c r="D50" s="171"/>
      <c r="E50" s="128"/>
      <c r="F50" s="128"/>
      <c r="G50" s="93"/>
      <c r="H50" s="172"/>
      <c r="I50" s="172"/>
      <c r="J50" s="173"/>
      <c r="K50" s="123"/>
      <c r="M50" s="125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4"/>
      <c r="DG50" s="124"/>
      <c r="DH50" s="174"/>
      <c r="DI50" s="124"/>
      <c r="DJ50" s="123"/>
    </row>
    <row r="51" spans="1:114" ht="12.75">
      <c r="A51" s="93"/>
      <c r="B51" s="93"/>
      <c r="C51" s="171"/>
      <c r="D51" s="171"/>
      <c r="E51" s="128"/>
      <c r="F51" s="128"/>
      <c r="G51" s="93"/>
      <c r="H51" s="172"/>
      <c r="I51" s="172"/>
      <c r="J51" s="173"/>
      <c r="K51" s="123"/>
      <c r="M51" s="125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4"/>
      <c r="DG51" s="124"/>
      <c r="DH51" s="174"/>
      <c r="DI51" s="124"/>
      <c r="DJ51" s="123"/>
    </row>
    <row r="52" spans="1:114" ht="12.75">
      <c r="A52" s="93"/>
      <c r="B52" s="93"/>
      <c r="C52" s="171"/>
      <c r="D52" s="171"/>
      <c r="E52" s="128"/>
      <c r="F52" s="128"/>
      <c r="G52" s="93"/>
      <c r="H52" s="172"/>
      <c r="I52" s="172"/>
      <c r="J52" s="173"/>
      <c r="K52" s="123"/>
      <c r="M52" s="125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4"/>
      <c r="DG52" s="124"/>
      <c r="DH52" s="174"/>
      <c r="DI52" s="124"/>
      <c r="DJ52" s="123"/>
    </row>
    <row r="53" spans="1:114" ht="12.75">
      <c r="A53" s="93"/>
      <c r="B53" s="93"/>
      <c r="C53" s="171"/>
      <c r="D53" s="171"/>
      <c r="E53" s="128"/>
      <c r="F53" s="128"/>
      <c r="G53" s="93"/>
      <c r="H53" s="172"/>
      <c r="I53" s="172"/>
      <c r="J53" s="173"/>
      <c r="K53" s="123"/>
      <c r="M53" s="125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4"/>
      <c r="DG53" s="124"/>
      <c r="DH53" s="174"/>
      <c r="DI53" s="124"/>
      <c r="DJ53" s="123"/>
    </row>
    <row r="54" spans="1:114" ht="12.75">
      <c r="A54" s="93"/>
      <c r="B54" s="93"/>
      <c r="C54" s="171"/>
      <c r="D54" s="171"/>
      <c r="E54" s="128"/>
      <c r="F54" s="128"/>
      <c r="G54" s="93"/>
      <c r="H54" s="172"/>
      <c r="I54" s="172"/>
      <c r="J54" s="173"/>
      <c r="K54" s="123"/>
      <c r="M54" s="125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4"/>
      <c r="DG54" s="124"/>
      <c r="DH54" s="174"/>
      <c r="DI54" s="124"/>
      <c r="DJ54" s="123"/>
    </row>
    <row r="55" spans="1:114" ht="12.75">
      <c r="A55" s="93"/>
      <c r="B55" s="152" t="s">
        <v>237</v>
      </c>
      <c r="C55" s="171"/>
      <c r="D55" s="171"/>
      <c r="E55" s="128"/>
      <c r="F55" s="128"/>
      <c r="G55" s="93"/>
      <c r="H55" s="172"/>
      <c r="I55" s="172"/>
      <c r="J55" s="173"/>
      <c r="K55" s="123"/>
      <c r="M55" s="125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4"/>
      <c r="DG55" s="124"/>
      <c r="DH55" s="174"/>
      <c r="DI55" s="124"/>
      <c r="DJ55" s="123"/>
    </row>
    <row r="56" spans="1:114" ht="12.75">
      <c r="A56" s="93"/>
      <c r="B56" s="93"/>
      <c r="C56" s="171"/>
      <c r="D56" s="171"/>
      <c r="E56" s="128"/>
      <c r="F56" s="128"/>
      <c r="G56" s="93"/>
      <c r="H56" s="172"/>
      <c r="I56" s="172"/>
      <c r="J56" s="173"/>
      <c r="K56" s="123"/>
      <c r="M56" s="125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4"/>
      <c r="DG56" s="124"/>
      <c r="DH56" s="174"/>
      <c r="DI56" s="124"/>
      <c r="DJ56" s="123"/>
    </row>
    <row r="57" spans="1:114" ht="12.75">
      <c r="A57" s="93"/>
      <c r="B57" s="93"/>
      <c r="C57" s="171"/>
      <c r="D57" s="171"/>
      <c r="E57" s="128"/>
      <c r="F57" s="128"/>
      <c r="G57" s="93"/>
      <c r="H57" s="172"/>
      <c r="I57" s="172"/>
      <c r="J57" s="173"/>
      <c r="K57" s="123"/>
      <c r="M57" s="125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4"/>
      <c r="DG57" s="124"/>
      <c r="DH57" s="174"/>
      <c r="DI57" s="124"/>
      <c r="DJ57" s="123"/>
    </row>
    <row r="58" spans="1:114" ht="12.75">
      <c r="A58" s="93"/>
      <c r="B58" s="93"/>
      <c r="C58" s="171"/>
      <c r="D58" s="171"/>
      <c r="E58" s="128"/>
      <c r="F58" s="128"/>
      <c r="G58" s="93"/>
      <c r="H58" s="172"/>
      <c r="I58" s="172"/>
      <c r="J58" s="173"/>
      <c r="K58" s="123"/>
      <c r="M58" s="125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4"/>
      <c r="DG58" s="124"/>
      <c r="DH58" s="174"/>
      <c r="DI58" s="124"/>
      <c r="DJ58" s="123"/>
    </row>
    <row r="59" spans="1:114" ht="12.75">
      <c r="A59" s="93"/>
      <c r="B59" s="93"/>
      <c r="C59" s="171"/>
      <c r="D59" s="171"/>
      <c r="E59" s="128"/>
      <c r="F59" s="128"/>
      <c r="G59" s="93"/>
      <c r="H59" s="172"/>
      <c r="I59" s="172"/>
      <c r="J59" s="173"/>
      <c r="K59" s="123"/>
      <c r="M59" s="125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4"/>
      <c r="DG59" s="124"/>
      <c r="DH59" s="174"/>
      <c r="DI59" s="124"/>
      <c r="DJ59" s="123"/>
    </row>
    <row r="60" spans="1:114" ht="12.75">
      <c r="A60" s="93"/>
      <c r="B60" s="93"/>
      <c r="C60" s="171"/>
      <c r="D60" s="171"/>
      <c r="E60" s="128"/>
      <c r="F60" s="128"/>
      <c r="G60" s="93"/>
      <c r="H60" s="172"/>
      <c r="I60" s="172"/>
      <c r="J60" s="173"/>
      <c r="K60" s="123"/>
      <c r="M60" s="125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4"/>
      <c r="DG60" s="124"/>
      <c r="DH60" s="174"/>
      <c r="DI60" s="124"/>
      <c r="DJ60" s="123"/>
    </row>
    <row r="61" spans="1:114" ht="12.75">
      <c r="A61" s="93"/>
      <c r="B61" s="93"/>
      <c r="C61" s="171"/>
      <c r="D61" s="171"/>
      <c r="E61" s="128"/>
      <c r="F61" s="128"/>
      <c r="G61" s="93"/>
      <c r="H61" s="172"/>
      <c r="I61" s="172"/>
      <c r="J61" s="173"/>
      <c r="K61" s="123"/>
      <c r="M61" s="125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4"/>
      <c r="DG61" s="124"/>
      <c r="DH61" s="174"/>
      <c r="DI61" s="124"/>
      <c r="DJ61" s="123"/>
    </row>
    <row r="62" spans="1:114" ht="12.75">
      <c r="A62" s="93"/>
      <c r="B62" s="93"/>
      <c r="C62" s="171"/>
      <c r="D62" s="171"/>
      <c r="E62" s="128"/>
      <c r="F62" s="128"/>
      <c r="G62" s="93"/>
      <c r="H62" s="172"/>
      <c r="I62" s="172"/>
      <c r="J62" s="173"/>
      <c r="K62" s="123"/>
      <c r="M62" s="125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4"/>
      <c r="DG62" s="124"/>
      <c r="DH62" s="174"/>
      <c r="DI62" s="124"/>
      <c r="DJ62" s="123"/>
    </row>
    <row r="63" spans="1:114" ht="12.75">
      <c r="A63" s="93"/>
      <c r="B63" s="93"/>
      <c r="C63" s="171"/>
      <c r="D63" s="171"/>
      <c r="E63" s="128"/>
      <c r="F63" s="128"/>
      <c r="G63" s="93"/>
      <c r="H63" s="172"/>
      <c r="I63" s="172"/>
      <c r="J63" s="173"/>
      <c r="K63" s="123"/>
      <c r="M63" s="125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4"/>
      <c r="DG63" s="124"/>
      <c r="DH63" s="174"/>
      <c r="DI63" s="124"/>
      <c r="DJ63" s="123"/>
    </row>
    <row r="64" spans="1:114" ht="12.75">
      <c r="A64" s="93"/>
      <c r="B64" s="93"/>
      <c r="C64" s="171"/>
      <c r="D64" s="171"/>
      <c r="E64" s="128"/>
      <c r="F64" s="128"/>
      <c r="G64" s="93"/>
      <c r="H64" s="172"/>
      <c r="I64" s="172"/>
      <c r="J64" s="173"/>
      <c r="K64" s="123"/>
      <c r="M64" s="125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4"/>
      <c r="DG64" s="124"/>
      <c r="DH64" s="174"/>
      <c r="DI64" s="124"/>
      <c r="DJ64" s="123"/>
    </row>
    <row r="65" spans="1:114" ht="12.75">
      <c r="A65" s="93"/>
      <c r="B65" s="93"/>
      <c r="C65" s="171"/>
      <c r="D65" s="171"/>
      <c r="E65" s="128"/>
      <c r="F65" s="128"/>
      <c r="G65" s="93"/>
      <c r="H65" s="172"/>
      <c r="I65" s="172"/>
      <c r="J65" s="173"/>
      <c r="K65" s="123"/>
      <c r="M65" s="125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4"/>
      <c r="DG65" s="124"/>
      <c r="DH65" s="174"/>
      <c r="DI65" s="124"/>
      <c r="DJ65" s="123"/>
    </row>
    <row r="66" spans="1:114" ht="12.75">
      <c r="A66" s="93"/>
      <c r="B66" s="93"/>
      <c r="C66" s="171"/>
      <c r="D66" s="171"/>
      <c r="E66" s="128"/>
      <c r="F66" s="128"/>
      <c r="G66" s="93"/>
      <c r="H66" s="172"/>
      <c r="I66" s="172"/>
      <c r="J66" s="173"/>
      <c r="K66" s="123"/>
      <c r="M66" s="125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4"/>
      <c r="DG66" s="124"/>
      <c r="DH66" s="174"/>
      <c r="DI66" s="124"/>
      <c r="DJ66" s="123"/>
    </row>
    <row r="67" spans="1:114" ht="12.75">
      <c r="A67" s="93"/>
      <c r="C67" s="143"/>
      <c r="D67" s="215" t="s">
        <v>232</v>
      </c>
      <c r="E67" s="215"/>
      <c r="F67" s="215"/>
      <c r="G67" s="93"/>
      <c r="H67" s="172"/>
      <c r="I67" s="172"/>
      <c r="J67" s="173"/>
      <c r="K67" s="123"/>
      <c r="M67" s="125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4"/>
      <c r="DG67" s="124"/>
      <c r="DH67" s="174"/>
      <c r="DI67" s="124"/>
      <c r="DJ67" s="123"/>
    </row>
    <row r="68" spans="1:114" ht="12.75">
      <c r="A68" s="93"/>
      <c r="D68" s="172" t="s">
        <v>193</v>
      </c>
      <c r="E68" s="173" t="s">
        <v>171</v>
      </c>
      <c r="F68" s="173" t="s">
        <v>194</v>
      </c>
      <c r="G68" s="93"/>
      <c r="H68" s="172"/>
      <c r="K68" s="123"/>
      <c r="M68" s="125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4"/>
      <c r="DG68" s="124"/>
      <c r="DH68" s="174"/>
      <c r="DI68" s="124"/>
      <c r="DJ68" s="123"/>
    </row>
    <row r="69" spans="1:114" ht="12.75">
      <c r="A69" s="93"/>
      <c r="C69" s="147" t="s">
        <v>83</v>
      </c>
      <c r="D69" s="163">
        <v>4.449</v>
      </c>
      <c r="E69" s="163">
        <v>537.94</v>
      </c>
      <c r="F69" s="163">
        <v>8.270439082425549</v>
      </c>
      <c r="G69" s="93"/>
      <c r="H69" s="147" t="s">
        <v>78</v>
      </c>
      <c r="I69" s="163">
        <v>10062.870699881374</v>
      </c>
      <c r="K69" s="147" t="s">
        <v>120</v>
      </c>
      <c r="L69" s="163">
        <v>33164.91</v>
      </c>
      <c r="M69" s="125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4">
        <v>21.479901551641323</v>
      </c>
      <c r="DG69" s="124"/>
      <c r="DH69" s="174"/>
      <c r="DI69" s="124"/>
      <c r="DJ69" s="123"/>
    </row>
    <row r="70" spans="1:114" ht="12.75">
      <c r="A70" s="93"/>
      <c r="C70" s="147" t="s">
        <v>82</v>
      </c>
      <c r="D70" s="163">
        <v>0.88176</v>
      </c>
      <c r="E70" s="163">
        <v>241.94</v>
      </c>
      <c r="F70" s="163">
        <v>3.644539968587253</v>
      </c>
      <c r="G70" s="93"/>
      <c r="H70" s="147" t="s">
        <v>80</v>
      </c>
      <c r="I70" s="163">
        <v>10028.318584070796</v>
      </c>
      <c r="K70" s="147" t="s">
        <v>74</v>
      </c>
      <c r="L70" s="163">
        <v>25147.31</v>
      </c>
      <c r="M70" s="125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4">
        <v>16.287146357056457</v>
      </c>
      <c r="DG70" s="124"/>
      <c r="DH70" s="174"/>
      <c r="DI70" s="124"/>
      <c r="DJ70" s="123"/>
    </row>
    <row r="71" spans="1:114" ht="12.75">
      <c r="A71" s="93"/>
      <c r="C71" s="147" t="s">
        <v>192</v>
      </c>
      <c r="D71" s="163">
        <v>3.26773</v>
      </c>
      <c r="E71" s="163">
        <v>357.01</v>
      </c>
      <c r="F71" s="163">
        <v>9.153048934203524</v>
      </c>
      <c r="G71" s="93"/>
      <c r="H71" s="147" t="s">
        <v>58</v>
      </c>
      <c r="I71" s="163">
        <v>9414.443314294656</v>
      </c>
      <c r="K71" s="147" t="s">
        <v>63</v>
      </c>
      <c r="L71" s="163">
        <v>14821.82</v>
      </c>
      <c r="M71" s="125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4">
        <v>9.599641139268835</v>
      </c>
      <c r="DG71" s="124"/>
      <c r="DH71" s="174"/>
      <c r="DI71" s="124"/>
      <c r="DJ71" s="123"/>
    </row>
    <row r="72" spans="1:114" ht="12.75">
      <c r="A72" s="93"/>
      <c r="C72" s="147" t="s">
        <v>80</v>
      </c>
      <c r="D72" s="163">
        <v>5.666</v>
      </c>
      <c r="E72" s="163">
        <v>565</v>
      </c>
      <c r="F72" s="163">
        <v>10.028318584070796</v>
      </c>
      <c r="G72" s="93"/>
      <c r="H72" s="147" t="s">
        <v>75</v>
      </c>
      <c r="I72" s="163">
        <v>9381.63899647236</v>
      </c>
      <c r="K72" s="147" t="s">
        <v>65</v>
      </c>
      <c r="L72" s="163">
        <v>14522</v>
      </c>
      <c r="M72" s="125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4">
        <v>9.405456861874049</v>
      </c>
      <c r="DG72" s="124"/>
      <c r="DH72" s="174"/>
      <c r="DI72" s="124"/>
      <c r="DJ72" s="123"/>
    </row>
    <row r="73" spans="1:114" ht="12.75">
      <c r="A73" s="93"/>
      <c r="C73" s="147" t="s">
        <v>120</v>
      </c>
      <c r="D73" s="163">
        <v>33.164910000000006</v>
      </c>
      <c r="E73" s="163">
        <v>3921.41</v>
      </c>
      <c r="F73" s="163">
        <v>8.457394151593434</v>
      </c>
      <c r="G73" s="93"/>
      <c r="H73" s="147" t="s">
        <v>65</v>
      </c>
      <c r="I73" s="163">
        <v>9255.576800509878</v>
      </c>
      <c r="K73" s="147" t="s">
        <v>72</v>
      </c>
      <c r="L73" s="163">
        <v>12712.48</v>
      </c>
      <c r="M73" s="125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4">
        <v>8.233485900525865</v>
      </c>
      <c r="DG73" s="124"/>
      <c r="DH73" s="174"/>
      <c r="DI73" s="124"/>
      <c r="DJ73" s="123"/>
    </row>
    <row r="74" spans="1:114" ht="12.75">
      <c r="A74" s="93"/>
      <c r="C74" s="147" t="s">
        <v>78</v>
      </c>
      <c r="D74" s="163">
        <v>0.8482999999999999</v>
      </c>
      <c r="E74" s="163">
        <v>84.3</v>
      </c>
      <c r="F74" s="163">
        <v>10.062870699881374</v>
      </c>
      <c r="G74" s="93"/>
      <c r="H74" s="147" t="s">
        <v>192</v>
      </c>
      <c r="I74" s="163">
        <v>9153.048934203523</v>
      </c>
      <c r="K74" s="147" t="s">
        <v>77</v>
      </c>
      <c r="L74" s="163">
        <v>8561.47</v>
      </c>
      <c r="M74" s="125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4">
        <v>5.545003219889052</v>
      </c>
      <c r="DG74" s="124"/>
      <c r="DH74" s="174"/>
      <c r="DI74" s="124"/>
      <c r="DJ74" s="123"/>
    </row>
    <row r="75" spans="1:114" ht="12.75">
      <c r="A75" s="93"/>
      <c r="C75" s="147" t="s">
        <v>77</v>
      </c>
      <c r="D75" s="163">
        <v>8.56147</v>
      </c>
      <c r="E75" s="163">
        <v>1456.05</v>
      </c>
      <c r="F75" s="163">
        <v>5.879928573881392</v>
      </c>
      <c r="G75" s="93"/>
      <c r="H75" s="147" t="s">
        <v>57</v>
      </c>
      <c r="I75" s="163">
        <v>9108.86990801577</v>
      </c>
      <c r="K75" s="147" t="s">
        <v>75</v>
      </c>
      <c r="L75" s="163">
        <v>7606.07</v>
      </c>
      <c r="M75" s="125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4">
        <v>4.926219754399831</v>
      </c>
      <c r="DG75" s="124"/>
      <c r="DH75" s="174"/>
      <c r="DI75" s="124"/>
      <c r="DJ75" s="123"/>
    </row>
    <row r="76" spans="1:114" ht="12.75">
      <c r="A76" s="93"/>
      <c r="C76" s="147" t="s">
        <v>76</v>
      </c>
      <c r="D76" s="163">
        <v>0.6834600000000001</v>
      </c>
      <c r="E76" s="163">
        <v>86</v>
      </c>
      <c r="F76" s="163">
        <v>7.947209302325581</v>
      </c>
      <c r="G76" s="93"/>
      <c r="H76" s="147" t="s">
        <v>67</v>
      </c>
      <c r="I76" s="163">
        <v>8912.96460176991</v>
      </c>
      <c r="K76" s="147" t="s">
        <v>80</v>
      </c>
      <c r="L76" s="163">
        <v>5666</v>
      </c>
      <c r="M76" s="125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4">
        <v>3.6696955363846824</v>
      </c>
      <c r="DG76" s="124"/>
      <c r="DH76" s="174"/>
      <c r="DI76" s="124"/>
      <c r="DJ76" s="123"/>
    </row>
    <row r="77" spans="1:114" ht="12.75">
      <c r="A77" s="93"/>
      <c r="C77" s="147" t="s">
        <v>75</v>
      </c>
      <c r="D77" s="163">
        <v>7.60607</v>
      </c>
      <c r="E77" s="163">
        <v>810.74</v>
      </c>
      <c r="F77" s="163">
        <v>9.38163899647236</v>
      </c>
      <c r="G77" s="93"/>
      <c r="H77" s="147" t="s">
        <v>62</v>
      </c>
      <c r="I77" s="163">
        <v>8565.45649838883</v>
      </c>
      <c r="K77" s="147" t="s">
        <v>83</v>
      </c>
      <c r="L77" s="163">
        <v>4449</v>
      </c>
      <c r="M77" s="125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4">
        <v>2.8814817227983505</v>
      </c>
      <c r="DG77" s="124"/>
      <c r="DH77" s="174"/>
      <c r="DI77" s="124"/>
      <c r="DJ77" s="123"/>
    </row>
    <row r="78" spans="1:114" ht="12.75">
      <c r="A78" s="93"/>
      <c r="C78" s="147" t="s">
        <v>74</v>
      </c>
      <c r="D78" s="163">
        <v>25.14731</v>
      </c>
      <c r="E78" s="163">
        <v>3454.98</v>
      </c>
      <c r="F78" s="163">
        <v>7.278568906332309</v>
      </c>
      <c r="G78" s="93"/>
      <c r="H78" s="147" t="s">
        <v>120</v>
      </c>
      <c r="I78" s="163">
        <v>8457.394151593433</v>
      </c>
      <c r="K78" s="147" t="s">
        <v>64</v>
      </c>
      <c r="L78" s="163">
        <v>3815.47</v>
      </c>
      <c r="M78" s="125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4">
        <v>2.471163647760265</v>
      </c>
      <c r="DG78" s="124"/>
      <c r="DH78" s="174"/>
      <c r="DI78" s="124"/>
      <c r="DJ78" s="123"/>
    </row>
    <row r="79" spans="1:114" ht="12.75">
      <c r="A79" s="93"/>
      <c r="C79" s="147" t="s">
        <v>73</v>
      </c>
      <c r="D79" s="163">
        <v>0.596</v>
      </c>
      <c r="E79" s="163">
        <v>110</v>
      </c>
      <c r="F79" s="163">
        <v>5.418181818181818</v>
      </c>
      <c r="G79" s="93"/>
      <c r="H79" s="147" t="s">
        <v>83</v>
      </c>
      <c r="I79" s="163">
        <v>8270.439082425548</v>
      </c>
      <c r="K79" s="147" t="s">
        <v>61</v>
      </c>
      <c r="L79" s="163">
        <v>3679.6</v>
      </c>
      <c r="M79" s="125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4">
        <v>2.3831647892130388</v>
      </c>
      <c r="DG79" s="124"/>
      <c r="DH79" s="174"/>
      <c r="DI79" s="124"/>
      <c r="DJ79" s="123"/>
    </row>
    <row r="80" spans="1:114" ht="12.75">
      <c r="A80" s="93"/>
      <c r="C80" s="147" t="s">
        <v>72</v>
      </c>
      <c r="D80" s="163">
        <v>12.71248</v>
      </c>
      <c r="E80" s="163">
        <v>1871.27</v>
      </c>
      <c r="F80" s="163">
        <v>6.79350387704607</v>
      </c>
      <c r="G80" s="93"/>
      <c r="H80" s="147" t="s">
        <v>68</v>
      </c>
      <c r="I80" s="163">
        <v>8248.939701272358</v>
      </c>
      <c r="K80" s="147" t="s">
        <v>192</v>
      </c>
      <c r="L80" s="163">
        <v>3267.73</v>
      </c>
      <c r="M80" s="125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4">
        <v>2.116409141389043</v>
      </c>
      <c r="DG80" s="124"/>
      <c r="DH80" s="174"/>
      <c r="DI80" s="124"/>
      <c r="DJ80" s="123"/>
    </row>
    <row r="81" spans="1:114" ht="12.75">
      <c r="A81" s="93"/>
      <c r="C81" s="147" t="s">
        <v>71</v>
      </c>
      <c r="D81" s="163">
        <v>0.27516</v>
      </c>
      <c r="E81" s="163">
        <v>36.71</v>
      </c>
      <c r="F81" s="163">
        <v>7.495505311904113</v>
      </c>
      <c r="G81" s="93"/>
      <c r="H81" s="147" t="s">
        <v>76</v>
      </c>
      <c r="I81" s="163">
        <v>7947.209302325581</v>
      </c>
      <c r="K81" s="147" t="s">
        <v>57</v>
      </c>
      <c r="L81" s="163">
        <v>2772.74</v>
      </c>
      <c r="M81" s="125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4">
        <v>1.79581920253358</v>
      </c>
      <c r="DG81" s="124"/>
      <c r="DH81" s="174"/>
      <c r="DI81" s="124"/>
      <c r="DJ81" s="123"/>
    </row>
    <row r="82" spans="1:114" ht="12.75">
      <c r="A82" s="93"/>
      <c r="C82" s="147" t="s">
        <v>70</v>
      </c>
      <c r="D82" s="163">
        <v>0.9882000000000001</v>
      </c>
      <c r="E82" s="163">
        <v>136.04</v>
      </c>
      <c r="F82" s="163">
        <v>7.264039988238754</v>
      </c>
      <c r="G82" s="93"/>
      <c r="H82" s="147" t="s">
        <v>59</v>
      </c>
      <c r="I82" s="163">
        <v>7518.9676362146665</v>
      </c>
      <c r="K82" s="147" t="s">
        <v>58</v>
      </c>
      <c r="L82" s="163">
        <v>2406.52</v>
      </c>
      <c r="M82" s="125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4">
        <v>1.5586296685881513</v>
      </c>
      <c r="DG82" s="124"/>
      <c r="DH82" s="174"/>
      <c r="DI82" s="124"/>
      <c r="DJ82" s="123"/>
    </row>
    <row r="83" spans="1:114" ht="12.75">
      <c r="A83" s="93"/>
      <c r="C83" s="147" t="s">
        <v>69</v>
      </c>
      <c r="D83" s="163">
        <v>1.488</v>
      </c>
      <c r="E83" s="163">
        <v>232.9</v>
      </c>
      <c r="F83" s="163">
        <v>6.389008158007728</v>
      </c>
      <c r="G83" s="93"/>
      <c r="H83" s="147" t="s">
        <v>71</v>
      </c>
      <c r="I83" s="163">
        <v>7495.505311904113</v>
      </c>
      <c r="K83" s="147" t="s">
        <v>67</v>
      </c>
      <c r="L83" s="163">
        <v>2014.33</v>
      </c>
      <c r="M83" s="125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4">
        <v>1.3046201570430211</v>
      </c>
      <c r="DG83" s="124"/>
      <c r="DH83" s="174"/>
      <c r="DI83" s="124"/>
      <c r="DJ83" s="123"/>
    </row>
    <row r="84" spans="1:114" ht="12.75">
      <c r="A84" s="93"/>
      <c r="C84" s="147" t="s">
        <v>68</v>
      </c>
      <c r="D84" s="163">
        <v>0.44733999999999996</v>
      </c>
      <c r="E84" s="163">
        <v>54.23</v>
      </c>
      <c r="F84" s="163">
        <v>8.248939701272358</v>
      </c>
      <c r="G84" s="93"/>
      <c r="H84" s="147" t="s">
        <v>74</v>
      </c>
      <c r="I84" s="163">
        <v>7278.568906332309</v>
      </c>
      <c r="K84" s="147" t="s">
        <v>62</v>
      </c>
      <c r="L84" s="163">
        <v>1993.61</v>
      </c>
      <c r="M84" s="125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4">
        <v>1.2912004444567362</v>
      </c>
      <c r="DG84" s="124"/>
      <c r="DH84" s="174"/>
      <c r="DI84" s="124"/>
      <c r="DJ84" s="123"/>
    </row>
    <row r="85" spans="1:114" ht="12.75">
      <c r="A85" s="93"/>
      <c r="C85" s="147" t="s">
        <v>67</v>
      </c>
      <c r="D85" s="163">
        <v>2.0143299999999997</v>
      </c>
      <c r="E85" s="163">
        <v>226</v>
      </c>
      <c r="F85" s="163">
        <v>8.912964601769911</v>
      </c>
      <c r="G85" s="93"/>
      <c r="H85" s="147" t="s">
        <v>64</v>
      </c>
      <c r="I85" s="163">
        <v>7270.608635999848</v>
      </c>
      <c r="K85" s="147" t="s">
        <v>69</v>
      </c>
      <c r="L85" s="163">
        <v>1488</v>
      </c>
      <c r="M85" s="125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4">
        <v>0.9637322552312757</v>
      </c>
      <c r="DG85" s="124"/>
      <c r="DH85" s="174"/>
      <c r="DI85" s="124"/>
      <c r="DJ85" s="123"/>
    </row>
    <row r="86" spans="1:114" ht="12.75">
      <c r="A86" s="93"/>
      <c r="C86" s="147" t="s">
        <v>66</v>
      </c>
      <c r="D86" s="163">
        <v>0.04211</v>
      </c>
      <c r="E86" s="163">
        <v>6.06</v>
      </c>
      <c r="F86" s="163">
        <v>6.94884488448845</v>
      </c>
      <c r="G86" s="93"/>
      <c r="H86" s="147" t="s">
        <v>70</v>
      </c>
      <c r="I86" s="163">
        <v>7264.039988238755</v>
      </c>
      <c r="K86" s="147" t="s">
        <v>70</v>
      </c>
      <c r="L86" s="163">
        <v>988.2</v>
      </c>
      <c r="M86" s="125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4">
        <v>0.6400270259539964</v>
      </c>
      <c r="DG86" s="124"/>
      <c r="DH86" s="174"/>
      <c r="DI86" s="124"/>
      <c r="DJ86" s="123"/>
    </row>
    <row r="87" spans="1:114" ht="12.75">
      <c r="A87" s="93"/>
      <c r="C87" s="147" t="s">
        <v>65</v>
      </c>
      <c r="D87" s="163">
        <v>14.522</v>
      </c>
      <c r="E87" s="163">
        <v>1569</v>
      </c>
      <c r="F87" s="163">
        <v>9.255576800509878</v>
      </c>
      <c r="G87" s="93"/>
      <c r="H87" s="147" t="s">
        <v>63</v>
      </c>
      <c r="I87" s="163">
        <v>6972.6772357341115</v>
      </c>
      <c r="K87" s="147" t="s">
        <v>59</v>
      </c>
      <c r="L87" s="163">
        <v>917.69</v>
      </c>
      <c r="M87" s="125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4">
        <v>0.5943598476499928</v>
      </c>
      <c r="DG87" s="124"/>
      <c r="DH87" s="174"/>
      <c r="DI87" s="124"/>
      <c r="DJ87" s="123"/>
    </row>
    <row r="88" spans="1:114" ht="12.75">
      <c r="A88" s="93"/>
      <c r="C88" s="147" t="s">
        <v>64</v>
      </c>
      <c r="D88" s="163">
        <v>3.81547</v>
      </c>
      <c r="E88" s="163">
        <v>524.78</v>
      </c>
      <c r="F88" s="163">
        <v>7.270608635999848</v>
      </c>
      <c r="G88" s="93"/>
      <c r="H88" s="147" t="s">
        <v>66</v>
      </c>
      <c r="I88" s="163">
        <v>6948.84488448845</v>
      </c>
      <c r="K88" s="147" t="s">
        <v>82</v>
      </c>
      <c r="L88" s="163">
        <v>881.76</v>
      </c>
      <c r="M88" s="125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4">
        <v>0.5710890815676946</v>
      </c>
      <c r="DG88" s="124"/>
      <c r="DH88" s="174"/>
      <c r="DI88" s="124"/>
      <c r="DJ88" s="123"/>
    </row>
    <row r="89" spans="1:114" ht="12.75">
      <c r="A89" s="93"/>
      <c r="C89" s="147" t="s">
        <v>63</v>
      </c>
      <c r="D89" s="163">
        <v>14.821819999999999</v>
      </c>
      <c r="E89" s="163">
        <v>2125.7</v>
      </c>
      <c r="F89" s="163">
        <v>6.972677235734111</v>
      </c>
      <c r="G89" s="93"/>
      <c r="H89" s="147" t="s">
        <v>72</v>
      </c>
      <c r="I89" s="163">
        <v>6793.50387704607</v>
      </c>
      <c r="K89" s="147" t="s">
        <v>78</v>
      </c>
      <c r="L89" s="163">
        <v>848.3</v>
      </c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4">
        <v>0.5494180592155182</v>
      </c>
      <c r="DG89" s="124"/>
      <c r="DH89" s="174"/>
      <c r="DI89" s="123"/>
      <c r="DJ89" s="123"/>
    </row>
    <row r="90" spans="1:114" ht="12.75">
      <c r="A90" s="93"/>
      <c r="C90" s="147" t="s">
        <v>62</v>
      </c>
      <c r="D90" s="163">
        <v>1.9936099999999999</v>
      </c>
      <c r="E90" s="163">
        <v>232.75</v>
      </c>
      <c r="F90" s="163">
        <v>8.56545649838883</v>
      </c>
      <c r="G90" s="93"/>
      <c r="H90" s="147" t="s">
        <v>69</v>
      </c>
      <c r="I90" s="163">
        <v>6389.0081580077285</v>
      </c>
      <c r="K90" s="147" t="s">
        <v>76</v>
      </c>
      <c r="L90" s="163">
        <v>683.46</v>
      </c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4">
        <v>0.44265621448949444</v>
      </c>
      <c r="DG90" s="124"/>
      <c r="DH90" s="174"/>
      <c r="DI90" s="123"/>
      <c r="DJ90" s="123"/>
    </row>
    <row r="91" spans="1:114" ht="12.75">
      <c r="A91" s="93"/>
      <c r="C91" s="147" t="s">
        <v>61</v>
      </c>
      <c r="D91" s="163">
        <v>3.6795999999999998</v>
      </c>
      <c r="E91" s="163">
        <v>1139.8</v>
      </c>
      <c r="F91" s="163">
        <v>3.2282856641516053</v>
      </c>
      <c r="G91" s="93"/>
      <c r="H91" s="147" t="s">
        <v>60</v>
      </c>
      <c r="I91" s="163">
        <v>6356.718072774921</v>
      </c>
      <c r="K91" s="147" t="s">
        <v>60</v>
      </c>
      <c r="L91" s="163">
        <v>630.65</v>
      </c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4">
        <v>0.40845278680215324</v>
      </c>
      <c r="DG91" s="124"/>
      <c r="DH91" s="174"/>
      <c r="DI91" s="123"/>
      <c r="DJ91" s="123"/>
    </row>
    <row r="92" spans="1:114" ht="12.75">
      <c r="A92" s="93"/>
      <c r="C92" s="147" t="s">
        <v>60</v>
      </c>
      <c r="D92" s="163">
        <v>0.6306499999999999</v>
      </c>
      <c r="E92" s="163">
        <v>99.21</v>
      </c>
      <c r="F92" s="163">
        <v>6.356718072774921</v>
      </c>
      <c r="G92" s="93"/>
      <c r="H92" s="147" t="s">
        <v>77</v>
      </c>
      <c r="I92" s="163">
        <v>5879.9285738813915</v>
      </c>
      <c r="K92" s="147" t="s">
        <v>73</v>
      </c>
      <c r="L92" s="163">
        <v>596</v>
      </c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124">
        <v>0.38601103771360235</v>
      </c>
      <c r="DG92" s="126"/>
      <c r="DH92" s="174"/>
      <c r="DI92" s="89"/>
      <c r="DJ92" s="89"/>
    </row>
    <row r="93" spans="1:114" ht="12.75">
      <c r="A93" s="93"/>
      <c r="C93" s="147" t="s">
        <v>59</v>
      </c>
      <c r="D93" s="163">
        <v>0.91769</v>
      </c>
      <c r="E93" s="163">
        <v>122.05</v>
      </c>
      <c r="F93" s="163">
        <v>7.518967636214667</v>
      </c>
      <c r="G93" s="93"/>
      <c r="H93" s="147" t="s">
        <v>73</v>
      </c>
      <c r="I93" s="163">
        <v>5418.181818181818</v>
      </c>
      <c r="K93" s="147" t="s">
        <v>68</v>
      </c>
      <c r="L93" s="163">
        <v>447.34</v>
      </c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124">
        <v>0.2897284859241659</v>
      </c>
      <c r="DG93" s="126"/>
      <c r="DH93" s="174"/>
      <c r="DI93" s="89"/>
      <c r="DJ93" s="89"/>
    </row>
    <row r="94" spans="1:114" ht="12.75">
      <c r="A94" s="93"/>
      <c r="C94" s="147" t="s">
        <v>58</v>
      </c>
      <c r="D94" s="163">
        <v>2.40652</v>
      </c>
      <c r="E94" s="163">
        <v>255.62</v>
      </c>
      <c r="F94" s="163">
        <v>9.414443314294656</v>
      </c>
      <c r="G94" s="93"/>
      <c r="H94" s="147" t="s">
        <v>82</v>
      </c>
      <c r="I94" s="163">
        <v>3644.539968587253</v>
      </c>
      <c r="K94" s="147" t="s">
        <v>71</v>
      </c>
      <c r="L94" s="163">
        <v>275.16</v>
      </c>
      <c r="M94" s="127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124">
        <v>0.1782127468746222</v>
      </c>
      <c r="DG94" s="126"/>
      <c r="DH94" s="174"/>
      <c r="DI94" s="126"/>
      <c r="DJ94" s="89"/>
    </row>
    <row r="95" spans="1:110" ht="12.75">
      <c r="A95" s="93"/>
      <c r="C95" s="147" t="s">
        <v>57</v>
      </c>
      <c r="D95" s="163">
        <v>2.7727399999999998</v>
      </c>
      <c r="E95" s="163">
        <v>304.4</v>
      </c>
      <c r="F95" s="163">
        <v>9.10886990801577</v>
      </c>
      <c r="G95" s="93"/>
      <c r="H95" s="147" t="s">
        <v>61</v>
      </c>
      <c r="I95" s="163">
        <v>3228.2856641516055</v>
      </c>
      <c r="K95" s="147" t="s">
        <v>66</v>
      </c>
      <c r="L95" s="163">
        <v>42.11</v>
      </c>
      <c r="DF95" s="124">
        <v>0.027273363755234554</v>
      </c>
    </row>
    <row r="96" spans="1:110" ht="12.75">
      <c r="A96" s="93"/>
      <c r="C96" s="172"/>
      <c r="D96" s="123"/>
      <c r="F96" s="128"/>
      <c r="G96" s="123"/>
      <c r="H96" s="123"/>
      <c r="I96" s="123"/>
      <c r="J96" s="123"/>
      <c r="K96" s="123"/>
      <c r="DF96" s="124"/>
    </row>
    <row r="97" spans="1:12" ht="12.75">
      <c r="A97" s="93"/>
      <c r="B97" s="172"/>
      <c r="C97" s="123"/>
      <c r="D97" s="123"/>
      <c r="F97" s="123"/>
      <c r="G97" s="123"/>
      <c r="H97" s="123"/>
      <c r="I97" s="123"/>
      <c r="J97" s="123"/>
      <c r="K97" s="123" t="s">
        <v>196</v>
      </c>
      <c r="L97" s="145">
        <v>154399.72999999995</v>
      </c>
    </row>
    <row r="98" spans="1:10" ht="12.75">
      <c r="A98" s="123"/>
      <c r="B98" s="123"/>
      <c r="D98" s="122"/>
      <c r="G98" s="123"/>
      <c r="J98" s="123"/>
    </row>
    <row r="99" ht="12.75">
      <c r="D99" s="122"/>
    </row>
    <row r="100" spans="4:5" ht="12.75">
      <c r="D100" s="122"/>
      <c r="E100" s="1"/>
    </row>
    <row r="101" spans="4:5" ht="12.75">
      <c r="D101" s="122"/>
      <c r="E101" s="1"/>
    </row>
    <row r="102" spans="4:5" ht="12.75">
      <c r="D102" s="122"/>
      <c r="E102" s="1"/>
    </row>
    <row r="103" spans="4:5" ht="12.75">
      <c r="D103" s="122"/>
      <c r="E103" s="1"/>
    </row>
  </sheetData>
  <mergeCells count="1">
    <mergeCell ref="D67:F6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2:Q69"/>
  <sheetViews>
    <sheetView showGridLines="0" workbookViewId="0" topLeftCell="A1"/>
  </sheetViews>
  <sheetFormatPr defaultColWidth="9.140625" defaultRowHeight="12.75"/>
  <cols>
    <col min="1" max="1" width="9.140625" style="40" customWidth="1"/>
    <col min="2" max="3" width="10.7109375" style="40" customWidth="1"/>
    <col min="4" max="5" width="9.140625" style="40" customWidth="1"/>
    <col min="6" max="6" width="10.00390625" style="40" customWidth="1"/>
    <col min="7" max="8" width="9.140625" style="40" customWidth="1"/>
    <col min="9" max="9" width="11.7109375" style="40" customWidth="1"/>
    <col min="10" max="10" width="11.421875" style="40" customWidth="1"/>
    <col min="11" max="22" width="9.140625" style="40" customWidth="1"/>
    <col min="23" max="23" width="0.9921875" style="40" customWidth="1"/>
    <col min="24" max="16384" width="9.140625" style="40" customWidth="1"/>
  </cols>
  <sheetData>
    <row r="1" ht="12"/>
    <row r="2" spans="2:11" ht="12">
      <c r="B2" s="153" t="s">
        <v>246</v>
      </c>
      <c r="C2" s="153"/>
      <c r="D2" s="153"/>
      <c r="E2" s="153"/>
      <c r="F2" s="153"/>
      <c r="G2" s="153"/>
      <c r="H2" s="153"/>
      <c r="I2" s="153"/>
      <c r="J2" s="153"/>
      <c r="K2" s="153"/>
    </row>
    <row r="3" spans="2:11" ht="12">
      <c r="B3" s="154" t="s">
        <v>238</v>
      </c>
      <c r="C3" s="154"/>
      <c r="D3" s="154"/>
      <c r="E3" s="154"/>
      <c r="F3" s="154"/>
      <c r="G3" s="154"/>
      <c r="H3" s="154"/>
      <c r="I3" s="154"/>
      <c r="J3" s="154"/>
      <c r="K3" s="154"/>
    </row>
    <row r="4" spans="3:8" ht="12">
      <c r="C4" s="49"/>
      <c r="D4" s="49"/>
      <c r="E4" s="49"/>
      <c r="F4" s="49"/>
      <c r="G4" s="49"/>
      <c r="H4" s="49"/>
    </row>
    <row r="5" ht="12"/>
    <row r="6" ht="12">
      <c r="B6" s="42"/>
    </row>
    <row r="7" ht="12"/>
    <row r="8" spans="1:17" ht="12">
      <c r="A8" s="88"/>
      <c r="J8" s="74"/>
      <c r="P8" s="90"/>
      <c r="Q8" s="90"/>
    </row>
    <row r="9" spans="16:17" ht="12">
      <c r="P9" s="90"/>
      <c r="Q9" s="90"/>
    </row>
    <row r="10" spans="16:17" ht="12">
      <c r="P10" s="90"/>
      <c r="Q10" s="90"/>
    </row>
    <row r="11" spans="2:17" ht="12">
      <c r="B11" s="42"/>
      <c r="P11" s="90"/>
      <c r="Q11" s="90"/>
    </row>
    <row r="12" spans="2:17" ht="12">
      <c r="B12" s="42"/>
      <c r="P12" s="90"/>
      <c r="Q12" s="90"/>
    </row>
    <row r="13" spans="16:17" ht="12">
      <c r="P13" s="90"/>
      <c r="Q13" s="90"/>
    </row>
    <row r="14" spans="16:17" ht="12">
      <c r="P14" s="90"/>
      <c r="Q14" s="90"/>
    </row>
    <row r="15" spans="15:17" ht="12">
      <c r="O15" s="49"/>
      <c r="P15" s="90"/>
      <c r="Q15" s="90"/>
    </row>
    <row r="16" spans="16:17" ht="12">
      <c r="P16" s="90"/>
      <c r="Q16" s="90"/>
    </row>
    <row r="17" spans="16:17" ht="12">
      <c r="P17" s="90"/>
      <c r="Q17" s="90"/>
    </row>
    <row r="18" ht="12"/>
    <row r="19" ht="12"/>
    <row r="20" ht="12"/>
    <row r="21" ht="12"/>
    <row r="22" ht="12"/>
    <row r="23" ht="12"/>
    <row r="24" ht="12"/>
    <row r="25" ht="12"/>
    <row r="26" ht="12"/>
    <row r="27" ht="12">
      <c r="B27" s="40" t="s">
        <v>202</v>
      </c>
    </row>
    <row r="28" ht="12"/>
    <row r="29" ht="12"/>
    <row r="30" ht="12"/>
    <row r="31" ht="12"/>
    <row r="32" ht="12"/>
    <row r="33" ht="12"/>
    <row r="34" ht="12"/>
    <row r="35" spans="2:11" ht="12">
      <c r="B35" s="216"/>
      <c r="C35" s="216"/>
      <c r="D35" s="216"/>
      <c r="E35" s="216"/>
      <c r="F35" s="216"/>
      <c r="G35" s="216"/>
      <c r="H35" s="216"/>
      <c r="I35" s="216"/>
      <c r="J35" s="216"/>
      <c r="K35" s="216"/>
    </row>
    <row r="36" ht="12">
      <c r="B36" s="166"/>
    </row>
    <row r="37" ht="12">
      <c r="B37" s="166"/>
    </row>
    <row r="38" ht="12">
      <c r="B38" s="166"/>
    </row>
    <row r="39" ht="12">
      <c r="B39" s="166"/>
    </row>
    <row r="40" ht="12">
      <c r="B40" s="166"/>
    </row>
    <row r="41" ht="12">
      <c r="B41" s="166"/>
    </row>
    <row r="42" ht="12">
      <c r="B42" s="166"/>
    </row>
    <row r="43" ht="12">
      <c r="B43" s="166"/>
    </row>
    <row r="44" ht="12">
      <c r="B44" s="166"/>
    </row>
    <row r="45" ht="12">
      <c r="B45" s="166"/>
    </row>
    <row r="46" ht="12">
      <c r="B46" s="166"/>
    </row>
    <row r="47" ht="12">
      <c r="B47" s="166"/>
    </row>
    <row r="48" ht="12">
      <c r="B48" s="166"/>
    </row>
    <row r="49" ht="12.75">
      <c r="B49" s="166"/>
    </row>
    <row r="50" ht="12.75">
      <c r="B50" s="166"/>
    </row>
    <row r="51" ht="12.75">
      <c r="B51" s="166"/>
    </row>
    <row r="52" ht="12.75">
      <c r="B52" s="166"/>
    </row>
    <row r="53" ht="12.75">
      <c r="A53" s="117"/>
    </row>
    <row r="54" ht="12.75">
      <c r="B54" s="166"/>
    </row>
    <row r="56" spans="1:4" ht="12.75">
      <c r="A56" s="147" t="s">
        <v>120</v>
      </c>
      <c r="B56" s="162">
        <v>32552.12</v>
      </c>
      <c r="D56" s="175"/>
    </row>
    <row r="57" spans="1:4" ht="12.75">
      <c r="A57" s="147" t="s">
        <v>74</v>
      </c>
      <c r="B57" s="162">
        <v>24685.23</v>
      </c>
      <c r="D57" s="175"/>
    </row>
    <row r="58" spans="1:4" ht="12.75">
      <c r="A58" s="147" t="s">
        <v>65</v>
      </c>
      <c r="B58" s="162">
        <v>13986.7</v>
      </c>
      <c r="D58" s="175"/>
    </row>
    <row r="59" spans="1:4" ht="12.75">
      <c r="A59" s="147" t="s">
        <v>72</v>
      </c>
      <c r="B59" s="162">
        <v>12556.46</v>
      </c>
      <c r="D59" s="175"/>
    </row>
    <row r="60" spans="1:4" ht="12.75">
      <c r="A60" s="147" t="s">
        <v>63</v>
      </c>
      <c r="B60" s="162">
        <v>12464.78</v>
      </c>
      <c r="D60" s="175"/>
    </row>
    <row r="61" spans="1:4" ht="12.75">
      <c r="A61" s="147" t="s">
        <v>77</v>
      </c>
      <c r="B61" s="162">
        <v>8541.7</v>
      </c>
      <c r="D61" s="175"/>
    </row>
    <row r="62" spans="1:4" ht="12.75">
      <c r="A62" s="147" t="s">
        <v>75</v>
      </c>
      <c r="B62" s="162">
        <v>7449.67</v>
      </c>
      <c r="D62" s="175"/>
    </row>
    <row r="63" spans="1:4" ht="12.75">
      <c r="A63" s="40" t="s">
        <v>53</v>
      </c>
      <c r="B63" s="43">
        <v>32963.34</v>
      </c>
      <c r="D63" s="175"/>
    </row>
    <row r="66" spans="1:4" ht="12.75">
      <c r="A66" s="93"/>
      <c r="B66" s="93"/>
      <c r="C66" s="1"/>
      <c r="D66" s="1"/>
    </row>
    <row r="68" ht="12.75">
      <c r="A68" s="117"/>
    </row>
    <row r="69" ht="12.75">
      <c r="A69" s="90"/>
    </row>
  </sheetData>
  <mergeCells count="1">
    <mergeCell ref="B35:K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A1:AF122"/>
  <sheetViews>
    <sheetView showGridLines="0" workbookViewId="0" topLeftCell="A1"/>
  </sheetViews>
  <sheetFormatPr defaultColWidth="9.140625" defaultRowHeight="12.75"/>
  <cols>
    <col min="1" max="1" width="12.7109375" style="40" customWidth="1"/>
    <col min="2" max="2" width="15.28125" style="40" customWidth="1"/>
    <col min="3" max="5" width="14.00390625" style="40" customWidth="1"/>
    <col min="6" max="6" width="11.8515625" style="177" hidden="1" customWidth="1"/>
    <col min="7" max="8" width="9.28125" style="40" hidden="1" customWidth="1"/>
    <col min="9" max="10" width="9.28125" style="40" bestFit="1" customWidth="1"/>
    <col min="11" max="13" width="10.00390625" style="40" customWidth="1"/>
    <col min="14" max="14" width="13.421875" style="40" customWidth="1"/>
    <col min="15" max="16" width="14.00390625" style="179" customWidth="1"/>
    <col min="17" max="17" width="11.8515625" style="179" customWidth="1"/>
    <col min="18" max="18" width="9.28125" style="179" bestFit="1" customWidth="1"/>
    <col min="19" max="22" width="9.140625" style="179" customWidth="1"/>
    <col min="23" max="23" width="9.140625" style="40" customWidth="1"/>
    <col min="24" max="24" width="13.421875" style="40" customWidth="1"/>
    <col min="25" max="26" width="14.00390625" style="40" customWidth="1"/>
    <col min="27" max="27" width="11.8515625" style="40" customWidth="1"/>
    <col min="28" max="28" width="9.8515625" style="40" bestFit="1" customWidth="1"/>
    <col min="29" max="31" width="9.28125" style="40" bestFit="1" customWidth="1"/>
    <col min="32" max="32" width="11.7109375" style="178" bestFit="1" customWidth="1"/>
    <col min="33" max="34" width="9.140625" style="40" customWidth="1"/>
    <col min="35" max="35" width="11.00390625" style="40" customWidth="1"/>
    <col min="36" max="37" width="10.7109375" style="40" customWidth="1"/>
    <col min="38" max="38" width="10.8515625" style="40" customWidth="1"/>
    <col min="39" max="16384" width="9.140625" style="40" customWidth="1"/>
  </cols>
  <sheetData>
    <row r="1" spans="1:8" ht="12">
      <c r="A1" s="41"/>
      <c r="G1" s="178"/>
      <c r="H1" s="178"/>
    </row>
    <row r="2" spans="1:11" ht="12">
      <c r="A2" s="41"/>
      <c r="B2" s="180" t="s">
        <v>240</v>
      </c>
      <c r="G2" s="178"/>
      <c r="H2" s="178"/>
      <c r="K2" s="176"/>
    </row>
    <row r="3" spans="1:8" ht="12">
      <c r="A3" s="41"/>
      <c r="B3" s="181" t="s">
        <v>241</v>
      </c>
      <c r="C3" s="154"/>
      <c r="G3" s="178"/>
      <c r="H3" s="178"/>
    </row>
    <row r="4" spans="1:8" ht="12">
      <c r="A4" s="41"/>
      <c r="B4" s="118"/>
      <c r="G4" s="178"/>
      <c r="H4" s="178"/>
    </row>
    <row r="5" spans="1:8" ht="12">
      <c r="A5" s="41"/>
      <c r="B5" s="118"/>
      <c r="G5" s="178"/>
      <c r="H5" s="178"/>
    </row>
    <row r="6" spans="1:8" ht="12">
      <c r="A6" s="41"/>
      <c r="B6" s="118"/>
      <c r="G6" s="178"/>
      <c r="H6" s="178"/>
    </row>
    <row r="7" spans="1:8" ht="12">
      <c r="A7" s="41"/>
      <c r="B7" s="118"/>
      <c r="G7" s="178"/>
      <c r="H7" s="178"/>
    </row>
    <row r="8" spans="1:8" ht="12">
      <c r="A8" s="41"/>
      <c r="B8" s="118"/>
      <c r="G8" s="178"/>
      <c r="H8" s="178"/>
    </row>
    <row r="9" spans="1:8" ht="12">
      <c r="A9" s="41"/>
      <c r="B9" s="118"/>
      <c r="G9" s="178"/>
      <c r="H9" s="178"/>
    </row>
    <row r="10" spans="1:8" ht="12">
      <c r="A10" s="41"/>
      <c r="B10" s="118"/>
      <c r="G10" s="178"/>
      <c r="H10" s="178"/>
    </row>
    <row r="11" spans="1:8" ht="12">
      <c r="A11" s="41"/>
      <c r="B11" s="118"/>
      <c r="G11" s="178"/>
      <c r="H11" s="178"/>
    </row>
    <row r="12" spans="1:8" ht="12">
      <c r="A12" s="41"/>
      <c r="B12" s="118"/>
      <c r="G12" s="178"/>
      <c r="H12" s="178"/>
    </row>
    <row r="13" spans="1:8" ht="12">
      <c r="A13" s="41"/>
      <c r="B13" s="118"/>
      <c r="G13" s="178"/>
      <c r="H13" s="178"/>
    </row>
    <row r="14" spans="1:8" ht="12">
      <c r="A14" s="41"/>
      <c r="B14" s="118"/>
      <c r="G14" s="178"/>
      <c r="H14" s="178"/>
    </row>
    <row r="15" spans="1:8" ht="12">
      <c r="A15" s="41"/>
      <c r="B15" s="118"/>
      <c r="G15" s="178"/>
      <c r="H15" s="178"/>
    </row>
    <row r="16" spans="1:8" ht="12">
      <c r="A16" s="41"/>
      <c r="B16" s="118"/>
      <c r="G16" s="178"/>
      <c r="H16" s="178"/>
    </row>
    <row r="17" spans="1:8" ht="12">
      <c r="A17" s="41"/>
      <c r="B17" s="118"/>
      <c r="G17" s="178"/>
      <c r="H17" s="178"/>
    </row>
    <row r="18" spans="1:8" ht="12">
      <c r="A18" s="41"/>
      <c r="B18" s="118"/>
      <c r="G18" s="178"/>
      <c r="H18" s="178"/>
    </row>
    <row r="19" spans="1:8" ht="12">
      <c r="A19" s="41"/>
      <c r="B19" s="118"/>
      <c r="G19" s="178"/>
      <c r="H19" s="178"/>
    </row>
    <row r="20" spans="1:8" ht="12">
      <c r="A20" s="41"/>
      <c r="B20" s="118"/>
      <c r="G20" s="178"/>
      <c r="H20" s="178"/>
    </row>
    <row r="21" spans="1:8" ht="12">
      <c r="A21" s="41"/>
      <c r="B21" s="118"/>
      <c r="G21" s="178"/>
      <c r="H21" s="178"/>
    </row>
    <row r="22" spans="1:8" ht="12">
      <c r="A22" s="41"/>
      <c r="B22" s="118"/>
      <c r="G22" s="178"/>
      <c r="H22" s="178"/>
    </row>
    <row r="23" spans="1:8" ht="12">
      <c r="A23" s="41"/>
      <c r="B23" s="118"/>
      <c r="G23" s="178"/>
      <c r="H23" s="178"/>
    </row>
    <row r="24" spans="1:8" ht="12">
      <c r="A24" s="41"/>
      <c r="B24" s="118"/>
      <c r="G24" s="178"/>
      <c r="H24" s="178"/>
    </row>
    <row r="25" spans="1:8" ht="12">
      <c r="A25" s="41"/>
      <c r="B25" s="118"/>
      <c r="G25" s="178"/>
      <c r="H25" s="178"/>
    </row>
    <row r="26" spans="1:8" ht="12">
      <c r="A26" s="41"/>
      <c r="B26" s="40" t="s">
        <v>205</v>
      </c>
      <c r="G26" s="178"/>
      <c r="H26" s="178"/>
    </row>
    <row r="27" spans="1:14" ht="12">
      <c r="A27" s="41"/>
      <c r="B27" s="155" t="s">
        <v>203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</row>
    <row r="28" spans="1:14" ht="12">
      <c r="A28" s="41"/>
      <c r="B28" s="155" t="s">
        <v>204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</row>
    <row r="29" spans="1:8" ht="12">
      <c r="A29" s="41"/>
      <c r="B29" s="40" t="s">
        <v>202</v>
      </c>
      <c r="G29" s="178"/>
      <c r="H29" s="178"/>
    </row>
    <row r="30" spans="1:8" ht="12">
      <c r="A30" s="41"/>
      <c r="B30" s="118"/>
      <c r="G30" s="178"/>
      <c r="H30" s="178"/>
    </row>
    <row r="31" spans="1:29" ht="12">
      <c r="A31" s="167"/>
      <c r="B31" s="167"/>
      <c r="C31" s="167"/>
      <c r="D31" s="167"/>
      <c r="E31" s="167"/>
      <c r="F31" s="183"/>
      <c r="G31" s="167"/>
      <c r="H31" s="167"/>
      <c r="I31" s="167"/>
      <c r="J31" s="167"/>
      <c r="K31" s="167"/>
      <c r="L31" s="167"/>
      <c r="O31" s="177"/>
      <c r="P31" s="40"/>
      <c r="Q31" s="40"/>
      <c r="R31" s="40"/>
      <c r="S31" s="40"/>
      <c r="T31" s="40"/>
      <c r="U31" s="40"/>
      <c r="V31" s="40"/>
      <c r="W31" s="179"/>
      <c r="X31" s="179"/>
      <c r="Y31" s="179"/>
      <c r="Z31" s="179"/>
      <c r="AA31" s="179"/>
      <c r="AB31" s="179"/>
      <c r="AC31" s="179"/>
    </row>
    <row r="32" spans="1:29" ht="12">
      <c r="A32" s="167"/>
      <c r="B32" s="167"/>
      <c r="C32" s="167"/>
      <c r="D32" s="167"/>
      <c r="E32" s="167"/>
      <c r="F32" s="183"/>
      <c r="G32" s="167"/>
      <c r="H32" s="167"/>
      <c r="I32" s="167"/>
      <c r="J32" s="167"/>
      <c r="K32" s="167"/>
      <c r="L32" s="167"/>
      <c r="O32" s="177"/>
      <c r="P32" s="40"/>
      <c r="Q32" s="40"/>
      <c r="R32" s="40"/>
      <c r="S32" s="40"/>
      <c r="T32" s="40"/>
      <c r="U32" s="40"/>
      <c r="V32" s="40"/>
      <c r="W32" s="179"/>
      <c r="X32" s="179"/>
      <c r="Y32" s="179"/>
      <c r="Z32" s="179"/>
      <c r="AA32" s="179"/>
      <c r="AB32" s="179"/>
      <c r="AC32" s="179"/>
    </row>
    <row r="33" spans="1:29" ht="12">
      <c r="A33" s="167"/>
      <c r="B33" s="167"/>
      <c r="C33" s="167"/>
      <c r="D33" s="167"/>
      <c r="E33" s="167"/>
      <c r="F33" s="183"/>
      <c r="G33" s="167"/>
      <c r="H33" s="167"/>
      <c r="I33" s="167"/>
      <c r="J33" s="167"/>
      <c r="K33" s="167"/>
      <c r="L33" s="167"/>
      <c r="O33" s="177"/>
      <c r="P33" s="40"/>
      <c r="Q33" s="40"/>
      <c r="R33" s="40"/>
      <c r="S33" s="40"/>
      <c r="T33" s="40"/>
      <c r="U33" s="40"/>
      <c r="V33" s="40"/>
      <c r="W33" s="179"/>
      <c r="X33" s="179"/>
      <c r="Y33" s="179"/>
      <c r="Z33" s="179"/>
      <c r="AA33" s="179"/>
      <c r="AB33" s="179"/>
      <c r="AC33" s="179"/>
    </row>
    <row r="34" spans="1:29" ht="12">
      <c r="A34" s="167"/>
      <c r="B34" s="167"/>
      <c r="C34" s="167"/>
      <c r="D34" s="167"/>
      <c r="E34" s="167"/>
      <c r="F34" s="183"/>
      <c r="G34" s="167"/>
      <c r="H34" s="167"/>
      <c r="I34" s="167"/>
      <c r="J34" s="167"/>
      <c r="K34" s="167"/>
      <c r="L34" s="167"/>
      <c r="O34" s="177"/>
      <c r="P34" s="40"/>
      <c r="Q34" s="40"/>
      <c r="R34" s="40"/>
      <c r="S34" s="40"/>
      <c r="T34" s="40"/>
      <c r="U34" s="40"/>
      <c r="V34" s="40"/>
      <c r="W34" s="179"/>
      <c r="X34" s="179"/>
      <c r="Y34" s="179"/>
      <c r="Z34" s="179"/>
      <c r="AA34" s="179"/>
      <c r="AB34" s="179"/>
      <c r="AC34" s="179"/>
    </row>
    <row r="35" spans="1:29" ht="12">
      <c r="A35" s="167"/>
      <c r="B35" s="167"/>
      <c r="C35" s="167"/>
      <c r="D35" s="167"/>
      <c r="E35" s="167"/>
      <c r="F35" s="183"/>
      <c r="G35" s="167"/>
      <c r="H35" s="167"/>
      <c r="I35" s="167"/>
      <c r="J35" s="167"/>
      <c r="K35" s="167"/>
      <c r="L35" s="167"/>
      <c r="O35" s="177"/>
      <c r="P35" s="40"/>
      <c r="Q35" s="40"/>
      <c r="R35" s="40"/>
      <c r="S35" s="40"/>
      <c r="T35" s="40"/>
      <c r="U35" s="40"/>
      <c r="V35" s="40"/>
      <c r="W35" s="179"/>
      <c r="X35" s="179"/>
      <c r="Y35" s="179"/>
      <c r="Z35" s="179"/>
      <c r="AA35" s="179"/>
      <c r="AB35" s="179"/>
      <c r="AC35" s="179"/>
    </row>
    <row r="36" spans="1:29" ht="12">
      <c r="A36" s="167"/>
      <c r="B36" s="167"/>
      <c r="C36" s="167"/>
      <c r="D36" s="167"/>
      <c r="E36" s="167"/>
      <c r="F36" s="183"/>
      <c r="G36" s="167"/>
      <c r="H36" s="167"/>
      <c r="I36" s="167"/>
      <c r="J36" s="167"/>
      <c r="K36" s="167"/>
      <c r="L36" s="167"/>
      <c r="O36" s="177"/>
      <c r="P36" s="40"/>
      <c r="Q36" s="40"/>
      <c r="R36" s="40"/>
      <c r="S36" s="40"/>
      <c r="T36" s="40"/>
      <c r="U36" s="40"/>
      <c r="V36" s="40"/>
      <c r="W36" s="179"/>
      <c r="X36" s="179"/>
      <c r="Y36" s="179"/>
      <c r="Z36" s="179"/>
      <c r="AA36" s="179"/>
      <c r="AB36" s="179"/>
      <c r="AC36" s="179"/>
    </row>
    <row r="37" spans="1:29" ht="12">
      <c r="A37" s="167"/>
      <c r="B37" s="167"/>
      <c r="C37" s="167"/>
      <c r="D37" s="167"/>
      <c r="E37" s="167"/>
      <c r="F37" s="183"/>
      <c r="G37" s="167"/>
      <c r="H37" s="167"/>
      <c r="I37" s="167"/>
      <c r="J37" s="167"/>
      <c r="K37" s="167"/>
      <c r="L37" s="167"/>
      <c r="O37" s="177"/>
      <c r="P37" s="40"/>
      <c r="Q37" s="40"/>
      <c r="R37" s="40"/>
      <c r="S37" s="40"/>
      <c r="T37" s="40"/>
      <c r="U37" s="40"/>
      <c r="V37" s="40"/>
      <c r="W37" s="179"/>
      <c r="X37" s="179"/>
      <c r="Y37" s="179"/>
      <c r="Z37" s="179"/>
      <c r="AA37" s="179"/>
      <c r="AB37" s="179"/>
      <c r="AC37" s="179"/>
    </row>
    <row r="38" spans="1:29" ht="12">
      <c r="A38" s="167"/>
      <c r="B38" s="167"/>
      <c r="C38" s="167"/>
      <c r="D38" s="167"/>
      <c r="E38" s="167"/>
      <c r="F38" s="183"/>
      <c r="G38" s="167"/>
      <c r="H38" s="167"/>
      <c r="I38" s="167"/>
      <c r="J38" s="167"/>
      <c r="K38" s="167"/>
      <c r="L38" s="167"/>
      <c r="O38" s="177"/>
      <c r="P38" s="40"/>
      <c r="Q38" s="40"/>
      <c r="R38" s="40"/>
      <c r="S38" s="40"/>
      <c r="T38" s="40"/>
      <c r="U38" s="40"/>
      <c r="V38" s="40"/>
      <c r="W38" s="179"/>
      <c r="X38" s="179"/>
      <c r="Y38" s="179"/>
      <c r="Z38" s="179"/>
      <c r="AA38" s="179"/>
      <c r="AB38" s="179"/>
      <c r="AC38" s="179"/>
    </row>
    <row r="39" spans="1:29" ht="12">
      <c r="A39" s="167"/>
      <c r="B39" s="167"/>
      <c r="C39" s="167"/>
      <c r="D39" s="167"/>
      <c r="E39" s="167"/>
      <c r="F39" s="183"/>
      <c r="G39" s="167"/>
      <c r="H39" s="167"/>
      <c r="I39" s="167"/>
      <c r="J39" s="167"/>
      <c r="K39" s="167"/>
      <c r="L39" s="167"/>
      <c r="O39" s="177"/>
      <c r="P39" s="40"/>
      <c r="Q39" s="40"/>
      <c r="R39" s="40"/>
      <c r="S39" s="40"/>
      <c r="T39" s="40"/>
      <c r="U39" s="40"/>
      <c r="V39" s="40"/>
      <c r="W39" s="179"/>
      <c r="X39" s="179"/>
      <c r="Y39" s="179"/>
      <c r="Z39" s="179"/>
      <c r="AA39" s="179"/>
      <c r="AB39" s="179"/>
      <c r="AC39" s="179"/>
    </row>
    <row r="40" spans="1:29" ht="12">
      <c r="A40" s="167"/>
      <c r="B40" s="167"/>
      <c r="C40" s="167"/>
      <c r="D40" s="167"/>
      <c r="E40" s="167"/>
      <c r="F40" s="183"/>
      <c r="G40" s="167"/>
      <c r="H40" s="167"/>
      <c r="I40" s="167"/>
      <c r="J40" s="167"/>
      <c r="K40" s="167"/>
      <c r="L40" s="167"/>
      <c r="O40" s="177"/>
      <c r="P40" s="40"/>
      <c r="Q40" s="40"/>
      <c r="R40" s="40"/>
      <c r="S40" s="40"/>
      <c r="T40" s="40"/>
      <c r="U40" s="40"/>
      <c r="V40" s="40"/>
      <c r="W40" s="179"/>
      <c r="X40" s="179"/>
      <c r="Y40" s="179"/>
      <c r="Z40" s="179"/>
      <c r="AA40" s="179"/>
      <c r="AB40" s="179"/>
      <c r="AC40" s="179"/>
    </row>
    <row r="41" spans="1:29" ht="12">
      <c r="A41" s="167"/>
      <c r="B41" s="167"/>
      <c r="C41" s="167"/>
      <c r="D41" s="167"/>
      <c r="E41" s="167"/>
      <c r="F41" s="183"/>
      <c r="G41" s="167"/>
      <c r="H41" s="167"/>
      <c r="I41" s="167"/>
      <c r="J41" s="167"/>
      <c r="K41" s="167"/>
      <c r="L41" s="167"/>
      <c r="O41" s="177"/>
      <c r="P41" s="40"/>
      <c r="Q41" s="40"/>
      <c r="R41" s="40"/>
      <c r="S41" s="40"/>
      <c r="T41" s="40"/>
      <c r="U41" s="40"/>
      <c r="V41" s="40"/>
      <c r="W41" s="179"/>
      <c r="X41" s="179"/>
      <c r="Y41" s="179"/>
      <c r="Z41" s="179"/>
      <c r="AA41" s="179"/>
      <c r="AB41" s="179"/>
      <c r="AC41" s="179"/>
    </row>
    <row r="42" spans="1:29" ht="12">
      <c r="A42" s="167"/>
      <c r="B42" s="167"/>
      <c r="C42" s="167"/>
      <c r="D42" s="167"/>
      <c r="E42" s="167"/>
      <c r="F42" s="183"/>
      <c r="G42" s="167"/>
      <c r="H42" s="167"/>
      <c r="I42" s="167"/>
      <c r="J42" s="167"/>
      <c r="K42" s="167"/>
      <c r="L42" s="167"/>
      <c r="O42" s="177"/>
      <c r="P42" s="40"/>
      <c r="Q42" s="40"/>
      <c r="R42" s="40"/>
      <c r="S42" s="40"/>
      <c r="T42" s="40"/>
      <c r="U42" s="40"/>
      <c r="V42" s="40"/>
      <c r="W42" s="179"/>
      <c r="X42" s="179"/>
      <c r="Y42" s="179"/>
      <c r="Z42" s="179"/>
      <c r="AA42" s="179"/>
      <c r="AB42" s="179"/>
      <c r="AC42" s="179"/>
    </row>
    <row r="43" spans="1:29" ht="12.75">
      <c r="A43" s="167"/>
      <c r="B43" s="167"/>
      <c r="C43" s="167"/>
      <c r="D43" s="167"/>
      <c r="E43" s="167"/>
      <c r="F43" s="183"/>
      <c r="G43" s="167"/>
      <c r="H43" s="167"/>
      <c r="I43" s="167"/>
      <c r="J43" s="167"/>
      <c r="K43" s="167"/>
      <c r="L43" s="167"/>
      <c r="O43" s="177"/>
      <c r="P43" s="40"/>
      <c r="Q43" s="40"/>
      <c r="R43" s="40"/>
      <c r="S43" s="40"/>
      <c r="T43" s="40"/>
      <c r="U43" s="40"/>
      <c r="V43" s="40"/>
      <c r="W43" s="179"/>
      <c r="X43" s="179"/>
      <c r="Y43" s="179"/>
      <c r="Z43" s="179"/>
      <c r="AA43" s="179"/>
      <c r="AB43" s="179"/>
      <c r="AC43" s="179"/>
    </row>
    <row r="44" spans="1:29" ht="12.75">
      <c r="A44" s="167"/>
      <c r="B44" s="167"/>
      <c r="C44" s="167"/>
      <c r="D44" s="167"/>
      <c r="E44" s="167"/>
      <c r="F44" s="183"/>
      <c r="G44" s="167"/>
      <c r="H44" s="167"/>
      <c r="I44" s="167"/>
      <c r="J44" s="167"/>
      <c r="K44" s="167"/>
      <c r="L44" s="167"/>
      <c r="O44" s="177"/>
      <c r="P44" s="40"/>
      <c r="Q44" s="40"/>
      <c r="R44" s="40"/>
      <c r="S44" s="40"/>
      <c r="T44" s="40"/>
      <c r="U44" s="40"/>
      <c r="V44" s="40"/>
      <c r="W44" s="179"/>
      <c r="X44" s="179"/>
      <c r="Y44" s="179"/>
      <c r="Z44" s="179"/>
      <c r="AA44" s="179"/>
      <c r="AB44" s="179"/>
      <c r="AC44" s="179"/>
    </row>
    <row r="45" spans="1:29" ht="12.75">
      <c r="A45" s="167"/>
      <c r="B45" s="167"/>
      <c r="C45" s="167"/>
      <c r="D45" s="167"/>
      <c r="E45" s="167"/>
      <c r="F45" s="183"/>
      <c r="G45" s="167"/>
      <c r="H45" s="167"/>
      <c r="I45" s="167"/>
      <c r="J45" s="167"/>
      <c r="K45" s="167"/>
      <c r="L45" s="167"/>
      <c r="O45" s="177"/>
      <c r="P45" s="40"/>
      <c r="Q45" s="40"/>
      <c r="R45" s="40"/>
      <c r="S45" s="40"/>
      <c r="T45" s="40"/>
      <c r="U45" s="40"/>
      <c r="V45" s="40"/>
      <c r="W45" s="179"/>
      <c r="X45" s="179"/>
      <c r="Y45" s="179"/>
      <c r="Z45" s="179"/>
      <c r="AA45" s="179"/>
      <c r="AB45" s="179"/>
      <c r="AC45" s="179"/>
    </row>
    <row r="46" spans="1:29" ht="12.75">
      <c r="A46" s="167"/>
      <c r="B46" s="167"/>
      <c r="C46" s="167"/>
      <c r="D46" s="167"/>
      <c r="E46" s="167"/>
      <c r="F46" s="183"/>
      <c r="G46" s="167"/>
      <c r="H46" s="167"/>
      <c r="I46" s="167"/>
      <c r="J46" s="167"/>
      <c r="K46" s="167"/>
      <c r="L46" s="167"/>
      <c r="O46" s="177"/>
      <c r="P46" s="40"/>
      <c r="Q46" s="40"/>
      <c r="R46" s="40"/>
      <c r="S46" s="40"/>
      <c r="T46" s="40"/>
      <c r="U46" s="40"/>
      <c r="V46" s="40"/>
      <c r="W46" s="179"/>
      <c r="X46" s="179"/>
      <c r="Y46" s="179"/>
      <c r="Z46" s="179"/>
      <c r="AA46" s="179"/>
      <c r="AB46" s="179"/>
      <c r="AC46" s="179"/>
    </row>
    <row r="47" spans="1:29" ht="12.75">
      <c r="A47" s="167"/>
      <c r="B47" s="167"/>
      <c r="C47" s="167"/>
      <c r="D47" s="167"/>
      <c r="E47" s="167"/>
      <c r="F47" s="183"/>
      <c r="G47" s="167"/>
      <c r="H47" s="167"/>
      <c r="I47" s="167"/>
      <c r="J47" s="167"/>
      <c r="K47" s="167"/>
      <c r="L47" s="167"/>
      <c r="O47" s="177"/>
      <c r="P47" s="40"/>
      <c r="Q47" s="40"/>
      <c r="R47" s="40"/>
      <c r="S47" s="40"/>
      <c r="T47" s="40"/>
      <c r="U47" s="40"/>
      <c r="V47" s="40"/>
      <c r="W47" s="179"/>
      <c r="X47" s="179"/>
      <c r="Y47" s="179"/>
      <c r="Z47" s="179"/>
      <c r="AA47" s="179"/>
      <c r="AB47" s="179"/>
      <c r="AC47" s="179"/>
    </row>
    <row r="48" spans="1:29" ht="12.75">
      <c r="A48" s="167"/>
      <c r="B48" s="167"/>
      <c r="C48" s="167"/>
      <c r="D48" s="167"/>
      <c r="E48" s="167"/>
      <c r="F48" s="183"/>
      <c r="G48" s="167"/>
      <c r="H48" s="167"/>
      <c r="I48" s="167"/>
      <c r="J48" s="167"/>
      <c r="K48" s="167"/>
      <c r="L48" s="167"/>
      <c r="O48" s="177"/>
      <c r="P48" s="40"/>
      <c r="Q48" s="40"/>
      <c r="R48" s="40"/>
      <c r="S48" s="40"/>
      <c r="T48" s="40"/>
      <c r="U48" s="40"/>
      <c r="V48" s="40"/>
      <c r="W48" s="179"/>
      <c r="X48" s="179"/>
      <c r="Y48" s="179"/>
      <c r="Z48" s="179"/>
      <c r="AA48" s="179"/>
      <c r="AB48" s="179"/>
      <c r="AC48" s="179"/>
    </row>
    <row r="49" spans="1:29" ht="12.75">
      <c r="A49" s="167"/>
      <c r="B49" s="167"/>
      <c r="C49" s="167"/>
      <c r="D49" s="167"/>
      <c r="E49" s="167"/>
      <c r="F49" s="183"/>
      <c r="G49" s="167"/>
      <c r="H49" s="167"/>
      <c r="I49" s="167"/>
      <c r="J49" s="167"/>
      <c r="K49" s="167"/>
      <c r="L49" s="167"/>
      <c r="O49" s="177"/>
      <c r="P49" s="40"/>
      <c r="Q49" s="40"/>
      <c r="R49" s="40"/>
      <c r="S49" s="40"/>
      <c r="T49" s="40"/>
      <c r="U49" s="40"/>
      <c r="V49" s="40"/>
      <c r="W49" s="179"/>
      <c r="X49" s="179"/>
      <c r="Y49" s="179"/>
      <c r="Z49" s="179"/>
      <c r="AA49" s="179"/>
      <c r="AB49" s="179"/>
      <c r="AC49" s="179"/>
    </row>
    <row r="50" spans="1:29" ht="12.75">
      <c r="A50" s="167"/>
      <c r="B50" s="167"/>
      <c r="C50" s="167"/>
      <c r="D50" s="167"/>
      <c r="E50" s="167"/>
      <c r="F50" s="183"/>
      <c r="G50" s="167"/>
      <c r="H50" s="167"/>
      <c r="I50" s="167"/>
      <c r="J50" s="167"/>
      <c r="K50" s="167"/>
      <c r="L50" s="167"/>
      <c r="O50" s="177"/>
      <c r="P50" s="40"/>
      <c r="Q50" s="40"/>
      <c r="R50" s="40"/>
      <c r="S50" s="40"/>
      <c r="T50" s="40"/>
      <c r="U50" s="40"/>
      <c r="V50" s="40"/>
      <c r="W50" s="179"/>
      <c r="X50" s="179"/>
      <c r="Y50" s="179"/>
      <c r="Z50" s="179"/>
      <c r="AA50" s="179"/>
      <c r="AB50" s="179"/>
      <c r="AC50" s="179"/>
    </row>
    <row r="51" spans="1:29" ht="12.75">
      <c r="A51" s="167"/>
      <c r="B51" s="167"/>
      <c r="C51" s="167"/>
      <c r="D51" s="167"/>
      <c r="E51" s="167"/>
      <c r="F51" s="183"/>
      <c r="G51" s="167"/>
      <c r="H51" s="167"/>
      <c r="I51" s="167"/>
      <c r="J51" s="167"/>
      <c r="K51" s="167"/>
      <c r="L51" s="167"/>
      <c r="O51" s="177"/>
      <c r="P51" s="40"/>
      <c r="Q51" s="40"/>
      <c r="R51" s="40"/>
      <c r="S51" s="40"/>
      <c r="T51" s="40"/>
      <c r="U51" s="40"/>
      <c r="V51" s="40"/>
      <c r="W51" s="179"/>
      <c r="X51" s="179"/>
      <c r="Y51" s="179"/>
      <c r="Z51" s="179"/>
      <c r="AA51" s="179"/>
      <c r="AB51" s="179"/>
      <c r="AC51" s="179"/>
    </row>
    <row r="52" spans="1:29" ht="12.75">
      <c r="A52" s="167"/>
      <c r="B52" s="167"/>
      <c r="C52" s="167"/>
      <c r="D52" s="167"/>
      <c r="E52" s="167"/>
      <c r="F52" s="183"/>
      <c r="G52" s="167"/>
      <c r="H52" s="167"/>
      <c r="I52" s="167"/>
      <c r="J52" s="167"/>
      <c r="K52" s="167"/>
      <c r="L52" s="167"/>
      <c r="O52" s="177"/>
      <c r="P52" s="40"/>
      <c r="Q52" s="40"/>
      <c r="R52" s="40"/>
      <c r="S52" s="40"/>
      <c r="T52" s="40"/>
      <c r="U52" s="40"/>
      <c r="V52" s="40"/>
      <c r="W52" s="179"/>
      <c r="X52" s="179"/>
      <c r="Y52" s="179"/>
      <c r="Z52" s="179"/>
      <c r="AA52" s="179"/>
      <c r="AB52" s="179"/>
      <c r="AC52" s="179"/>
    </row>
    <row r="53" spans="1:29" ht="12.75">
      <c r="A53" s="167"/>
      <c r="B53" s="167"/>
      <c r="C53" s="167"/>
      <c r="D53" s="167"/>
      <c r="E53" s="167"/>
      <c r="F53" s="183"/>
      <c r="G53" s="167"/>
      <c r="H53" s="167"/>
      <c r="I53" s="167"/>
      <c r="J53" s="167"/>
      <c r="K53" s="167"/>
      <c r="L53" s="167"/>
      <c r="O53" s="177"/>
      <c r="P53" s="40"/>
      <c r="Q53" s="40"/>
      <c r="R53" s="40"/>
      <c r="S53" s="40"/>
      <c r="T53" s="40"/>
      <c r="U53" s="40"/>
      <c r="V53" s="40"/>
      <c r="W53" s="179"/>
      <c r="X53" s="179"/>
      <c r="Y53" s="179"/>
      <c r="Z53" s="179"/>
      <c r="AA53" s="179"/>
      <c r="AB53" s="179"/>
      <c r="AC53" s="179"/>
    </row>
    <row r="54" spans="1:29" ht="12.75">
      <c r="A54" s="167"/>
      <c r="B54" s="167"/>
      <c r="C54" s="167"/>
      <c r="D54" s="167"/>
      <c r="E54" s="167"/>
      <c r="F54" s="183"/>
      <c r="G54" s="167"/>
      <c r="H54" s="167"/>
      <c r="I54" s="167"/>
      <c r="J54" s="167"/>
      <c r="K54" s="167"/>
      <c r="L54" s="167"/>
      <c r="O54" s="177"/>
      <c r="P54" s="40"/>
      <c r="Q54" s="40"/>
      <c r="R54" s="40"/>
      <c r="S54" s="40"/>
      <c r="T54" s="40"/>
      <c r="U54" s="40"/>
      <c r="V54" s="40"/>
      <c r="W54" s="179"/>
      <c r="X54" s="179"/>
      <c r="Y54" s="179"/>
      <c r="Z54" s="179"/>
      <c r="AA54" s="179"/>
      <c r="AB54" s="179"/>
      <c r="AC54" s="179"/>
    </row>
    <row r="55" spans="1:29" ht="12.75">
      <c r="A55" s="167"/>
      <c r="B55" s="167"/>
      <c r="C55" s="167"/>
      <c r="D55" s="167"/>
      <c r="E55" s="167"/>
      <c r="F55" s="183"/>
      <c r="G55" s="167"/>
      <c r="H55" s="167"/>
      <c r="I55" s="167"/>
      <c r="J55" s="167"/>
      <c r="K55" s="167"/>
      <c r="L55" s="167"/>
      <c r="O55" s="177"/>
      <c r="P55" s="40"/>
      <c r="Q55" s="40"/>
      <c r="R55" s="40"/>
      <c r="S55" s="40"/>
      <c r="T55" s="40"/>
      <c r="U55" s="40"/>
      <c r="V55" s="40"/>
      <c r="W55" s="179"/>
      <c r="X55" s="179"/>
      <c r="Y55" s="179"/>
      <c r="Z55" s="179"/>
      <c r="AA55" s="179"/>
      <c r="AB55" s="179"/>
      <c r="AC55" s="179"/>
    </row>
    <row r="56" spans="1:29" ht="12.75">
      <c r="A56" s="167"/>
      <c r="B56" s="167"/>
      <c r="C56" s="167"/>
      <c r="D56" s="167"/>
      <c r="E56" s="167"/>
      <c r="F56" s="183"/>
      <c r="G56" s="167"/>
      <c r="H56" s="167"/>
      <c r="I56" s="167"/>
      <c r="J56" s="167"/>
      <c r="K56" s="167"/>
      <c r="L56" s="167"/>
      <c r="O56" s="177"/>
      <c r="P56" s="40"/>
      <c r="Q56" s="40"/>
      <c r="R56" s="40"/>
      <c r="S56" s="40"/>
      <c r="T56" s="40"/>
      <c r="U56" s="40"/>
      <c r="V56" s="40"/>
      <c r="W56" s="179"/>
      <c r="X56" s="179"/>
      <c r="Y56" s="179"/>
      <c r="Z56" s="179"/>
      <c r="AA56" s="179"/>
      <c r="AB56" s="179"/>
      <c r="AC56" s="179"/>
    </row>
    <row r="57" spans="1:29" ht="12.75">
      <c r="A57" s="167"/>
      <c r="B57" s="167"/>
      <c r="C57" s="167"/>
      <c r="D57" s="167"/>
      <c r="E57" s="167"/>
      <c r="F57" s="183"/>
      <c r="G57" s="167"/>
      <c r="H57" s="167"/>
      <c r="I57" s="167"/>
      <c r="J57" s="167"/>
      <c r="K57" s="167"/>
      <c r="L57" s="167"/>
      <c r="O57" s="177"/>
      <c r="P57" s="40"/>
      <c r="Q57" s="40"/>
      <c r="R57" s="40"/>
      <c r="S57" s="40"/>
      <c r="T57" s="40"/>
      <c r="U57" s="40"/>
      <c r="V57" s="40"/>
      <c r="W57" s="179"/>
      <c r="X57" s="179"/>
      <c r="Y57" s="179"/>
      <c r="Z57" s="179"/>
      <c r="AA57" s="179"/>
      <c r="AB57" s="179"/>
      <c r="AC57" s="179"/>
    </row>
    <row r="58" spans="1:29" ht="12.75">
      <c r="A58" s="167"/>
      <c r="B58" s="167"/>
      <c r="C58" s="167"/>
      <c r="D58" s="167"/>
      <c r="E58" s="167"/>
      <c r="F58" s="183"/>
      <c r="G58" s="167"/>
      <c r="H58" s="167"/>
      <c r="I58" s="167"/>
      <c r="J58" s="167"/>
      <c r="K58" s="167"/>
      <c r="L58" s="167"/>
      <c r="O58" s="177"/>
      <c r="P58" s="40"/>
      <c r="Q58" s="40"/>
      <c r="R58" s="40"/>
      <c r="S58" s="40"/>
      <c r="T58" s="40"/>
      <c r="U58" s="40"/>
      <c r="V58" s="40"/>
      <c r="W58" s="179"/>
      <c r="X58" s="179"/>
      <c r="Y58" s="179"/>
      <c r="Z58" s="179"/>
      <c r="AA58" s="179"/>
      <c r="AB58" s="179"/>
      <c r="AC58" s="179"/>
    </row>
    <row r="59" spans="1:29" ht="12.75">
      <c r="A59" s="167"/>
      <c r="B59" s="167"/>
      <c r="C59" s="167"/>
      <c r="D59" s="167"/>
      <c r="E59" s="167"/>
      <c r="F59" s="183"/>
      <c r="G59" s="167"/>
      <c r="H59" s="167"/>
      <c r="I59" s="167"/>
      <c r="J59" s="167"/>
      <c r="K59" s="167"/>
      <c r="L59" s="167"/>
      <c r="O59" s="177"/>
      <c r="P59" s="40"/>
      <c r="Q59" s="40"/>
      <c r="R59" s="40"/>
      <c r="S59" s="40"/>
      <c r="T59" s="40"/>
      <c r="U59" s="40"/>
      <c r="V59" s="40"/>
      <c r="W59" s="179"/>
      <c r="X59" s="179"/>
      <c r="Y59" s="179"/>
      <c r="Z59" s="179"/>
      <c r="AA59" s="179"/>
      <c r="AB59" s="179"/>
      <c r="AC59" s="179"/>
    </row>
    <row r="60" spans="1:29" ht="12.75">
      <c r="A60" s="167"/>
      <c r="B60" s="167"/>
      <c r="C60" s="167"/>
      <c r="D60" s="167"/>
      <c r="E60" s="167"/>
      <c r="F60" s="183"/>
      <c r="G60" s="167"/>
      <c r="H60" s="167"/>
      <c r="I60" s="167"/>
      <c r="J60" s="167"/>
      <c r="K60" s="167"/>
      <c r="L60" s="167"/>
      <c r="O60" s="177"/>
      <c r="P60" s="40"/>
      <c r="Q60" s="40"/>
      <c r="R60" s="40"/>
      <c r="S60" s="40"/>
      <c r="T60" s="40"/>
      <c r="U60" s="40"/>
      <c r="V60" s="40"/>
      <c r="W60" s="179"/>
      <c r="X60" s="179"/>
      <c r="Y60" s="179"/>
      <c r="Z60" s="179"/>
      <c r="AA60" s="179"/>
      <c r="AB60" s="179"/>
      <c r="AC60" s="179"/>
    </row>
    <row r="61" spans="1:29" ht="12.75">
      <c r="A61" s="167"/>
      <c r="B61" s="167"/>
      <c r="C61" s="167"/>
      <c r="D61" s="167"/>
      <c r="E61" s="167"/>
      <c r="F61" s="183"/>
      <c r="G61" s="167"/>
      <c r="H61" s="167"/>
      <c r="I61" s="167"/>
      <c r="J61" s="167"/>
      <c r="K61" s="167"/>
      <c r="L61" s="167"/>
      <c r="O61" s="177"/>
      <c r="P61" s="40"/>
      <c r="Q61" s="40"/>
      <c r="R61" s="40"/>
      <c r="S61" s="40"/>
      <c r="T61" s="40"/>
      <c r="U61" s="40"/>
      <c r="V61" s="40"/>
      <c r="W61" s="179"/>
      <c r="X61" s="179"/>
      <c r="Y61" s="179"/>
      <c r="Z61" s="179"/>
      <c r="AA61" s="179"/>
      <c r="AB61" s="179"/>
      <c r="AC61" s="179"/>
    </row>
    <row r="62" spans="1:29" ht="12.75">
      <c r="A62" s="167"/>
      <c r="B62" s="167"/>
      <c r="C62" s="167"/>
      <c r="D62" s="167"/>
      <c r="E62" s="167"/>
      <c r="F62" s="183"/>
      <c r="G62" s="167"/>
      <c r="H62" s="167"/>
      <c r="I62" s="167"/>
      <c r="J62" s="167"/>
      <c r="K62" s="167"/>
      <c r="L62" s="167"/>
      <c r="O62" s="177"/>
      <c r="P62" s="40"/>
      <c r="Q62" s="40"/>
      <c r="R62" s="40"/>
      <c r="S62" s="40"/>
      <c r="T62" s="40"/>
      <c r="U62" s="40"/>
      <c r="V62" s="40"/>
      <c r="W62" s="179"/>
      <c r="X62" s="179"/>
      <c r="Y62" s="179"/>
      <c r="Z62" s="179"/>
      <c r="AA62" s="179"/>
      <c r="AB62" s="179"/>
      <c r="AC62" s="179"/>
    </row>
    <row r="63" spans="1:29" ht="12.75">
      <c r="A63" s="167"/>
      <c r="B63" s="167"/>
      <c r="C63" s="167"/>
      <c r="D63" s="167"/>
      <c r="E63" s="167"/>
      <c r="F63" s="183"/>
      <c r="G63" s="167"/>
      <c r="H63" s="167"/>
      <c r="I63" s="167"/>
      <c r="J63" s="167"/>
      <c r="K63" s="167"/>
      <c r="L63" s="167"/>
      <c r="O63" s="177"/>
      <c r="P63" s="40"/>
      <c r="Q63" s="40"/>
      <c r="R63" s="40"/>
      <c r="S63" s="40"/>
      <c r="T63" s="40"/>
      <c r="U63" s="40"/>
      <c r="V63" s="40"/>
      <c r="W63" s="179"/>
      <c r="X63" s="179"/>
      <c r="Y63" s="179"/>
      <c r="Z63" s="179"/>
      <c r="AA63" s="179"/>
      <c r="AB63" s="179"/>
      <c r="AC63" s="179"/>
    </row>
    <row r="64" spans="1:29" ht="12.75">
      <c r="A64" s="167"/>
      <c r="B64" s="167"/>
      <c r="C64" s="167"/>
      <c r="D64" s="167"/>
      <c r="E64" s="167"/>
      <c r="F64" s="183"/>
      <c r="G64" s="167"/>
      <c r="H64" s="167"/>
      <c r="I64" s="167"/>
      <c r="J64" s="167"/>
      <c r="K64" s="167"/>
      <c r="L64" s="167"/>
      <c r="O64" s="177"/>
      <c r="P64" s="40"/>
      <c r="Q64" s="40"/>
      <c r="R64" s="40"/>
      <c r="S64" s="40"/>
      <c r="T64" s="40"/>
      <c r="U64" s="40"/>
      <c r="V64" s="40"/>
      <c r="W64" s="179"/>
      <c r="X64" s="179"/>
      <c r="Y64" s="179"/>
      <c r="Z64" s="179"/>
      <c r="AA64" s="179"/>
      <c r="AB64" s="179"/>
      <c r="AC64" s="179"/>
    </row>
    <row r="65" spans="1:29" ht="12.75">
      <c r="A65" s="167"/>
      <c r="B65" s="167"/>
      <c r="C65" s="167"/>
      <c r="D65" s="167"/>
      <c r="E65" s="167"/>
      <c r="F65" s="183"/>
      <c r="G65" s="167"/>
      <c r="H65" s="167"/>
      <c r="I65" s="167"/>
      <c r="J65" s="167"/>
      <c r="K65" s="167"/>
      <c r="L65" s="167"/>
      <c r="O65" s="177"/>
      <c r="P65" s="40"/>
      <c r="Q65" s="40"/>
      <c r="R65" s="40"/>
      <c r="S65" s="40"/>
      <c r="T65" s="40"/>
      <c r="U65" s="40"/>
      <c r="V65" s="40"/>
      <c r="W65" s="179"/>
      <c r="X65" s="179"/>
      <c r="Y65" s="179"/>
      <c r="Z65" s="179"/>
      <c r="AA65" s="179"/>
      <c r="AB65" s="179"/>
      <c r="AC65" s="179"/>
    </row>
    <row r="66" spans="1:29" ht="12.75">
      <c r="A66" s="167"/>
      <c r="B66" s="167"/>
      <c r="C66" s="167"/>
      <c r="D66" s="167"/>
      <c r="E66" s="167"/>
      <c r="F66" s="183"/>
      <c r="G66" s="167"/>
      <c r="H66" s="167"/>
      <c r="I66" s="167"/>
      <c r="J66" s="167"/>
      <c r="K66" s="167"/>
      <c r="L66" s="167"/>
      <c r="O66" s="177"/>
      <c r="P66" s="40"/>
      <c r="Q66" s="40"/>
      <c r="R66" s="40"/>
      <c r="S66" s="40"/>
      <c r="T66" s="40"/>
      <c r="U66" s="40"/>
      <c r="V66" s="40"/>
      <c r="W66" s="179"/>
      <c r="X66" s="179"/>
      <c r="Y66" s="179"/>
      <c r="Z66" s="179"/>
      <c r="AA66" s="179"/>
      <c r="AB66" s="179"/>
      <c r="AC66" s="179"/>
    </row>
    <row r="67" spans="1:29" ht="12.75">
      <c r="A67" s="167"/>
      <c r="B67" s="167"/>
      <c r="C67" s="167"/>
      <c r="D67" s="167"/>
      <c r="E67" s="167"/>
      <c r="F67" s="183"/>
      <c r="G67" s="167"/>
      <c r="H67" s="167"/>
      <c r="I67" s="167"/>
      <c r="J67" s="167"/>
      <c r="K67" s="167"/>
      <c r="L67" s="167"/>
      <c r="O67" s="177"/>
      <c r="P67" s="40"/>
      <c r="Q67" s="40"/>
      <c r="R67" s="40"/>
      <c r="S67" s="40"/>
      <c r="T67" s="40"/>
      <c r="U67" s="40"/>
      <c r="V67" s="40"/>
      <c r="W67" s="179"/>
      <c r="X67" s="179"/>
      <c r="Y67" s="179"/>
      <c r="Z67" s="179"/>
      <c r="AA67" s="179"/>
      <c r="AB67" s="179"/>
      <c r="AC67" s="179"/>
    </row>
    <row r="68" spans="1:29" ht="12.75">
      <c r="A68" s="167"/>
      <c r="B68" s="167"/>
      <c r="C68" s="167"/>
      <c r="D68" s="167"/>
      <c r="E68" s="167"/>
      <c r="F68" s="183"/>
      <c r="G68" s="167"/>
      <c r="H68" s="167"/>
      <c r="I68" s="167"/>
      <c r="J68" s="167"/>
      <c r="K68" s="167"/>
      <c r="L68" s="167"/>
      <c r="O68" s="177"/>
      <c r="P68" s="40"/>
      <c r="Q68" s="40"/>
      <c r="R68" s="40"/>
      <c r="S68" s="40"/>
      <c r="T68" s="40"/>
      <c r="U68" s="40"/>
      <c r="V68" s="40"/>
      <c r="W68" s="179"/>
      <c r="X68" s="179"/>
      <c r="Y68" s="179"/>
      <c r="Z68" s="179"/>
      <c r="AA68" s="179"/>
      <c r="AB68" s="179"/>
      <c r="AC68" s="179"/>
    </row>
    <row r="69" spans="1:29" ht="12.75">
      <c r="A69" s="167"/>
      <c r="B69" s="167"/>
      <c r="C69" s="167"/>
      <c r="D69" s="167"/>
      <c r="E69" s="167"/>
      <c r="F69" s="183"/>
      <c r="G69" s="167"/>
      <c r="H69" s="167"/>
      <c r="I69" s="167"/>
      <c r="J69" s="167"/>
      <c r="K69" s="167"/>
      <c r="L69" s="167"/>
      <c r="O69" s="177"/>
      <c r="P69" s="40"/>
      <c r="Q69" s="40"/>
      <c r="R69" s="40"/>
      <c r="S69" s="40"/>
      <c r="T69" s="40"/>
      <c r="U69" s="40"/>
      <c r="V69" s="40"/>
      <c r="W69" s="179"/>
      <c r="X69" s="179"/>
      <c r="Y69" s="179"/>
      <c r="Z69" s="179"/>
      <c r="AA69" s="179"/>
      <c r="AB69" s="179"/>
      <c r="AC69" s="179"/>
    </row>
    <row r="70" spans="1:29" ht="12.75">
      <c r="A70" s="167"/>
      <c r="B70" s="167"/>
      <c r="C70" s="167"/>
      <c r="D70" s="167"/>
      <c r="E70" s="167"/>
      <c r="F70" s="183"/>
      <c r="G70" s="167"/>
      <c r="H70" s="167"/>
      <c r="I70" s="167"/>
      <c r="J70" s="167"/>
      <c r="K70" s="167"/>
      <c r="L70" s="167"/>
      <c r="O70" s="177"/>
      <c r="P70" s="40"/>
      <c r="Q70" s="40"/>
      <c r="R70" s="40"/>
      <c r="S70" s="40"/>
      <c r="T70" s="40"/>
      <c r="U70" s="40"/>
      <c r="V70" s="40"/>
      <c r="W70" s="179"/>
      <c r="X70" s="179"/>
      <c r="Y70" s="179"/>
      <c r="Z70" s="179"/>
      <c r="AA70" s="179"/>
      <c r="AB70" s="179"/>
      <c r="AC70" s="179"/>
    </row>
    <row r="71" spans="1:29" ht="12.75">
      <c r="A71" s="167"/>
      <c r="B71" s="167"/>
      <c r="C71" s="167"/>
      <c r="D71" s="167"/>
      <c r="E71" s="167"/>
      <c r="F71" s="183"/>
      <c r="G71" s="167"/>
      <c r="H71" s="167"/>
      <c r="I71" s="167"/>
      <c r="J71" s="167"/>
      <c r="K71" s="167"/>
      <c r="L71" s="167"/>
      <c r="O71" s="177"/>
      <c r="P71" s="40"/>
      <c r="Q71" s="40"/>
      <c r="R71" s="40"/>
      <c r="S71" s="40"/>
      <c r="T71" s="40"/>
      <c r="U71" s="40"/>
      <c r="V71" s="40"/>
      <c r="W71" s="179"/>
      <c r="X71" s="179"/>
      <c r="Y71" s="179"/>
      <c r="Z71" s="179"/>
      <c r="AA71" s="179"/>
      <c r="AB71" s="179"/>
      <c r="AC71" s="179"/>
    </row>
    <row r="72" spans="1:29" ht="12.75">
      <c r="A72" s="167"/>
      <c r="B72" s="167"/>
      <c r="C72" s="167"/>
      <c r="D72" s="167"/>
      <c r="E72" s="167"/>
      <c r="F72" s="183"/>
      <c r="G72" s="167"/>
      <c r="H72" s="167"/>
      <c r="I72" s="167"/>
      <c r="J72" s="167"/>
      <c r="K72" s="167"/>
      <c r="L72" s="167"/>
      <c r="O72" s="177"/>
      <c r="P72" s="40"/>
      <c r="Q72" s="40"/>
      <c r="R72" s="40"/>
      <c r="S72" s="40"/>
      <c r="T72" s="40"/>
      <c r="U72" s="40"/>
      <c r="V72" s="40"/>
      <c r="W72" s="179"/>
      <c r="X72" s="179"/>
      <c r="Y72" s="179"/>
      <c r="Z72" s="179"/>
      <c r="AA72" s="179"/>
      <c r="AB72" s="179"/>
      <c r="AC72" s="179"/>
    </row>
    <row r="73" spans="1:32" ht="12.75">
      <c r="A73" s="167"/>
      <c r="F73" s="40"/>
      <c r="I73" s="184"/>
      <c r="J73" s="184"/>
      <c r="K73" s="184"/>
      <c r="O73" s="40"/>
      <c r="P73" s="40"/>
      <c r="Q73" s="40"/>
      <c r="R73" s="40"/>
      <c r="S73" s="40"/>
      <c r="T73" s="40"/>
      <c r="U73" s="178"/>
      <c r="V73" s="40"/>
      <c r="AF73" s="40"/>
    </row>
    <row r="74" spans="1:32" ht="12.75">
      <c r="A74" s="167"/>
      <c r="F74" s="40"/>
      <c r="I74" s="179"/>
      <c r="J74" s="179"/>
      <c r="K74" s="179"/>
      <c r="O74" s="40"/>
      <c r="P74" s="40"/>
      <c r="Q74" s="40"/>
      <c r="R74" s="40"/>
      <c r="S74" s="40"/>
      <c r="T74" s="40"/>
      <c r="U74" s="178"/>
      <c r="V74" s="40"/>
      <c r="AF74" s="40"/>
    </row>
    <row r="75" spans="1:32" ht="12.75">
      <c r="A75" s="146"/>
      <c r="C75" s="118" t="s">
        <v>195</v>
      </c>
      <c r="F75" s="40"/>
      <c r="I75" s="184"/>
      <c r="J75" s="184"/>
      <c r="K75" s="184"/>
      <c r="O75" s="40"/>
      <c r="P75" s="40"/>
      <c r="Q75" s="40"/>
      <c r="R75" s="40"/>
      <c r="S75" s="40"/>
      <c r="T75" s="40"/>
      <c r="U75" s="178"/>
      <c r="V75" s="40"/>
      <c r="AF75" s="40"/>
    </row>
    <row r="76" spans="1:32" ht="36">
      <c r="A76" s="185"/>
      <c r="B76" s="179"/>
      <c r="C76" s="186" t="s">
        <v>107</v>
      </c>
      <c r="D76" s="179"/>
      <c r="E76" s="179"/>
      <c r="F76" s="179"/>
      <c r="G76" s="179"/>
      <c r="H76" s="179"/>
      <c r="I76" s="179"/>
      <c r="O76" s="40"/>
      <c r="P76" s="40"/>
      <c r="Q76" s="40"/>
      <c r="R76" s="40"/>
      <c r="S76" s="178"/>
      <c r="T76" s="40"/>
      <c r="U76" s="40"/>
      <c r="V76" s="40"/>
      <c r="AF76" s="40"/>
    </row>
    <row r="77" spans="1:32" ht="12.75">
      <c r="A77" s="187"/>
      <c r="B77" s="179"/>
      <c r="C77" s="188" t="s">
        <v>249</v>
      </c>
      <c r="D77" s="179"/>
      <c r="E77" s="179"/>
      <c r="F77" s="179"/>
      <c r="G77" s="179"/>
      <c r="H77" s="179"/>
      <c r="I77" s="179"/>
      <c r="O77" s="40"/>
      <c r="P77" s="40"/>
      <c r="Q77" s="40"/>
      <c r="R77" s="40"/>
      <c r="S77" s="178"/>
      <c r="T77" s="40"/>
      <c r="U77" s="40"/>
      <c r="V77" s="40"/>
      <c r="AF77" s="40"/>
    </row>
    <row r="78" spans="1:32" ht="12.75">
      <c r="A78" s="187"/>
      <c r="B78" s="179" t="s">
        <v>239</v>
      </c>
      <c r="C78" s="188">
        <v>2.8</v>
      </c>
      <c r="D78" s="179"/>
      <c r="E78" s="179"/>
      <c r="F78" s="179"/>
      <c r="G78" s="179"/>
      <c r="H78" s="179"/>
      <c r="I78" s="179"/>
      <c r="O78" s="40"/>
      <c r="P78" s="40"/>
      <c r="Q78" s="40"/>
      <c r="R78" s="40"/>
      <c r="S78" s="178"/>
      <c r="T78" s="40"/>
      <c r="U78" s="40"/>
      <c r="V78" s="40"/>
      <c r="AF78" s="40"/>
    </row>
    <row r="79" spans="1:32" ht="12.75">
      <c r="A79" s="187"/>
      <c r="B79" s="179"/>
      <c r="C79" s="188"/>
      <c r="D79" s="179"/>
      <c r="E79" s="179"/>
      <c r="F79" s="179"/>
      <c r="G79" s="179"/>
      <c r="H79" s="179"/>
      <c r="I79" s="179"/>
      <c r="O79" s="40"/>
      <c r="P79" s="40"/>
      <c r="Q79" s="40"/>
      <c r="R79" s="40"/>
      <c r="S79" s="178"/>
      <c r="T79" s="40"/>
      <c r="U79" s="40"/>
      <c r="V79" s="40"/>
      <c r="AF79" s="40"/>
    </row>
    <row r="80" spans="1:32" ht="12.75">
      <c r="A80" s="187"/>
      <c r="B80" s="156" t="s">
        <v>76</v>
      </c>
      <c r="C80" s="151">
        <v>56.279266062420874</v>
      </c>
      <c r="D80" s="179"/>
      <c r="E80" s="179"/>
      <c r="F80" s="179"/>
      <c r="G80" s="179"/>
      <c r="H80" s="179"/>
      <c r="I80" s="179"/>
      <c r="O80" s="40"/>
      <c r="P80" s="40"/>
      <c r="Q80" s="40"/>
      <c r="R80" s="40"/>
      <c r="S80" s="178"/>
      <c r="T80" s="40"/>
      <c r="U80" s="40"/>
      <c r="V80" s="40"/>
      <c r="AF80" s="40"/>
    </row>
    <row r="81" spans="1:32" ht="12.75">
      <c r="A81" s="187"/>
      <c r="B81" s="156" t="s">
        <v>71</v>
      </c>
      <c r="C81" s="151">
        <v>20.794473229706394</v>
      </c>
      <c r="D81" s="179"/>
      <c r="E81" s="179"/>
      <c r="F81" s="179"/>
      <c r="G81" s="179"/>
      <c r="H81" s="179"/>
      <c r="I81" s="179"/>
      <c r="O81" s="40"/>
      <c r="P81" s="40"/>
      <c r="Q81" s="40"/>
      <c r="R81" s="40"/>
      <c r="S81" s="178"/>
      <c r="T81" s="40"/>
      <c r="U81" s="40"/>
      <c r="V81" s="40"/>
      <c r="AF81" s="40"/>
    </row>
    <row r="82" spans="1:32" ht="12.75">
      <c r="A82" s="187"/>
      <c r="B82" s="156" t="s">
        <v>75</v>
      </c>
      <c r="C82" s="151">
        <v>12.877610425211177</v>
      </c>
      <c r="D82" s="179"/>
      <c r="E82" s="179"/>
      <c r="F82" s="179"/>
      <c r="G82" s="179"/>
      <c r="H82" s="179"/>
      <c r="I82" s="179"/>
      <c r="O82" s="40"/>
      <c r="P82" s="40"/>
      <c r="Q82" s="40"/>
      <c r="R82" s="40"/>
      <c r="S82" s="178"/>
      <c r="T82" s="40"/>
      <c r="U82" s="40"/>
      <c r="V82" s="40"/>
      <c r="AF82" s="40"/>
    </row>
    <row r="83" spans="1:32" ht="12.75">
      <c r="A83" s="187"/>
      <c r="B83" s="156" t="s">
        <v>82</v>
      </c>
      <c r="C83" s="151">
        <v>5.619504618200983</v>
      </c>
      <c r="D83" s="179"/>
      <c r="E83" s="179"/>
      <c r="F83" s="179"/>
      <c r="G83" s="179"/>
      <c r="H83" s="179"/>
      <c r="I83" s="179"/>
      <c r="O83" s="40"/>
      <c r="P83" s="40"/>
      <c r="Q83" s="40"/>
      <c r="R83" s="40"/>
      <c r="S83" s="178"/>
      <c r="T83" s="40"/>
      <c r="U83" s="40"/>
      <c r="V83" s="40"/>
      <c r="AF83" s="40"/>
    </row>
    <row r="84" spans="1:32" ht="12.75">
      <c r="A84" s="187"/>
      <c r="B84" s="156" t="s">
        <v>72</v>
      </c>
      <c r="C84" s="151">
        <v>5.464289156045968</v>
      </c>
      <c r="D84" s="179"/>
      <c r="E84" s="179"/>
      <c r="F84" s="179"/>
      <c r="G84" s="179"/>
      <c r="H84" s="179"/>
      <c r="I84" s="179"/>
      <c r="O84" s="40"/>
      <c r="P84" s="40"/>
      <c r="Q84" s="40"/>
      <c r="R84" s="40"/>
      <c r="S84" s="178"/>
      <c r="T84" s="40"/>
      <c r="U84" s="40"/>
      <c r="V84" s="40"/>
      <c r="AF84" s="40"/>
    </row>
    <row r="85" spans="1:32" ht="12.75">
      <c r="A85" s="187"/>
      <c r="B85" s="156" t="s">
        <v>61</v>
      </c>
      <c r="C85" s="151">
        <v>3.3708920187793443</v>
      </c>
      <c r="D85" s="179"/>
      <c r="E85" s="179"/>
      <c r="F85" s="179"/>
      <c r="G85" s="179"/>
      <c r="H85" s="179"/>
      <c r="I85" s="179"/>
      <c r="O85" s="40"/>
      <c r="P85" s="40"/>
      <c r="Q85" s="40"/>
      <c r="R85" s="40"/>
      <c r="S85" s="178"/>
      <c r="T85" s="40"/>
      <c r="U85" s="40"/>
      <c r="V85" s="40"/>
      <c r="AF85" s="40"/>
    </row>
    <row r="86" spans="1:32" ht="12.75">
      <c r="A86" s="187"/>
      <c r="B86" s="156" t="s">
        <v>248</v>
      </c>
      <c r="C86" s="151">
        <v>3.250039389428583</v>
      </c>
      <c r="D86" s="179"/>
      <c r="E86" s="179"/>
      <c r="F86" s="179"/>
      <c r="G86" s="179"/>
      <c r="H86" s="179"/>
      <c r="I86" s="179"/>
      <c r="O86" s="40"/>
      <c r="P86" s="40"/>
      <c r="Q86" s="40"/>
      <c r="R86" s="40"/>
      <c r="S86" s="178"/>
      <c r="T86" s="40"/>
      <c r="U86" s="40"/>
      <c r="V86" s="40"/>
      <c r="AF86" s="40"/>
    </row>
    <row r="87" spans="1:32" ht="12.75">
      <c r="A87" s="187"/>
      <c r="B87" s="156" t="s">
        <v>65</v>
      </c>
      <c r="C87" s="151">
        <v>2.9124811427999457</v>
      </c>
      <c r="D87" s="179"/>
      <c r="E87" s="179"/>
      <c r="F87" s="179"/>
      <c r="G87" s="179"/>
      <c r="H87" s="179"/>
      <c r="I87" s="179"/>
      <c r="O87" s="40"/>
      <c r="P87" s="40"/>
      <c r="Q87" s="40"/>
      <c r="R87" s="40"/>
      <c r="S87" s="178"/>
      <c r="T87" s="40"/>
      <c r="U87" s="40"/>
      <c r="V87" s="40"/>
      <c r="AF87" s="40"/>
    </row>
    <row r="88" spans="1:32" ht="12.75">
      <c r="A88" s="187"/>
      <c r="B88" s="156" t="s">
        <v>62</v>
      </c>
      <c r="C88" s="151">
        <v>2.336913993028384</v>
      </c>
      <c r="D88" s="179"/>
      <c r="E88" s="179"/>
      <c r="F88" s="179"/>
      <c r="G88" s="179"/>
      <c r="H88" s="179"/>
      <c r="I88" s="179"/>
      <c r="O88" s="40"/>
      <c r="P88" s="40"/>
      <c r="Q88" s="40"/>
      <c r="R88" s="40"/>
      <c r="S88" s="178"/>
      <c r="T88" s="40"/>
      <c r="U88" s="40"/>
      <c r="V88" s="40"/>
      <c r="AF88" s="40"/>
    </row>
    <row r="89" spans="1:32" ht="12.75">
      <c r="A89" s="187"/>
      <c r="B89" s="156" t="s">
        <v>83</v>
      </c>
      <c r="C89" s="151">
        <v>1.7189752689364532</v>
      </c>
      <c r="D89" s="179"/>
      <c r="E89" s="179"/>
      <c r="F89" s="179"/>
      <c r="G89" s="179"/>
      <c r="H89" s="179"/>
      <c r="I89" s="179"/>
      <c r="O89" s="40"/>
      <c r="P89" s="40"/>
      <c r="Q89" s="40"/>
      <c r="R89" s="40"/>
      <c r="S89" s="178"/>
      <c r="T89" s="40"/>
      <c r="U89" s="40"/>
      <c r="V89" s="40"/>
      <c r="AF89" s="40"/>
    </row>
    <row r="90" spans="1:32" ht="12.75">
      <c r="A90" s="187"/>
      <c r="B90" s="156" t="s">
        <v>73</v>
      </c>
      <c r="C90" s="151">
        <v>1.559737021083654</v>
      </c>
      <c r="D90" s="179"/>
      <c r="E90" s="179"/>
      <c r="F90" s="179"/>
      <c r="G90" s="179"/>
      <c r="H90" s="179"/>
      <c r="I90" s="179"/>
      <c r="O90" s="40"/>
      <c r="P90" s="40"/>
      <c r="Q90" s="40"/>
      <c r="R90" s="40"/>
      <c r="S90" s="178"/>
      <c r="T90" s="40"/>
      <c r="U90" s="40"/>
      <c r="V90" s="40"/>
      <c r="AF90" s="40"/>
    </row>
    <row r="91" spans="1:32" ht="12.75">
      <c r="A91" s="187"/>
      <c r="B91" s="156" t="s">
        <v>64</v>
      </c>
      <c r="C91" s="151">
        <v>1.1186126555467304</v>
      </c>
      <c r="D91" s="179"/>
      <c r="E91" s="179"/>
      <c r="F91" s="179"/>
      <c r="G91" s="179"/>
      <c r="H91" s="179"/>
      <c r="I91" s="179"/>
      <c r="O91" s="40"/>
      <c r="P91" s="40"/>
      <c r="Q91" s="40"/>
      <c r="R91" s="40"/>
      <c r="S91" s="178"/>
      <c r="T91" s="40"/>
      <c r="U91" s="40"/>
      <c r="V91" s="40"/>
      <c r="AF91" s="40"/>
    </row>
    <row r="92" spans="1:32" ht="12.75">
      <c r="A92" s="187"/>
      <c r="B92" s="156" t="s">
        <v>59</v>
      </c>
      <c r="C92" s="151">
        <v>0.8966740893339844</v>
      </c>
      <c r="D92" s="179"/>
      <c r="E92" s="179"/>
      <c r="F92" s="179"/>
      <c r="G92" s="179"/>
      <c r="H92" s="179"/>
      <c r="I92" s="179"/>
      <c r="O92" s="40"/>
      <c r="P92" s="40"/>
      <c r="Q92" s="40"/>
      <c r="R92" s="40"/>
      <c r="S92" s="178"/>
      <c r="T92" s="40"/>
      <c r="U92" s="40"/>
      <c r="V92" s="40"/>
      <c r="AF92" s="40"/>
    </row>
    <row r="93" spans="1:32" ht="12.75">
      <c r="A93" s="187"/>
      <c r="B93" s="156" t="s">
        <v>192</v>
      </c>
      <c r="C93" s="151">
        <v>0</v>
      </c>
      <c r="D93" s="179"/>
      <c r="E93" s="179"/>
      <c r="F93" s="179"/>
      <c r="G93" s="179"/>
      <c r="H93" s="179"/>
      <c r="I93" s="179"/>
      <c r="O93" s="40"/>
      <c r="P93" s="40"/>
      <c r="Q93" s="40"/>
      <c r="R93" s="40"/>
      <c r="S93" s="178"/>
      <c r="T93" s="40"/>
      <c r="U93" s="40"/>
      <c r="V93" s="40"/>
      <c r="AF93" s="40"/>
    </row>
    <row r="94" spans="1:32" ht="12.75">
      <c r="A94" s="187"/>
      <c r="B94" s="156" t="s">
        <v>80</v>
      </c>
      <c r="C94" s="151">
        <v>0</v>
      </c>
      <c r="D94" s="179"/>
      <c r="E94" s="179"/>
      <c r="F94" s="179"/>
      <c r="G94" s="179"/>
      <c r="H94" s="179"/>
      <c r="I94" s="179"/>
      <c r="O94" s="40"/>
      <c r="P94" s="40"/>
      <c r="Q94" s="40"/>
      <c r="R94" s="40"/>
      <c r="S94" s="178"/>
      <c r="T94" s="40"/>
      <c r="U94" s="40"/>
      <c r="V94" s="40"/>
      <c r="AF94" s="40"/>
    </row>
    <row r="95" spans="1:32" ht="12.75">
      <c r="A95" s="187"/>
      <c r="B95" s="156" t="s">
        <v>120</v>
      </c>
      <c r="C95" s="151">
        <v>0</v>
      </c>
      <c r="D95" s="179"/>
      <c r="E95" s="179"/>
      <c r="F95" s="179"/>
      <c r="G95" s="179"/>
      <c r="H95" s="179"/>
      <c r="I95" s="179"/>
      <c r="O95" s="40"/>
      <c r="P95" s="40"/>
      <c r="Q95" s="40"/>
      <c r="R95" s="40"/>
      <c r="S95" s="178"/>
      <c r="T95" s="40"/>
      <c r="U95" s="40"/>
      <c r="V95" s="40"/>
      <c r="AF95" s="40"/>
    </row>
    <row r="96" spans="1:32" ht="12.75">
      <c r="A96" s="187"/>
      <c r="B96" s="156" t="s">
        <v>78</v>
      </c>
      <c r="C96" s="151">
        <v>0</v>
      </c>
      <c r="D96" s="179"/>
      <c r="E96" s="179"/>
      <c r="F96" s="179"/>
      <c r="G96" s="179"/>
      <c r="H96" s="179"/>
      <c r="I96" s="179"/>
      <c r="O96" s="40"/>
      <c r="P96" s="40"/>
      <c r="Q96" s="40"/>
      <c r="R96" s="40"/>
      <c r="S96" s="178"/>
      <c r="T96" s="40"/>
      <c r="U96" s="40"/>
      <c r="V96" s="40"/>
      <c r="AF96" s="40"/>
    </row>
    <row r="97" spans="1:32" ht="12.75">
      <c r="A97" s="187"/>
      <c r="B97" s="156" t="s">
        <v>77</v>
      </c>
      <c r="C97" s="151">
        <v>0</v>
      </c>
      <c r="D97" s="179"/>
      <c r="E97" s="179"/>
      <c r="F97" s="179"/>
      <c r="G97" s="179"/>
      <c r="H97" s="179"/>
      <c r="I97" s="179"/>
      <c r="O97" s="40"/>
      <c r="P97" s="40"/>
      <c r="Q97" s="40"/>
      <c r="R97" s="40"/>
      <c r="S97" s="178"/>
      <c r="T97" s="40"/>
      <c r="U97" s="40"/>
      <c r="V97" s="40"/>
      <c r="AF97" s="40"/>
    </row>
    <row r="98" spans="1:32" ht="12.75">
      <c r="A98" s="187"/>
      <c r="B98" s="156" t="s">
        <v>70</v>
      </c>
      <c r="C98" s="151">
        <v>0</v>
      </c>
      <c r="D98" s="179"/>
      <c r="E98" s="179"/>
      <c r="F98" s="179"/>
      <c r="G98" s="179"/>
      <c r="H98" s="179"/>
      <c r="I98" s="179"/>
      <c r="O98" s="40"/>
      <c r="P98" s="40"/>
      <c r="Q98" s="40"/>
      <c r="R98" s="40"/>
      <c r="S98" s="178"/>
      <c r="T98" s="40"/>
      <c r="U98" s="40"/>
      <c r="V98" s="40"/>
      <c r="AF98" s="40"/>
    </row>
    <row r="99" spans="1:32" ht="12.75">
      <c r="A99" s="187"/>
      <c r="B99" s="156" t="s">
        <v>69</v>
      </c>
      <c r="C99" s="151">
        <v>0</v>
      </c>
      <c r="D99" s="179"/>
      <c r="E99" s="179"/>
      <c r="F99" s="179"/>
      <c r="G99" s="179"/>
      <c r="H99" s="179"/>
      <c r="I99" s="179"/>
      <c r="O99" s="40"/>
      <c r="P99" s="40"/>
      <c r="Q99" s="40"/>
      <c r="R99" s="40"/>
      <c r="S99" s="178"/>
      <c r="T99" s="40"/>
      <c r="U99" s="40"/>
      <c r="V99" s="40"/>
      <c r="AF99" s="40"/>
    </row>
    <row r="100" spans="1:32" ht="12.75">
      <c r="A100" s="187"/>
      <c r="B100" s="156" t="s">
        <v>68</v>
      </c>
      <c r="C100" s="151">
        <v>0</v>
      </c>
      <c r="D100" s="179"/>
      <c r="E100" s="179"/>
      <c r="F100" s="179"/>
      <c r="G100" s="179"/>
      <c r="H100" s="179"/>
      <c r="I100" s="179"/>
      <c r="O100" s="40"/>
      <c r="P100" s="40"/>
      <c r="Q100" s="40"/>
      <c r="R100" s="40"/>
      <c r="S100" s="178"/>
      <c r="T100" s="40"/>
      <c r="U100" s="40"/>
      <c r="V100" s="40"/>
      <c r="AF100" s="40"/>
    </row>
    <row r="101" spans="1:32" ht="12.75">
      <c r="A101" s="187"/>
      <c r="B101" s="156" t="s">
        <v>67</v>
      </c>
      <c r="C101" s="151">
        <v>0</v>
      </c>
      <c r="D101" s="179"/>
      <c r="E101" s="179"/>
      <c r="F101" s="179"/>
      <c r="G101" s="179"/>
      <c r="H101" s="179"/>
      <c r="I101" s="179"/>
      <c r="O101" s="40"/>
      <c r="P101" s="40"/>
      <c r="Q101" s="40"/>
      <c r="R101" s="40"/>
      <c r="S101" s="178"/>
      <c r="T101" s="40"/>
      <c r="U101" s="40"/>
      <c r="V101" s="40"/>
      <c r="AF101" s="40"/>
    </row>
    <row r="102" spans="1:32" ht="12.75">
      <c r="A102" s="187"/>
      <c r="B102" s="156" t="s">
        <v>66</v>
      </c>
      <c r="C102" s="151">
        <v>0</v>
      </c>
      <c r="D102" s="179"/>
      <c r="E102" s="179"/>
      <c r="F102" s="179"/>
      <c r="G102" s="179"/>
      <c r="H102" s="179"/>
      <c r="I102" s="179"/>
      <c r="O102" s="40"/>
      <c r="P102" s="40"/>
      <c r="Q102" s="40"/>
      <c r="R102" s="40"/>
      <c r="S102" s="178"/>
      <c r="T102" s="40"/>
      <c r="U102" s="40"/>
      <c r="V102" s="40"/>
      <c r="AF102" s="40"/>
    </row>
    <row r="103" spans="1:32" ht="12.75">
      <c r="A103" s="187"/>
      <c r="B103" s="156" t="s">
        <v>63</v>
      </c>
      <c r="C103" s="151">
        <v>0</v>
      </c>
      <c r="D103" s="179"/>
      <c r="E103" s="179"/>
      <c r="F103" s="179"/>
      <c r="G103" s="179"/>
      <c r="H103" s="179"/>
      <c r="I103" s="179"/>
      <c r="O103" s="40"/>
      <c r="P103" s="40"/>
      <c r="Q103" s="40"/>
      <c r="R103" s="40"/>
      <c r="S103" s="178"/>
      <c r="T103" s="40"/>
      <c r="U103" s="40"/>
      <c r="V103" s="40"/>
      <c r="AF103" s="40"/>
    </row>
    <row r="104" spans="1:32" ht="12.75">
      <c r="A104" s="187"/>
      <c r="B104" s="156" t="s">
        <v>60</v>
      </c>
      <c r="C104" s="151">
        <v>0</v>
      </c>
      <c r="D104" s="179"/>
      <c r="E104" s="179"/>
      <c r="F104" s="179"/>
      <c r="G104" s="179"/>
      <c r="H104" s="179"/>
      <c r="I104" s="179"/>
      <c r="O104" s="40"/>
      <c r="P104" s="40"/>
      <c r="Q104" s="40"/>
      <c r="R104" s="40"/>
      <c r="S104" s="178"/>
      <c r="T104" s="40"/>
      <c r="U104" s="40"/>
      <c r="V104" s="40"/>
      <c r="AF104" s="40"/>
    </row>
    <row r="105" spans="1:32" ht="12.75">
      <c r="A105" s="187"/>
      <c r="B105" s="156" t="s">
        <v>58</v>
      </c>
      <c r="C105" s="151">
        <v>0</v>
      </c>
      <c r="D105" s="179"/>
      <c r="E105" s="179"/>
      <c r="F105" s="179"/>
      <c r="G105" s="179"/>
      <c r="H105" s="179"/>
      <c r="I105" s="179"/>
      <c r="O105" s="40"/>
      <c r="P105" s="40"/>
      <c r="Q105" s="40"/>
      <c r="R105" s="40"/>
      <c r="S105" s="178"/>
      <c r="T105" s="40"/>
      <c r="U105" s="40"/>
      <c r="V105" s="40"/>
      <c r="AF105" s="40"/>
    </row>
    <row r="106" spans="1:32" ht="12.75">
      <c r="A106" s="187"/>
      <c r="B106" s="156" t="s">
        <v>57</v>
      </c>
      <c r="C106" s="151">
        <v>0</v>
      </c>
      <c r="D106" s="179"/>
      <c r="E106" s="179"/>
      <c r="F106" s="179"/>
      <c r="G106" s="179"/>
      <c r="H106" s="179"/>
      <c r="I106" s="179"/>
      <c r="O106" s="40"/>
      <c r="P106" s="40"/>
      <c r="Q106" s="40"/>
      <c r="R106" s="40"/>
      <c r="S106" s="178"/>
      <c r="T106" s="40"/>
      <c r="U106" s="40"/>
      <c r="V106" s="40"/>
      <c r="AF106" s="40"/>
    </row>
    <row r="107" spans="1:32" ht="12.75">
      <c r="A107" s="187"/>
      <c r="B107" s="156"/>
      <c r="C107" s="151"/>
      <c r="D107" s="179"/>
      <c r="E107" s="179"/>
      <c r="F107" s="179"/>
      <c r="G107" s="179"/>
      <c r="H107" s="179"/>
      <c r="I107" s="179"/>
      <c r="O107" s="40"/>
      <c r="P107" s="40"/>
      <c r="Q107" s="40"/>
      <c r="R107" s="40"/>
      <c r="S107" s="178"/>
      <c r="T107" s="40"/>
      <c r="U107" s="40"/>
      <c r="V107" s="40"/>
      <c r="AF107" s="40"/>
    </row>
    <row r="108" spans="1:32" ht="12.75">
      <c r="A108" s="187"/>
      <c r="B108" s="147" t="s">
        <v>198</v>
      </c>
      <c r="C108" s="151">
        <v>1.3088302928100566</v>
      </c>
      <c r="D108" s="179"/>
      <c r="E108" s="179"/>
      <c r="F108" s="179"/>
      <c r="G108" s="179"/>
      <c r="H108" s="179"/>
      <c r="I108" s="179"/>
      <c r="O108" s="40"/>
      <c r="P108" s="40"/>
      <c r="Q108" s="40"/>
      <c r="R108" s="40"/>
      <c r="S108" s="178"/>
      <c r="T108" s="40"/>
      <c r="U108" s="40"/>
      <c r="V108" s="40"/>
      <c r="AF108" s="40"/>
    </row>
    <row r="109" spans="1:32" ht="12.75">
      <c r="A109" s="187"/>
      <c r="B109" s="147" t="s">
        <v>101</v>
      </c>
      <c r="C109" s="151">
        <v>0.4313761311100569</v>
      </c>
      <c r="D109" s="179"/>
      <c r="E109" s="179"/>
      <c r="F109" s="179"/>
      <c r="G109" s="179"/>
      <c r="H109" s="179"/>
      <c r="I109" s="179"/>
      <c r="O109" s="40"/>
      <c r="P109" s="40"/>
      <c r="Q109" s="40"/>
      <c r="R109" s="40"/>
      <c r="S109" s="178"/>
      <c r="T109" s="40"/>
      <c r="U109" s="40"/>
      <c r="V109" s="40"/>
      <c r="AF109" s="40"/>
    </row>
    <row r="110" spans="1:32" ht="12.75">
      <c r="A110" s="187"/>
      <c r="B110" s="150"/>
      <c r="C110" s="148"/>
      <c r="D110" s="179"/>
      <c r="E110" s="179"/>
      <c r="F110" s="179"/>
      <c r="G110" s="179"/>
      <c r="H110" s="179"/>
      <c r="I110" s="179"/>
      <c r="O110" s="40"/>
      <c r="P110" s="40"/>
      <c r="Q110" s="40"/>
      <c r="R110" s="40"/>
      <c r="S110" s="178"/>
      <c r="T110" s="40"/>
      <c r="U110" s="40"/>
      <c r="V110" s="40"/>
      <c r="AF110" s="40"/>
    </row>
    <row r="111" spans="1:32" ht="12.75">
      <c r="A111" s="187"/>
      <c r="B111" s="147" t="s">
        <v>199</v>
      </c>
      <c r="C111" s="151">
        <v>14.778366557321895</v>
      </c>
      <c r="D111" s="179"/>
      <c r="E111" s="179"/>
      <c r="F111" s="179"/>
      <c r="G111" s="179"/>
      <c r="H111" s="179"/>
      <c r="I111" s="179"/>
      <c r="O111" s="40"/>
      <c r="P111" s="40"/>
      <c r="Q111" s="40"/>
      <c r="R111" s="40"/>
      <c r="S111" s="178"/>
      <c r="T111" s="40"/>
      <c r="U111" s="40"/>
      <c r="V111" s="40"/>
      <c r="AF111" s="40"/>
    </row>
    <row r="112" spans="1:32" ht="12.75">
      <c r="A112" s="167"/>
      <c r="B112" s="147" t="s">
        <v>103</v>
      </c>
      <c r="C112" s="151">
        <v>0.8063621977401699</v>
      </c>
      <c r="D112" s="179"/>
      <c r="E112" s="179"/>
      <c r="F112" s="179"/>
      <c r="G112" s="179"/>
      <c r="H112" s="179"/>
      <c r="I112" s="179"/>
      <c r="J112" s="179"/>
      <c r="K112" s="179"/>
      <c r="O112" s="40"/>
      <c r="P112" s="40"/>
      <c r="Q112" s="40"/>
      <c r="R112" s="40"/>
      <c r="S112" s="40"/>
      <c r="T112" s="40"/>
      <c r="U112" s="178"/>
      <c r="V112" s="40"/>
      <c r="AF112" s="40"/>
    </row>
    <row r="113" spans="1:32" ht="12.75">
      <c r="A113" s="167"/>
      <c r="B113" s="147" t="s">
        <v>200</v>
      </c>
      <c r="C113" s="151">
        <v>0.14631624110276242</v>
      </c>
      <c r="D113" s="179"/>
      <c r="E113" s="179"/>
      <c r="F113" s="179"/>
      <c r="G113" s="179"/>
      <c r="H113" s="179"/>
      <c r="I113" s="179"/>
      <c r="J113" s="179"/>
      <c r="K113" s="179"/>
      <c r="O113" s="40"/>
      <c r="P113" s="40"/>
      <c r="Q113" s="40"/>
      <c r="R113" s="40"/>
      <c r="S113" s="40"/>
      <c r="T113" s="40"/>
      <c r="U113" s="178"/>
      <c r="V113" s="40"/>
      <c r="AF113" s="40"/>
    </row>
    <row r="114" spans="1:32" ht="12.75">
      <c r="A114" s="167"/>
      <c r="D114" s="179"/>
      <c r="E114" s="179"/>
      <c r="F114" s="179"/>
      <c r="G114" s="179"/>
      <c r="H114" s="179"/>
      <c r="I114" s="179"/>
      <c r="J114" s="179"/>
      <c r="K114" s="179"/>
      <c r="O114" s="40"/>
      <c r="P114" s="40"/>
      <c r="Q114" s="40"/>
      <c r="R114" s="40"/>
      <c r="S114" s="40"/>
      <c r="T114" s="40"/>
      <c r="U114" s="178"/>
      <c r="V114" s="40"/>
      <c r="AF114" s="40"/>
    </row>
    <row r="115" spans="1:32" ht="12.75">
      <c r="A115" s="167"/>
      <c r="D115" s="179"/>
      <c r="E115" s="179"/>
      <c r="F115" s="179"/>
      <c r="G115" s="179"/>
      <c r="H115" s="179"/>
      <c r="I115" s="179"/>
      <c r="J115" s="179"/>
      <c r="K115" s="179"/>
      <c r="O115" s="40"/>
      <c r="P115" s="40"/>
      <c r="Q115" s="40"/>
      <c r="R115" s="40"/>
      <c r="S115" s="40"/>
      <c r="T115" s="40"/>
      <c r="U115" s="178"/>
      <c r="V115" s="40"/>
      <c r="AF115" s="40"/>
    </row>
    <row r="116" spans="1:32" ht="12.75">
      <c r="A116" s="167"/>
      <c r="D116" s="179"/>
      <c r="E116" s="179"/>
      <c r="F116" s="179"/>
      <c r="G116" s="179"/>
      <c r="H116" s="179"/>
      <c r="I116" s="179"/>
      <c r="J116" s="179"/>
      <c r="K116" s="179"/>
      <c r="O116" s="40"/>
      <c r="P116" s="40"/>
      <c r="Q116" s="40"/>
      <c r="R116" s="40"/>
      <c r="S116" s="40"/>
      <c r="T116" s="40"/>
      <c r="U116" s="178"/>
      <c r="V116" s="40"/>
      <c r="AF116" s="40"/>
    </row>
    <row r="117" spans="1:32" ht="12.75">
      <c r="A117" s="167"/>
      <c r="D117" s="179"/>
      <c r="E117" s="179"/>
      <c r="F117" s="179"/>
      <c r="G117" s="179"/>
      <c r="H117" s="179"/>
      <c r="I117" s="179"/>
      <c r="J117" s="179"/>
      <c r="K117" s="179"/>
      <c r="O117" s="40"/>
      <c r="P117" s="40"/>
      <c r="Q117" s="40"/>
      <c r="R117" s="40"/>
      <c r="S117" s="40"/>
      <c r="T117" s="40"/>
      <c r="U117" s="178"/>
      <c r="V117" s="40"/>
      <c r="AF117" s="40"/>
    </row>
    <row r="118" spans="1:32" ht="12.75">
      <c r="A118" s="167"/>
      <c r="D118" s="179"/>
      <c r="E118" s="179"/>
      <c r="F118" s="179"/>
      <c r="G118" s="179"/>
      <c r="H118" s="179"/>
      <c r="I118" s="179"/>
      <c r="J118" s="179"/>
      <c r="K118" s="179"/>
      <c r="O118" s="40"/>
      <c r="P118" s="40"/>
      <c r="Q118" s="40"/>
      <c r="R118" s="40"/>
      <c r="S118" s="40"/>
      <c r="T118" s="40"/>
      <c r="U118" s="178"/>
      <c r="V118" s="40"/>
      <c r="AF118" s="40"/>
    </row>
    <row r="119" spans="1:32" ht="12.75">
      <c r="A119" s="167"/>
      <c r="D119" s="179"/>
      <c r="E119" s="179"/>
      <c r="F119" s="179"/>
      <c r="G119" s="179"/>
      <c r="H119" s="179"/>
      <c r="I119" s="179"/>
      <c r="J119" s="179"/>
      <c r="K119" s="179"/>
      <c r="O119" s="40"/>
      <c r="P119" s="40"/>
      <c r="Q119" s="40"/>
      <c r="R119" s="40"/>
      <c r="S119" s="40"/>
      <c r="T119" s="40"/>
      <c r="U119" s="178"/>
      <c r="V119" s="40"/>
      <c r="AF119" s="40"/>
    </row>
    <row r="120" spans="4:32" ht="12.75">
      <c r="D120" s="179"/>
      <c r="E120" s="179"/>
      <c r="F120" s="179"/>
      <c r="G120" s="179"/>
      <c r="H120" s="179"/>
      <c r="I120" s="179"/>
      <c r="J120" s="179"/>
      <c r="K120" s="179"/>
      <c r="O120" s="40"/>
      <c r="P120" s="40"/>
      <c r="Q120" s="40"/>
      <c r="R120" s="40"/>
      <c r="S120" s="40"/>
      <c r="T120" s="40"/>
      <c r="U120" s="178"/>
      <c r="V120" s="40"/>
      <c r="AF120" s="40"/>
    </row>
    <row r="121" spans="4:32" ht="12.75">
      <c r="D121" s="179"/>
      <c r="E121" s="179"/>
      <c r="F121" s="179"/>
      <c r="G121" s="179"/>
      <c r="H121" s="179"/>
      <c r="I121" s="179"/>
      <c r="J121" s="179"/>
      <c r="K121" s="179"/>
      <c r="O121" s="40"/>
      <c r="P121" s="40"/>
      <c r="Q121" s="40"/>
      <c r="R121" s="40"/>
      <c r="S121" s="40"/>
      <c r="T121" s="40"/>
      <c r="U121" s="178"/>
      <c r="V121" s="40"/>
      <c r="AF121" s="40"/>
    </row>
    <row r="122" spans="4:32" ht="12.75">
      <c r="D122" s="179"/>
      <c r="E122" s="179"/>
      <c r="F122" s="179"/>
      <c r="G122" s="179"/>
      <c r="H122" s="179"/>
      <c r="I122" s="179"/>
      <c r="J122" s="179"/>
      <c r="K122" s="179"/>
      <c r="O122" s="40"/>
      <c r="P122" s="40"/>
      <c r="Q122" s="40"/>
      <c r="R122" s="40"/>
      <c r="S122" s="40"/>
      <c r="T122" s="40"/>
      <c r="U122" s="178"/>
      <c r="V122" s="40"/>
      <c r="AF122" s="40"/>
    </row>
  </sheetData>
  <printOptions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2:Z61"/>
  <sheetViews>
    <sheetView showGridLines="0" workbookViewId="0" topLeftCell="A1"/>
  </sheetViews>
  <sheetFormatPr defaultColWidth="9.140625" defaultRowHeight="12.75"/>
  <cols>
    <col min="1" max="10" width="9.140625" style="129" customWidth="1"/>
    <col min="11" max="11" width="11.57421875" style="129" customWidth="1"/>
    <col min="12" max="12" width="10.7109375" style="129" customWidth="1"/>
    <col min="13" max="20" width="9.140625" style="129" customWidth="1"/>
    <col min="21" max="21" width="14.140625" style="129" customWidth="1"/>
    <col min="22" max="16384" width="9.140625" style="129" customWidth="1"/>
  </cols>
  <sheetData>
    <row r="1" ht="12"/>
    <row r="2" spans="2:13" ht="12">
      <c r="B2" s="159" t="s">
        <v>244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2:13" ht="12">
      <c r="B3" s="160" t="s">
        <v>245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spans="2:13" ht="12">
      <c r="B27" s="217" t="s">
        <v>228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spans="1:6" ht="12">
      <c r="A44" s="120"/>
      <c r="B44" s="120"/>
      <c r="C44" s="120"/>
      <c r="F44" s="119"/>
    </row>
    <row r="45" ht="12"/>
    <row r="46" ht="12"/>
    <row r="47" ht="12"/>
    <row r="58" spans="2:26" ht="12.75"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</row>
    <row r="59" spans="2:26" ht="12.75">
      <c r="B59" s="157"/>
      <c r="C59" s="157" t="s">
        <v>206</v>
      </c>
      <c r="D59" s="157" t="s">
        <v>207</v>
      </c>
      <c r="E59" s="157" t="s">
        <v>208</v>
      </c>
      <c r="F59" s="157" t="s">
        <v>209</v>
      </c>
      <c r="G59" s="157" t="s">
        <v>210</v>
      </c>
      <c r="H59" s="157" t="s">
        <v>211</v>
      </c>
      <c r="I59" s="157" t="s">
        <v>212</v>
      </c>
      <c r="J59" s="157" t="s">
        <v>213</v>
      </c>
      <c r="K59" s="157" t="s">
        <v>214</v>
      </c>
      <c r="L59" s="157" t="s">
        <v>215</v>
      </c>
      <c r="M59" s="157" t="s">
        <v>216</v>
      </c>
      <c r="N59" s="157" t="s">
        <v>217</v>
      </c>
      <c r="O59" s="157" t="s">
        <v>218</v>
      </c>
      <c r="P59" s="157" t="s">
        <v>219</v>
      </c>
      <c r="Q59" s="157" t="s">
        <v>220</v>
      </c>
      <c r="R59" s="157" t="s">
        <v>221</v>
      </c>
      <c r="S59" s="157" t="s">
        <v>222</v>
      </c>
      <c r="T59" s="157" t="s">
        <v>223</v>
      </c>
      <c r="U59" s="157" t="s">
        <v>224</v>
      </c>
      <c r="V59" s="157" t="s">
        <v>225</v>
      </c>
      <c r="W59" s="157" t="s">
        <v>226</v>
      </c>
      <c r="X59" s="157" t="s">
        <v>227</v>
      </c>
      <c r="Y59" s="157" t="s">
        <v>242</v>
      </c>
      <c r="Z59" s="157" t="s">
        <v>243</v>
      </c>
    </row>
    <row r="60" spans="2:26" ht="12.75">
      <c r="B60" s="157" t="s">
        <v>189</v>
      </c>
      <c r="C60" s="158">
        <v>103.47</v>
      </c>
      <c r="D60" s="158">
        <v>99.52</v>
      </c>
      <c r="E60" s="158">
        <v>98.29</v>
      </c>
      <c r="F60" s="158">
        <v>98.74</v>
      </c>
      <c r="G60" s="158">
        <v>95.5</v>
      </c>
      <c r="H60" s="158">
        <v>87.53</v>
      </c>
      <c r="I60" s="158">
        <v>90.06</v>
      </c>
      <c r="J60" s="158">
        <v>102.12</v>
      </c>
      <c r="K60" s="158">
        <v>105.7</v>
      </c>
      <c r="L60" s="158">
        <v>105.48</v>
      </c>
      <c r="M60" s="158">
        <v>113.12</v>
      </c>
      <c r="N60" s="158">
        <v>116.43</v>
      </c>
      <c r="O60" s="158">
        <v>107.27</v>
      </c>
      <c r="P60" s="158">
        <v>101.91</v>
      </c>
      <c r="Q60" s="158">
        <v>105.82</v>
      </c>
      <c r="R60" s="158">
        <v>108.69</v>
      </c>
      <c r="S60" s="158">
        <v>106.97</v>
      </c>
      <c r="T60" s="158">
        <v>104.17</v>
      </c>
      <c r="U60" s="158">
        <v>104.58</v>
      </c>
      <c r="V60" s="158">
        <v>106.12</v>
      </c>
      <c r="W60" s="158">
        <v>105.23</v>
      </c>
      <c r="X60" s="158">
        <v>100.83</v>
      </c>
      <c r="Y60" s="158">
        <v>102.14</v>
      </c>
      <c r="Z60" s="158">
        <v>104.94</v>
      </c>
    </row>
    <row r="61" spans="2:26" ht="12.75"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</sheetData>
  <mergeCells count="1">
    <mergeCell ref="B27:M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P29"/>
  <sheetViews>
    <sheetView showGridLines="0" workbookViewId="0" topLeftCell="A1"/>
  </sheetViews>
  <sheetFormatPr defaultColWidth="9.140625" defaultRowHeight="12.75"/>
  <cols>
    <col min="1" max="1" width="9.140625" style="130" customWidth="1"/>
    <col min="2" max="2" width="49.140625" style="130" customWidth="1"/>
    <col min="3" max="3" width="15.421875" style="130" customWidth="1"/>
    <col min="4" max="4" width="14.7109375" style="130" customWidth="1"/>
    <col min="5" max="5" width="10.57421875" style="130" customWidth="1"/>
    <col min="6" max="6" width="9.140625" style="130" customWidth="1"/>
    <col min="7" max="10" width="9.140625" style="130" hidden="1" customWidth="1"/>
    <col min="11" max="16384" width="9.140625" style="130" customWidth="1"/>
  </cols>
  <sheetData>
    <row r="1" spans="2:5" ht="12.75">
      <c r="B1" s="219" t="s">
        <v>247</v>
      </c>
      <c r="C1" s="219"/>
      <c r="D1" s="219"/>
      <c r="E1" s="219"/>
    </row>
    <row r="2" spans="2:5" ht="18" customHeight="1">
      <c r="B2" s="220" t="s">
        <v>234</v>
      </c>
      <c r="C2" s="220"/>
      <c r="D2" s="220"/>
      <c r="E2" s="220"/>
    </row>
    <row r="3" spans="2:5" ht="12" customHeight="1">
      <c r="B3" s="189"/>
      <c r="C3" s="221" t="s">
        <v>185</v>
      </c>
      <c r="D3" s="222"/>
      <c r="E3" s="223" t="s">
        <v>184</v>
      </c>
    </row>
    <row r="4" spans="2:5" ht="12.75">
      <c r="B4" s="190"/>
      <c r="C4" s="191" t="s">
        <v>175</v>
      </c>
      <c r="D4" s="190" t="s">
        <v>176</v>
      </c>
      <c r="E4" s="224"/>
    </row>
    <row r="5" spans="2:12" ht="12.75">
      <c r="B5" s="192" t="s">
        <v>186</v>
      </c>
      <c r="C5" s="193">
        <v>1.4</v>
      </c>
      <c r="D5" s="193">
        <v>147.9</v>
      </c>
      <c r="E5" s="193" t="s">
        <v>197</v>
      </c>
      <c r="F5" s="131"/>
      <c r="K5" s="131"/>
      <c r="L5" s="132"/>
    </row>
    <row r="6" spans="2:5" ht="12.75">
      <c r="B6" s="194" t="s">
        <v>187</v>
      </c>
      <c r="C6" s="195">
        <v>-56.4</v>
      </c>
      <c r="D6" s="195">
        <v>64</v>
      </c>
      <c r="E6" s="195">
        <v>7.1</v>
      </c>
    </row>
    <row r="7" spans="2:10" ht="12.75">
      <c r="B7" s="196" t="s">
        <v>177</v>
      </c>
      <c r="C7" s="197">
        <v>-42.4</v>
      </c>
      <c r="D7" s="198">
        <v>45.6</v>
      </c>
      <c r="E7" s="197">
        <v>2.3</v>
      </c>
      <c r="F7" s="133"/>
      <c r="G7" s="133"/>
      <c r="H7" s="134"/>
      <c r="I7" s="134"/>
      <c r="J7" s="135"/>
    </row>
    <row r="8" spans="2:10" ht="12.75">
      <c r="B8" s="199" t="s">
        <v>178</v>
      </c>
      <c r="C8" s="200">
        <v>-13.4</v>
      </c>
      <c r="D8" s="201">
        <v>15.9</v>
      </c>
      <c r="E8" s="200">
        <v>2.5</v>
      </c>
      <c r="F8" s="133"/>
      <c r="G8" s="133"/>
      <c r="H8" s="134"/>
      <c r="I8" s="134"/>
      <c r="J8" s="135"/>
    </row>
    <row r="9" spans="2:10" ht="12.75">
      <c r="B9" s="202" t="s">
        <v>106</v>
      </c>
      <c r="C9" s="203">
        <v>-0.6</v>
      </c>
      <c r="D9" s="204">
        <v>2.5</v>
      </c>
      <c r="E9" s="203">
        <v>2.3</v>
      </c>
      <c r="F9" s="133"/>
      <c r="G9" s="133"/>
      <c r="H9" s="134"/>
      <c r="I9" s="134"/>
      <c r="J9" s="135"/>
    </row>
    <row r="10" spans="2:16" ht="12.75">
      <c r="B10" s="205" t="s">
        <v>188</v>
      </c>
      <c r="C10" s="206">
        <v>57.8</v>
      </c>
      <c r="D10" s="206">
        <v>83.9</v>
      </c>
      <c r="E10" s="206">
        <v>48.5</v>
      </c>
      <c r="F10" s="136">
        <v>30.715840824999994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</row>
    <row r="11" spans="2:16" ht="12.75">
      <c r="B11" s="207" t="s">
        <v>104</v>
      </c>
      <c r="C11" s="208">
        <v>10.1</v>
      </c>
      <c r="D11" s="209">
        <v>13.5</v>
      </c>
      <c r="E11" s="208">
        <v>24</v>
      </c>
      <c r="F11" s="137">
        <v>3.0609319494</v>
      </c>
      <c r="G11" s="138">
        <f>C10/C$9</f>
        <v>-96.33333333333333</v>
      </c>
      <c r="H11" s="138">
        <f>D10/D$9</f>
        <v>33.56</v>
      </c>
      <c r="I11" s="139">
        <f>C10+D10</f>
        <v>141.7</v>
      </c>
      <c r="J11" s="138">
        <f>I11/(C9+D9)</f>
        <v>74.57894736842105</v>
      </c>
      <c r="K11" s="136"/>
      <c r="M11" s="136"/>
      <c r="N11" s="136"/>
      <c r="O11" s="136"/>
      <c r="P11" s="136"/>
    </row>
    <row r="12" spans="2:16" ht="12.75">
      <c r="B12" s="199" t="s">
        <v>174</v>
      </c>
      <c r="C12" s="200">
        <v>21.2</v>
      </c>
      <c r="D12" s="201">
        <v>4.5</v>
      </c>
      <c r="E12" s="200">
        <v>3.1</v>
      </c>
      <c r="F12" s="137">
        <v>1.11489368232</v>
      </c>
      <c r="G12" s="138">
        <f aca="true" t="shared" si="0" ref="G12:H18">C11/C$9</f>
        <v>-16.833333333333332</v>
      </c>
      <c r="H12" s="138">
        <f t="shared" si="0"/>
        <v>5.4</v>
      </c>
      <c r="I12" s="139">
        <f aca="true" t="shared" si="1" ref="I12:I18">C11+D11</f>
        <v>23.6</v>
      </c>
      <c r="J12" s="138"/>
      <c r="K12" s="136"/>
      <c r="L12" s="136"/>
      <c r="M12" s="136"/>
      <c r="N12" s="136"/>
      <c r="O12" s="136"/>
      <c r="P12" s="136"/>
    </row>
    <row r="13" spans="2:16" ht="12.75">
      <c r="B13" s="199" t="s">
        <v>179</v>
      </c>
      <c r="C13" s="200">
        <v>1.1</v>
      </c>
      <c r="D13" s="201">
        <v>1.4</v>
      </c>
      <c r="E13" s="200">
        <v>1.1</v>
      </c>
      <c r="F13" s="137">
        <v>8.2229134015</v>
      </c>
      <c r="G13" s="138">
        <f t="shared" si="0"/>
        <v>-35.333333333333336</v>
      </c>
      <c r="H13" s="138">
        <f t="shared" si="0"/>
        <v>1.8</v>
      </c>
      <c r="I13" s="139">
        <f t="shared" si="1"/>
        <v>25.7</v>
      </c>
      <c r="J13" s="138"/>
      <c r="K13" s="140"/>
      <c r="L13" s="140"/>
      <c r="M13" s="140"/>
      <c r="N13" s="140"/>
      <c r="O13" s="140"/>
      <c r="P13" s="140"/>
    </row>
    <row r="14" spans="2:16" ht="12.75">
      <c r="B14" s="199" t="s">
        <v>180</v>
      </c>
      <c r="C14" s="200">
        <v>1.5</v>
      </c>
      <c r="D14" s="201">
        <v>6.2</v>
      </c>
      <c r="E14" s="200">
        <v>7.7</v>
      </c>
      <c r="F14" s="137">
        <v>0.5432594870000002</v>
      </c>
      <c r="G14" s="138">
        <f t="shared" si="0"/>
        <v>-1.8333333333333335</v>
      </c>
      <c r="H14" s="138">
        <f t="shared" si="0"/>
        <v>0.5599999999999999</v>
      </c>
      <c r="I14" s="139">
        <f t="shared" si="1"/>
        <v>2.5</v>
      </c>
      <c r="J14" s="138"/>
      <c r="K14" s="140"/>
      <c r="L14" s="140"/>
      <c r="M14" s="140"/>
      <c r="N14" s="140"/>
      <c r="O14" s="140"/>
      <c r="P14" s="140"/>
    </row>
    <row r="15" spans="2:16" ht="12.75">
      <c r="B15" s="199" t="s">
        <v>181</v>
      </c>
      <c r="C15" s="200">
        <v>0.4</v>
      </c>
      <c r="D15" s="201">
        <v>0</v>
      </c>
      <c r="E15" s="200">
        <v>0.5</v>
      </c>
      <c r="F15" s="137">
        <v>10.238536328699999</v>
      </c>
      <c r="G15" s="138">
        <f t="shared" si="0"/>
        <v>-2.5</v>
      </c>
      <c r="H15" s="138">
        <f t="shared" si="0"/>
        <v>2.48</v>
      </c>
      <c r="I15" s="139">
        <f t="shared" si="1"/>
        <v>7.7</v>
      </c>
      <c r="J15" s="138"/>
      <c r="K15" s="136"/>
      <c r="L15" s="136"/>
      <c r="M15" s="136"/>
      <c r="N15" s="136"/>
      <c r="O15" s="136"/>
      <c r="P15" s="136"/>
    </row>
    <row r="16" spans="2:16" ht="12.75">
      <c r="B16" s="199" t="s">
        <v>105</v>
      </c>
      <c r="C16" s="200">
        <v>16.7</v>
      </c>
      <c r="D16" s="201">
        <v>57.6</v>
      </c>
      <c r="E16" s="200">
        <v>10.3</v>
      </c>
      <c r="F16" s="137">
        <v>1.7123006200000002</v>
      </c>
      <c r="G16" s="138">
        <f t="shared" si="0"/>
        <v>-0.6666666666666667</v>
      </c>
      <c r="H16" s="138">
        <f t="shared" si="0"/>
        <v>0</v>
      </c>
      <c r="I16" s="139">
        <f t="shared" si="1"/>
        <v>0.4</v>
      </c>
      <c r="J16" s="138"/>
      <c r="K16" s="136">
        <v>0.2</v>
      </c>
      <c r="L16" s="136"/>
      <c r="M16" s="136"/>
      <c r="N16" s="136"/>
      <c r="O16" s="136"/>
      <c r="P16" s="136"/>
    </row>
    <row r="17" spans="2:16" ht="12.75">
      <c r="B17" s="199" t="s">
        <v>182</v>
      </c>
      <c r="C17" s="200">
        <v>0.9</v>
      </c>
      <c r="D17" s="201">
        <v>0.6</v>
      </c>
      <c r="E17" s="200">
        <v>1.7</v>
      </c>
      <c r="F17" s="137">
        <v>0.18068199999999998</v>
      </c>
      <c r="G17" s="138">
        <f t="shared" si="0"/>
        <v>-27.833333333333332</v>
      </c>
      <c r="H17" s="138">
        <f t="shared" si="0"/>
        <v>23.04</v>
      </c>
      <c r="I17" s="139">
        <f t="shared" si="1"/>
        <v>74.3</v>
      </c>
      <c r="J17" s="138"/>
      <c r="K17" s="136"/>
      <c r="L17" s="136"/>
      <c r="M17" s="136"/>
      <c r="N17" s="136"/>
      <c r="O17" s="136"/>
      <c r="P17" s="136"/>
    </row>
    <row r="18" spans="2:16" ht="12.75">
      <c r="B18" s="202" t="s">
        <v>183</v>
      </c>
      <c r="C18" s="203">
        <v>5.8</v>
      </c>
      <c r="D18" s="204">
        <v>0</v>
      </c>
      <c r="E18" s="203">
        <v>0.2</v>
      </c>
      <c r="F18" s="137">
        <v>2.3020319894</v>
      </c>
      <c r="G18" s="138">
        <f t="shared" si="0"/>
        <v>-1.5</v>
      </c>
      <c r="H18" s="138">
        <f t="shared" si="0"/>
        <v>0.24</v>
      </c>
      <c r="I18" s="139">
        <f t="shared" si="1"/>
        <v>1.5</v>
      </c>
      <c r="J18" s="138"/>
      <c r="K18" s="136"/>
      <c r="L18" s="136"/>
      <c r="M18" s="136"/>
      <c r="N18" s="136"/>
      <c r="O18" s="136"/>
      <c r="P18" s="136"/>
    </row>
    <row r="19" spans="2:11" ht="15" customHeight="1">
      <c r="B19" s="225" t="s">
        <v>250</v>
      </c>
      <c r="C19" s="225"/>
      <c r="D19" s="225"/>
      <c r="E19" s="225"/>
      <c r="F19" s="136"/>
      <c r="G19" s="136"/>
      <c r="H19" s="136"/>
      <c r="I19" s="136"/>
      <c r="J19" s="136"/>
      <c r="K19" s="136"/>
    </row>
    <row r="20" spans="2:5" ht="15.75" customHeight="1">
      <c r="B20" s="141"/>
      <c r="C20" s="141"/>
      <c r="D20" s="141"/>
      <c r="E20" s="141"/>
    </row>
    <row r="21" ht="20.25" customHeight="1"/>
    <row r="22" spans="2:5" ht="27.75" customHeight="1">
      <c r="B22" s="218"/>
      <c r="C22" s="218"/>
      <c r="D22" s="218"/>
      <c r="E22" s="218"/>
    </row>
    <row r="23" ht="27.75" customHeight="1"/>
    <row r="24" ht="12.75">
      <c r="A24" s="142"/>
    </row>
    <row r="25" ht="12.75">
      <c r="B25" s="40"/>
    </row>
    <row r="26" ht="12.75">
      <c r="B26" s="121"/>
    </row>
    <row r="29" ht="12.75">
      <c r="B29" s="161"/>
    </row>
  </sheetData>
  <mergeCells count="6">
    <mergeCell ref="B22:E22"/>
    <mergeCell ref="B1:E1"/>
    <mergeCell ref="B2:E2"/>
    <mergeCell ref="C3:D3"/>
    <mergeCell ref="E3:E4"/>
    <mergeCell ref="B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 topLeftCell="C1">
      <selection activeCell="P10" sqref="P10"/>
    </sheetView>
  </sheetViews>
  <sheetFormatPr defaultColWidth="9.140625" defaultRowHeight="12.75"/>
  <cols>
    <col min="1" max="1" width="9.140625" style="1" customWidth="1"/>
    <col min="2" max="2" width="27.8515625" style="1" customWidth="1"/>
    <col min="3" max="3" width="20.421875" style="1" customWidth="1"/>
    <col min="4" max="5" width="9.140625" style="95" customWidth="1"/>
    <col min="6" max="13" width="9.140625" style="1" customWidth="1"/>
    <col min="14" max="14" width="27.7109375" style="1" customWidth="1"/>
    <col min="15" max="15" width="9.140625" style="1" customWidth="1"/>
    <col min="16" max="16" width="12.57421875" style="1" customWidth="1"/>
    <col min="17" max="17" width="27.7109375" style="1" customWidth="1"/>
    <col min="18" max="16384" width="9.140625" style="1" customWidth="1"/>
  </cols>
  <sheetData>
    <row r="1" spans="4:12" ht="12.75">
      <c r="D1" s="95" t="s">
        <v>164</v>
      </c>
      <c r="L1" s="96" t="s">
        <v>169</v>
      </c>
    </row>
    <row r="2" spans="1:14" ht="12.75">
      <c r="A2" s="94" t="s">
        <v>122</v>
      </c>
      <c r="B2" s="94" t="s">
        <v>123</v>
      </c>
      <c r="C2" s="94" t="s">
        <v>124</v>
      </c>
      <c r="D2" s="97"/>
      <c r="E2" s="97"/>
      <c r="F2" s="42"/>
      <c r="G2" s="42"/>
      <c r="N2" s="15" t="s">
        <v>165</v>
      </c>
    </row>
    <row r="3" spans="1:18" ht="12.75">
      <c r="A3" s="94"/>
      <c r="B3" s="94" t="s">
        <v>121</v>
      </c>
      <c r="C3" s="94" t="s">
        <v>172</v>
      </c>
      <c r="D3" s="98" t="s">
        <v>43</v>
      </c>
      <c r="E3" s="97"/>
      <c r="F3" s="42"/>
      <c r="G3" s="42"/>
      <c r="O3" s="99" t="s">
        <v>129</v>
      </c>
      <c r="R3" s="99" t="s">
        <v>129</v>
      </c>
    </row>
    <row r="4" spans="1:18" ht="12.75">
      <c r="A4" s="94"/>
      <c r="B4" s="100" t="s">
        <v>125</v>
      </c>
      <c r="C4" s="100" t="s">
        <v>126</v>
      </c>
      <c r="D4" s="101" t="s">
        <v>127</v>
      </c>
      <c r="E4" s="101" t="s">
        <v>128</v>
      </c>
      <c r="F4" s="42"/>
      <c r="G4" s="100" t="s">
        <v>125</v>
      </c>
      <c r="H4" s="100" t="s">
        <v>126</v>
      </c>
      <c r="I4" s="100" t="s">
        <v>43</v>
      </c>
      <c r="N4" s="168" t="s">
        <v>132</v>
      </c>
      <c r="O4" s="94">
        <v>159640.61</v>
      </c>
      <c r="Q4" s="168" t="s">
        <v>146</v>
      </c>
      <c r="R4" s="94">
        <v>190</v>
      </c>
    </row>
    <row r="5" spans="1:18" ht="12.75">
      <c r="A5" s="102"/>
      <c r="B5" s="226" t="s">
        <v>129</v>
      </c>
      <c r="C5" s="168" t="s">
        <v>130</v>
      </c>
      <c r="D5" s="103">
        <v>0</v>
      </c>
      <c r="E5" s="97" t="s">
        <v>161</v>
      </c>
      <c r="F5" s="42"/>
      <c r="G5" s="99" t="s">
        <v>129</v>
      </c>
      <c r="H5" s="168" t="s">
        <v>130</v>
      </c>
      <c r="I5" s="94">
        <v>0</v>
      </c>
      <c r="J5" s="1" t="s">
        <v>161</v>
      </c>
      <c r="N5" s="168" t="s">
        <v>133</v>
      </c>
      <c r="O5" s="94">
        <v>151618.65799999997</v>
      </c>
      <c r="Q5" s="168" t="s">
        <v>145</v>
      </c>
      <c r="R5" s="94">
        <v>1</v>
      </c>
    </row>
    <row r="6" spans="1:18" ht="12.75">
      <c r="A6" s="102"/>
      <c r="B6" s="226" t="s">
        <v>129</v>
      </c>
      <c r="C6" s="168" t="s">
        <v>131</v>
      </c>
      <c r="D6" s="103">
        <v>164535.03</v>
      </c>
      <c r="E6" s="97" t="s">
        <v>161</v>
      </c>
      <c r="F6" s="42"/>
      <c r="G6" s="99" t="s">
        <v>129</v>
      </c>
      <c r="H6" s="168" t="s">
        <v>131</v>
      </c>
      <c r="I6" s="94">
        <v>164787.26400000005</v>
      </c>
      <c r="J6" s="1" t="s">
        <v>161</v>
      </c>
      <c r="N6" s="168" t="s">
        <v>134</v>
      </c>
      <c r="O6" s="94">
        <v>8021.952</v>
      </c>
      <c r="P6" s="104"/>
      <c r="Q6" s="105"/>
      <c r="R6" s="94">
        <v>168.732</v>
      </c>
    </row>
    <row r="7" spans="1:17" ht="12.75">
      <c r="A7" s="102"/>
      <c r="B7" s="226" t="s">
        <v>129</v>
      </c>
      <c r="C7" s="168" t="s">
        <v>132</v>
      </c>
      <c r="D7" s="103">
        <v>0</v>
      </c>
      <c r="E7" s="97" t="s">
        <v>161</v>
      </c>
      <c r="F7" s="40"/>
      <c r="G7" s="99" t="s">
        <v>129</v>
      </c>
      <c r="H7" s="168" t="s">
        <v>132</v>
      </c>
      <c r="I7" s="94">
        <v>159640.61</v>
      </c>
      <c r="J7" s="1" t="s">
        <v>161</v>
      </c>
      <c r="N7" s="168" t="s">
        <v>135</v>
      </c>
      <c r="O7" s="94">
        <v>2726.2</v>
      </c>
      <c r="P7" s="104"/>
      <c r="Q7" s="104"/>
    </row>
    <row r="8" spans="1:17" ht="12.75">
      <c r="A8" s="102"/>
      <c r="B8" s="226" t="s">
        <v>129</v>
      </c>
      <c r="C8" s="168" t="s">
        <v>133</v>
      </c>
      <c r="D8" s="103">
        <v>0</v>
      </c>
      <c r="E8" s="97" t="s">
        <v>161</v>
      </c>
      <c r="F8" s="40"/>
      <c r="G8" s="99" t="s">
        <v>129</v>
      </c>
      <c r="H8" s="168" t="s">
        <v>133</v>
      </c>
      <c r="I8" s="94">
        <v>151618.65799999997</v>
      </c>
      <c r="J8" s="1" t="s">
        <v>161</v>
      </c>
      <c r="N8" s="168" t="s">
        <v>136</v>
      </c>
      <c r="O8" s="94">
        <v>2161.7059999999997</v>
      </c>
      <c r="P8" s="104"/>
      <c r="Q8" s="104"/>
    </row>
    <row r="9" spans="1:17" ht="12.75">
      <c r="A9" s="102"/>
      <c r="B9" s="226" t="s">
        <v>129</v>
      </c>
      <c r="C9" s="168" t="s">
        <v>134</v>
      </c>
      <c r="D9" s="103">
        <v>0</v>
      </c>
      <c r="E9" s="97" t="s">
        <v>161</v>
      </c>
      <c r="F9" s="40"/>
      <c r="G9" s="99" t="s">
        <v>129</v>
      </c>
      <c r="H9" s="168" t="s">
        <v>134</v>
      </c>
      <c r="I9" s="94">
        <v>8021.952</v>
      </c>
      <c r="J9" s="1" t="s">
        <v>161</v>
      </c>
      <c r="N9" s="168" t="s">
        <v>137</v>
      </c>
      <c r="O9" s="94">
        <v>258.72</v>
      </c>
      <c r="P9" s="104"/>
      <c r="Q9" s="104"/>
    </row>
    <row r="10" spans="1:18" ht="12.75">
      <c r="A10" s="102"/>
      <c r="B10" s="226" t="s">
        <v>129</v>
      </c>
      <c r="C10" s="168" t="s">
        <v>135</v>
      </c>
      <c r="D10" s="103" t="s">
        <v>54</v>
      </c>
      <c r="E10" s="97" t="s">
        <v>162</v>
      </c>
      <c r="F10" s="40"/>
      <c r="G10" s="99" t="s">
        <v>129</v>
      </c>
      <c r="H10" s="168" t="s">
        <v>135</v>
      </c>
      <c r="I10" s="94">
        <v>2726.2</v>
      </c>
      <c r="J10" s="1" t="s">
        <v>163</v>
      </c>
      <c r="N10" s="106" t="s">
        <v>131</v>
      </c>
      <c r="O10" s="107">
        <v>164787.26400000005</v>
      </c>
      <c r="P10" s="108"/>
      <c r="Q10" s="109"/>
      <c r="R10" s="107">
        <v>360</v>
      </c>
    </row>
    <row r="11" spans="1:17" ht="12.75">
      <c r="A11" s="102"/>
      <c r="B11" s="226" t="s">
        <v>129</v>
      </c>
      <c r="C11" s="168" t="s">
        <v>136</v>
      </c>
      <c r="D11" s="103">
        <v>138737.73</v>
      </c>
      <c r="E11" s="97" t="s">
        <v>161</v>
      </c>
      <c r="F11" s="40"/>
      <c r="G11" s="99" t="s">
        <v>129</v>
      </c>
      <c r="H11" s="168" t="s">
        <v>136</v>
      </c>
      <c r="I11" s="94">
        <v>2161.7059999999997</v>
      </c>
      <c r="J11" s="1" t="s">
        <v>161</v>
      </c>
      <c r="P11" s="104"/>
      <c r="Q11" s="104"/>
    </row>
    <row r="12" spans="1:17" ht="12.75">
      <c r="A12" s="102"/>
      <c r="B12" s="226" t="s">
        <v>129</v>
      </c>
      <c r="C12" s="168" t="s">
        <v>137</v>
      </c>
      <c r="D12" s="103">
        <v>20682.31</v>
      </c>
      <c r="E12" s="97" t="s">
        <v>161</v>
      </c>
      <c r="F12" s="40"/>
      <c r="G12" s="99" t="s">
        <v>129</v>
      </c>
      <c r="H12" s="168" t="s">
        <v>137</v>
      </c>
      <c r="I12" s="94">
        <v>258.72</v>
      </c>
      <c r="J12" s="1" t="s">
        <v>161</v>
      </c>
      <c r="P12" s="104"/>
      <c r="Q12" s="104"/>
    </row>
    <row r="13" spans="1:17" ht="12.75">
      <c r="A13" s="102"/>
      <c r="B13" s="226" t="s">
        <v>129</v>
      </c>
      <c r="C13" s="168" t="s">
        <v>138</v>
      </c>
      <c r="D13" s="103">
        <v>2706.99</v>
      </c>
      <c r="E13" s="97" t="s">
        <v>161</v>
      </c>
      <c r="F13" s="40"/>
      <c r="G13" s="99" t="s">
        <v>129</v>
      </c>
      <c r="H13" s="168" t="s">
        <v>138</v>
      </c>
      <c r="I13" s="94">
        <v>144.37800000000001</v>
      </c>
      <c r="J13" s="1" t="s">
        <v>161</v>
      </c>
      <c r="P13" s="104"/>
      <c r="Q13" s="104"/>
    </row>
    <row r="14" spans="1:17" ht="12.75">
      <c r="A14" s="102"/>
      <c r="B14" s="226" t="s">
        <v>129</v>
      </c>
      <c r="C14" s="168" t="s">
        <v>139</v>
      </c>
      <c r="D14" s="103">
        <v>2149.29</v>
      </c>
      <c r="E14" s="97" t="s">
        <v>161</v>
      </c>
      <c r="F14" s="40"/>
      <c r="G14" s="99" t="s">
        <v>129</v>
      </c>
      <c r="H14" s="168" t="s">
        <v>139</v>
      </c>
      <c r="I14" s="94">
        <v>65.76</v>
      </c>
      <c r="J14" s="1" t="s">
        <v>161</v>
      </c>
      <c r="N14" s="15" t="s">
        <v>167</v>
      </c>
      <c r="P14" s="104"/>
      <c r="Q14" s="104"/>
    </row>
    <row r="15" spans="1:18" ht="12.75">
      <c r="A15" s="102"/>
      <c r="B15" s="226" t="s">
        <v>129</v>
      </c>
      <c r="C15" s="110" t="s">
        <v>140</v>
      </c>
      <c r="D15" s="103" t="s">
        <v>54</v>
      </c>
      <c r="E15" s="97" t="s">
        <v>162</v>
      </c>
      <c r="F15" s="40"/>
      <c r="G15" s="99" t="s">
        <v>129</v>
      </c>
      <c r="H15" s="168" t="s">
        <v>140</v>
      </c>
      <c r="I15" s="94">
        <v>5120</v>
      </c>
      <c r="J15" s="1" t="s">
        <v>163</v>
      </c>
      <c r="O15" s="99" t="s">
        <v>155</v>
      </c>
      <c r="P15" s="104"/>
      <c r="Q15" s="104"/>
      <c r="R15" s="99" t="s">
        <v>152</v>
      </c>
    </row>
    <row r="16" spans="1:18" ht="12.75">
      <c r="A16" s="102"/>
      <c r="B16" s="226" t="s">
        <v>129</v>
      </c>
      <c r="C16" s="168" t="s">
        <v>141</v>
      </c>
      <c r="D16" s="103" t="s">
        <v>54</v>
      </c>
      <c r="E16" s="97" t="s">
        <v>162</v>
      </c>
      <c r="F16" s="40"/>
      <c r="G16" s="99" t="s">
        <v>129</v>
      </c>
      <c r="H16" s="168" t="s">
        <v>141</v>
      </c>
      <c r="I16" s="94">
        <v>3070</v>
      </c>
      <c r="J16" s="1" t="s">
        <v>163</v>
      </c>
      <c r="N16" s="168" t="s">
        <v>140</v>
      </c>
      <c r="O16" s="94">
        <v>5120</v>
      </c>
      <c r="Q16" s="168" t="s">
        <v>140</v>
      </c>
      <c r="R16" s="94">
        <v>18.939</v>
      </c>
    </row>
    <row r="17" spans="1:18" ht="12.75">
      <c r="A17" s="102"/>
      <c r="B17" s="226" t="s">
        <v>129</v>
      </c>
      <c r="C17" s="168" t="s">
        <v>142</v>
      </c>
      <c r="D17" s="103" t="s">
        <v>54</v>
      </c>
      <c r="E17" s="97" t="s">
        <v>162</v>
      </c>
      <c r="F17" s="40"/>
      <c r="G17" s="99" t="s">
        <v>129</v>
      </c>
      <c r="H17" s="168" t="s">
        <v>142</v>
      </c>
      <c r="I17" s="94">
        <v>2056</v>
      </c>
      <c r="J17" s="1" t="s">
        <v>163</v>
      </c>
      <c r="N17" s="168" t="s">
        <v>141</v>
      </c>
      <c r="O17" s="94">
        <v>3070</v>
      </c>
      <c r="Q17" s="168" t="s">
        <v>149</v>
      </c>
      <c r="R17" s="94">
        <v>0</v>
      </c>
    </row>
    <row r="18" spans="1:18" ht="12.75">
      <c r="A18" s="102"/>
      <c r="B18" s="226" t="s">
        <v>129</v>
      </c>
      <c r="C18" s="168" t="s">
        <v>143</v>
      </c>
      <c r="D18" s="103" t="s">
        <v>54</v>
      </c>
      <c r="E18" s="97" t="s">
        <v>162</v>
      </c>
      <c r="F18" s="40"/>
      <c r="G18" s="99" t="s">
        <v>129</v>
      </c>
      <c r="H18" s="168" t="s">
        <v>143</v>
      </c>
      <c r="I18" s="94">
        <v>360</v>
      </c>
      <c r="J18" s="1" t="s">
        <v>163</v>
      </c>
      <c r="N18" s="168" t="s">
        <v>142</v>
      </c>
      <c r="O18" s="94">
        <v>2056</v>
      </c>
      <c r="Q18" s="168" t="s">
        <v>153</v>
      </c>
      <c r="R18" s="94">
        <v>336.018</v>
      </c>
    </row>
    <row r="19" spans="1:18" ht="12.75">
      <c r="A19" s="102"/>
      <c r="B19" s="226" t="s">
        <v>129</v>
      </c>
      <c r="C19" s="168" t="s">
        <v>144</v>
      </c>
      <c r="D19" s="103">
        <v>5133.23</v>
      </c>
      <c r="E19" s="97" t="s">
        <v>161</v>
      </c>
      <c r="F19" s="40"/>
      <c r="G19" s="99" t="s">
        <v>129</v>
      </c>
      <c r="H19" s="168" t="s">
        <v>144</v>
      </c>
      <c r="I19" s="94">
        <v>168.732</v>
      </c>
      <c r="J19" s="1" t="s">
        <v>161</v>
      </c>
      <c r="N19" s="168" t="s">
        <v>160</v>
      </c>
      <c r="O19" s="94">
        <v>525.563</v>
      </c>
      <c r="Q19" s="168" t="s">
        <v>154</v>
      </c>
      <c r="R19" s="94">
        <v>16</v>
      </c>
    </row>
    <row r="20" spans="1:15" ht="12.75">
      <c r="A20" s="102"/>
      <c r="B20" s="226" t="s">
        <v>129</v>
      </c>
      <c r="C20" s="168" t="s">
        <v>145</v>
      </c>
      <c r="D20" s="103">
        <v>3071.67</v>
      </c>
      <c r="E20" s="97" t="s">
        <v>161</v>
      </c>
      <c r="F20" s="40"/>
      <c r="G20" s="99" t="s">
        <v>129</v>
      </c>
      <c r="H20" s="168" t="s">
        <v>145</v>
      </c>
      <c r="I20" s="94">
        <v>1</v>
      </c>
      <c r="J20" s="1" t="s">
        <v>161</v>
      </c>
      <c r="N20" s="168" t="s">
        <v>149</v>
      </c>
      <c r="O20" s="94">
        <v>4008</v>
      </c>
    </row>
    <row r="21" spans="1:15" ht="12.75">
      <c r="A21" s="102"/>
      <c r="B21" s="226" t="s">
        <v>129</v>
      </c>
      <c r="C21" s="168" t="s">
        <v>146</v>
      </c>
      <c r="D21" s="103" t="s">
        <v>54</v>
      </c>
      <c r="E21" s="97" t="s">
        <v>162</v>
      </c>
      <c r="F21" s="40"/>
      <c r="G21" s="99" t="s">
        <v>129</v>
      </c>
      <c r="H21" s="168" t="s">
        <v>146</v>
      </c>
      <c r="I21" s="94">
        <v>190</v>
      </c>
      <c r="J21" s="1" t="s">
        <v>163</v>
      </c>
      <c r="N21" s="168" t="s">
        <v>151</v>
      </c>
      <c r="O21" s="94">
        <v>141.1</v>
      </c>
    </row>
    <row r="22" spans="1:15" ht="12.75">
      <c r="A22" s="102"/>
      <c r="B22" s="226" t="s">
        <v>129</v>
      </c>
      <c r="C22" s="168" t="s">
        <v>147</v>
      </c>
      <c r="D22" s="103">
        <v>364.59</v>
      </c>
      <c r="E22" s="97" t="s">
        <v>161</v>
      </c>
      <c r="F22" s="40"/>
      <c r="G22" s="99" t="s">
        <v>129</v>
      </c>
      <c r="H22" s="168" t="s">
        <v>147</v>
      </c>
      <c r="I22" s="94">
        <v>17.105</v>
      </c>
      <c r="J22" s="1" t="s">
        <v>161</v>
      </c>
      <c r="N22" s="168" t="s">
        <v>153</v>
      </c>
      <c r="O22" s="94">
        <v>3600.9249999999993</v>
      </c>
    </row>
    <row r="23" spans="1:15" ht="12.75">
      <c r="A23" s="102"/>
      <c r="B23" s="226" t="s">
        <v>129</v>
      </c>
      <c r="C23" s="168" t="s">
        <v>148</v>
      </c>
      <c r="D23" s="103">
        <v>169.12</v>
      </c>
      <c r="E23" s="97" t="s">
        <v>161</v>
      </c>
      <c r="F23" s="40"/>
      <c r="G23" s="99" t="s">
        <v>129</v>
      </c>
      <c r="H23" s="168" t="s">
        <v>148</v>
      </c>
      <c r="I23" s="94">
        <v>2.32</v>
      </c>
      <c r="J23" s="1" t="s">
        <v>161</v>
      </c>
      <c r="N23" s="111" t="s">
        <v>168</v>
      </c>
      <c r="O23" s="107">
        <v>151409.708</v>
      </c>
    </row>
    <row r="24" spans="1:15" ht="12.75">
      <c r="A24" s="102"/>
      <c r="B24" s="226" t="s">
        <v>129</v>
      </c>
      <c r="C24" s="168" t="s">
        <v>149</v>
      </c>
      <c r="D24" s="103" t="s">
        <v>54</v>
      </c>
      <c r="E24" s="97" t="s">
        <v>162</v>
      </c>
      <c r="F24" s="40"/>
      <c r="G24" s="99" t="s">
        <v>129</v>
      </c>
      <c r="H24" s="168" t="s">
        <v>149</v>
      </c>
      <c r="I24" s="94">
        <v>737.5</v>
      </c>
      <c r="J24" s="1" t="s">
        <v>163</v>
      </c>
      <c r="N24" s="168" t="s">
        <v>157</v>
      </c>
      <c r="O24" s="94">
        <v>151218.106</v>
      </c>
    </row>
    <row r="25" spans="1:15" ht="12.75">
      <c r="A25" s="102"/>
      <c r="B25" s="226" t="s">
        <v>129</v>
      </c>
      <c r="C25" s="168" t="s">
        <v>150</v>
      </c>
      <c r="D25" s="103">
        <v>0</v>
      </c>
      <c r="E25" s="97" t="s">
        <v>161</v>
      </c>
      <c r="F25" s="40"/>
      <c r="G25" s="99" t="s">
        <v>129</v>
      </c>
      <c r="H25" s="168" t="s">
        <v>150</v>
      </c>
      <c r="I25" s="94">
        <v>75.464</v>
      </c>
      <c r="J25" s="1" t="s">
        <v>161</v>
      </c>
      <c r="N25" s="168" t="s">
        <v>139</v>
      </c>
      <c r="O25" s="94">
        <v>69.76</v>
      </c>
    </row>
    <row r="26" spans="1:15" ht="12.75">
      <c r="A26" s="102"/>
      <c r="B26" s="226" t="s">
        <v>129</v>
      </c>
      <c r="C26" s="168" t="s">
        <v>151</v>
      </c>
      <c r="D26" s="103" t="s">
        <v>54</v>
      </c>
      <c r="E26" s="97" t="s">
        <v>162</v>
      </c>
      <c r="F26" s="40"/>
      <c r="G26" s="112" t="s">
        <v>129</v>
      </c>
      <c r="H26" s="168" t="s">
        <v>151</v>
      </c>
      <c r="I26" s="94">
        <v>117.4</v>
      </c>
      <c r="J26" s="1" t="s">
        <v>163</v>
      </c>
      <c r="N26" s="168" t="s">
        <v>156</v>
      </c>
      <c r="O26" s="94">
        <v>121.842</v>
      </c>
    </row>
    <row r="27" spans="1:15" ht="12.75">
      <c r="A27" s="102"/>
      <c r="B27" s="226" t="s">
        <v>152</v>
      </c>
      <c r="C27" s="168" t="s">
        <v>153</v>
      </c>
      <c r="D27" s="103">
        <v>0</v>
      </c>
      <c r="E27" s="97" t="s">
        <v>161</v>
      </c>
      <c r="F27" s="40"/>
      <c r="G27" s="99" t="s">
        <v>152</v>
      </c>
      <c r="H27" s="168" t="s">
        <v>153</v>
      </c>
      <c r="I27" s="94">
        <v>336.018</v>
      </c>
      <c r="J27" s="1" t="s">
        <v>161</v>
      </c>
      <c r="N27" s="168" t="s">
        <v>158</v>
      </c>
      <c r="O27" s="113">
        <f>O28-O16-O19-O20-O21-O22-O23</f>
        <v>-18.03199999994831</v>
      </c>
    </row>
    <row r="28" spans="1:18" ht="12.75">
      <c r="A28" s="102"/>
      <c r="B28" s="226" t="s">
        <v>152</v>
      </c>
      <c r="C28" s="110" t="s">
        <v>140</v>
      </c>
      <c r="D28" s="103">
        <v>17.09</v>
      </c>
      <c r="E28" s="97" t="s">
        <v>161</v>
      </c>
      <c r="F28" s="40"/>
      <c r="G28" s="99" t="s">
        <v>152</v>
      </c>
      <c r="H28" s="168" t="s">
        <v>140</v>
      </c>
      <c r="I28" s="94">
        <v>18.939</v>
      </c>
      <c r="J28" s="1" t="s">
        <v>161</v>
      </c>
      <c r="N28" s="106" t="s">
        <v>131</v>
      </c>
      <c r="O28" s="96">
        <f>O10</f>
        <v>164787.26400000005</v>
      </c>
      <c r="P28" s="15"/>
      <c r="Q28" s="106" t="s">
        <v>143</v>
      </c>
      <c r="R28" s="107">
        <v>370.95699999999994</v>
      </c>
    </row>
    <row r="29" spans="1:10" ht="12.75">
      <c r="A29" s="102"/>
      <c r="B29" s="226" t="s">
        <v>152</v>
      </c>
      <c r="C29" s="168" t="s">
        <v>143</v>
      </c>
      <c r="D29" s="103">
        <v>2.32</v>
      </c>
      <c r="E29" s="97" t="s">
        <v>161</v>
      </c>
      <c r="F29" s="40"/>
      <c r="G29" s="99" t="s">
        <v>152</v>
      </c>
      <c r="H29" s="168" t="s">
        <v>143</v>
      </c>
      <c r="I29" s="94">
        <v>370.95699999999994</v>
      </c>
      <c r="J29" s="1" t="s">
        <v>161</v>
      </c>
    </row>
    <row r="30" spans="1:10" ht="12.75">
      <c r="A30" s="102"/>
      <c r="B30" s="226" t="s">
        <v>152</v>
      </c>
      <c r="C30" s="168" t="s">
        <v>154</v>
      </c>
      <c r="D30" s="103">
        <v>734.48</v>
      </c>
      <c r="E30" s="97" t="s">
        <v>161</v>
      </c>
      <c r="F30" s="40"/>
      <c r="G30" s="99" t="s">
        <v>152</v>
      </c>
      <c r="H30" s="168" t="s">
        <v>154</v>
      </c>
      <c r="I30" s="94">
        <v>16</v>
      </c>
      <c r="J30" s="1" t="s">
        <v>161</v>
      </c>
    </row>
    <row r="31" spans="1:14" ht="12.75">
      <c r="A31" s="102"/>
      <c r="B31" s="226" t="s">
        <v>152</v>
      </c>
      <c r="C31" s="168" t="s">
        <v>149</v>
      </c>
      <c r="D31" s="103">
        <v>75.47</v>
      </c>
      <c r="E31" s="97" t="s">
        <v>161</v>
      </c>
      <c r="F31" s="40"/>
      <c r="G31" s="99" t="s">
        <v>152</v>
      </c>
      <c r="H31" s="168" t="s">
        <v>149</v>
      </c>
      <c r="I31" s="94">
        <v>0</v>
      </c>
      <c r="J31" s="1" t="s">
        <v>161</v>
      </c>
      <c r="N31" s="15" t="s">
        <v>166</v>
      </c>
    </row>
    <row r="32" spans="1:15" ht="12.75">
      <c r="A32" s="102"/>
      <c r="B32" s="226" t="s">
        <v>155</v>
      </c>
      <c r="C32" s="168" t="s">
        <v>156</v>
      </c>
      <c r="D32" s="103">
        <v>117.29</v>
      </c>
      <c r="E32" s="97" t="s">
        <v>161</v>
      </c>
      <c r="F32" s="40"/>
      <c r="G32" s="114" t="s">
        <v>155</v>
      </c>
      <c r="H32" s="168" t="s">
        <v>156</v>
      </c>
      <c r="I32" s="94">
        <v>121.842</v>
      </c>
      <c r="J32" s="1" t="s">
        <v>161</v>
      </c>
      <c r="O32" s="99" t="s">
        <v>129</v>
      </c>
    </row>
    <row r="33" spans="1:15" ht="12.75">
      <c r="A33" s="102"/>
      <c r="B33" s="226" t="s">
        <v>155</v>
      </c>
      <c r="C33" s="168" t="s">
        <v>131</v>
      </c>
      <c r="D33" s="103">
        <v>0</v>
      </c>
      <c r="E33" s="97" t="s">
        <v>161</v>
      </c>
      <c r="F33" s="40"/>
      <c r="G33" s="99" t="s">
        <v>155</v>
      </c>
      <c r="H33" s="168" t="s">
        <v>131</v>
      </c>
      <c r="I33" s="96">
        <v>164787.26400000005</v>
      </c>
      <c r="J33" s="1" t="s">
        <v>161</v>
      </c>
      <c r="N33" s="168" t="s">
        <v>140</v>
      </c>
      <c r="O33" s="94">
        <v>5120</v>
      </c>
    </row>
    <row r="34" spans="1:15" ht="12.75">
      <c r="A34" s="102"/>
      <c r="B34" s="226" t="s">
        <v>155</v>
      </c>
      <c r="C34" s="168" t="s">
        <v>157</v>
      </c>
      <c r="D34" s="103">
        <v>0</v>
      </c>
      <c r="E34" s="97" t="s">
        <v>161</v>
      </c>
      <c r="F34" s="40"/>
      <c r="G34" s="99" t="s">
        <v>155</v>
      </c>
      <c r="H34" s="168" t="s">
        <v>157</v>
      </c>
      <c r="I34" s="94">
        <v>151218.106</v>
      </c>
      <c r="J34" s="1" t="s">
        <v>161</v>
      </c>
      <c r="N34" s="168" t="s">
        <v>141</v>
      </c>
      <c r="O34" s="94">
        <v>3070</v>
      </c>
    </row>
    <row r="35" spans="1:15" ht="12.75">
      <c r="A35" s="102"/>
      <c r="B35" s="226" t="s">
        <v>155</v>
      </c>
      <c r="C35" s="168" t="s">
        <v>158</v>
      </c>
      <c r="D35" s="103">
        <v>0</v>
      </c>
      <c r="E35" s="97" t="s">
        <v>161</v>
      </c>
      <c r="F35" s="40"/>
      <c r="G35" s="99" t="s">
        <v>155</v>
      </c>
      <c r="H35" s="168" t="s">
        <v>158</v>
      </c>
      <c r="I35" s="113">
        <v>-18.03199999994831</v>
      </c>
      <c r="J35" s="1" t="s">
        <v>161</v>
      </c>
      <c r="N35" s="168" t="s">
        <v>142</v>
      </c>
      <c r="O35" s="94">
        <v>2056</v>
      </c>
    </row>
    <row r="36" spans="1:15" ht="12.75">
      <c r="A36" s="102"/>
      <c r="B36" s="226" t="s">
        <v>155</v>
      </c>
      <c r="C36" s="168" t="s">
        <v>153</v>
      </c>
      <c r="D36" s="103">
        <v>0</v>
      </c>
      <c r="E36" s="97" t="s">
        <v>161</v>
      </c>
      <c r="F36" s="40"/>
      <c r="G36" s="99" t="s">
        <v>155</v>
      </c>
      <c r="H36" s="168" t="s">
        <v>153</v>
      </c>
      <c r="I36" s="94">
        <v>3600.9249999999993</v>
      </c>
      <c r="J36" s="1" t="s">
        <v>161</v>
      </c>
      <c r="N36" s="168" t="s">
        <v>138</v>
      </c>
      <c r="O36" s="94">
        <v>144.37800000000001</v>
      </c>
    </row>
    <row r="37" spans="1:15" ht="12.75">
      <c r="A37" s="102"/>
      <c r="B37" s="226" t="s">
        <v>155</v>
      </c>
      <c r="C37" s="168" t="s">
        <v>139</v>
      </c>
      <c r="D37" s="103">
        <v>0</v>
      </c>
      <c r="E37" s="97" t="s">
        <v>161</v>
      </c>
      <c r="F37" s="40"/>
      <c r="G37" s="99" t="s">
        <v>155</v>
      </c>
      <c r="H37" s="168" t="s">
        <v>139</v>
      </c>
      <c r="I37" s="94">
        <v>69.76</v>
      </c>
      <c r="J37" s="1" t="s">
        <v>161</v>
      </c>
      <c r="N37" s="168" t="s">
        <v>139</v>
      </c>
      <c r="O37" s="94">
        <v>65.76</v>
      </c>
    </row>
    <row r="38" spans="1:15" ht="12.75">
      <c r="A38" s="102"/>
      <c r="B38" s="226" t="s">
        <v>155</v>
      </c>
      <c r="C38" s="168" t="s">
        <v>159</v>
      </c>
      <c r="D38" s="103">
        <v>336.02</v>
      </c>
      <c r="E38" s="97" t="s">
        <v>161</v>
      </c>
      <c r="F38" s="40"/>
      <c r="G38" s="99" t="s">
        <v>155</v>
      </c>
      <c r="H38" s="168" t="s">
        <v>159</v>
      </c>
      <c r="I38" s="94">
        <v>661.6</v>
      </c>
      <c r="J38" s="1" t="s">
        <v>161</v>
      </c>
      <c r="N38" s="168" t="s">
        <v>147</v>
      </c>
      <c r="O38" s="94">
        <v>17.105</v>
      </c>
    </row>
    <row r="39" spans="1:15" ht="12.75">
      <c r="A39" s="102"/>
      <c r="B39" s="226" t="s">
        <v>155</v>
      </c>
      <c r="C39" s="110" t="s">
        <v>140</v>
      </c>
      <c r="D39" s="103" t="s">
        <v>54</v>
      </c>
      <c r="E39" s="97" t="s">
        <v>162</v>
      </c>
      <c r="F39" s="40"/>
      <c r="G39" s="99" t="s">
        <v>155</v>
      </c>
      <c r="H39" s="168" t="s">
        <v>140</v>
      </c>
      <c r="I39" s="94">
        <v>5120</v>
      </c>
      <c r="J39" s="1" t="s">
        <v>163</v>
      </c>
      <c r="N39" s="168" t="s">
        <v>148</v>
      </c>
      <c r="O39" s="94">
        <v>2.32</v>
      </c>
    </row>
    <row r="40" spans="1:15" ht="12.75">
      <c r="A40" s="102"/>
      <c r="B40" s="226" t="s">
        <v>155</v>
      </c>
      <c r="C40" s="168" t="s">
        <v>141</v>
      </c>
      <c r="D40" s="103" t="s">
        <v>54</v>
      </c>
      <c r="E40" s="97" t="s">
        <v>162</v>
      </c>
      <c r="F40" s="40"/>
      <c r="G40" s="99" t="s">
        <v>155</v>
      </c>
      <c r="H40" s="168" t="s">
        <v>141</v>
      </c>
      <c r="I40" s="94">
        <v>3070</v>
      </c>
      <c r="J40" s="1" t="s">
        <v>163</v>
      </c>
      <c r="N40" s="168" t="s">
        <v>149</v>
      </c>
      <c r="O40" s="94">
        <v>737.5</v>
      </c>
    </row>
    <row r="41" spans="1:15" ht="12.75">
      <c r="A41" s="102"/>
      <c r="B41" s="226" t="s">
        <v>155</v>
      </c>
      <c r="C41" s="168" t="s">
        <v>142</v>
      </c>
      <c r="D41" s="103" t="s">
        <v>54</v>
      </c>
      <c r="E41" s="97" t="s">
        <v>162</v>
      </c>
      <c r="F41" s="40"/>
      <c r="G41" s="99" t="s">
        <v>155</v>
      </c>
      <c r="H41" s="168" t="s">
        <v>142</v>
      </c>
      <c r="I41" s="94">
        <v>2056</v>
      </c>
      <c r="J41" s="1" t="s">
        <v>163</v>
      </c>
      <c r="N41" s="168" t="s">
        <v>150</v>
      </c>
      <c r="O41" s="94">
        <v>75.464</v>
      </c>
    </row>
    <row r="42" spans="1:15" ht="12.75">
      <c r="A42" s="102"/>
      <c r="B42" s="226" t="s">
        <v>155</v>
      </c>
      <c r="C42" s="168" t="s">
        <v>154</v>
      </c>
      <c r="D42" s="103">
        <v>0</v>
      </c>
      <c r="E42" s="97" t="s">
        <v>161</v>
      </c>
      <c r="F42" s="40"/>
      <c r="G42" s="99" t="s">
        <v>155</v>
      </c>
      <c r="H42" s="168" t="s">
        <v>154</v>
      </c>
      <c r="I42" s="94">
        <v>151409.708</v>
      </c>
      <c r="J42" s="1" t="s">
        <v>161</v>
      </c>
      <c r="N42" s="168" t="s">
        <v>151</v>
      </c>
      <c r="O42" s="94">
        <v>117.4</v>
      </c>
    </row>
    <row r="43" spans="1:15" ht="12.75">
      <c r="A43" s="102"/>
      <c r="B43" s="226" t="s">
        <v>155</v>
      </c>
      <c r="C43" s="168" t="s">
        <v>160</v>
      </c>
      <c r="D43" s="103">
        <v>0</v>
      </c>
      <c r="E43" s="97" t="s">
        <v>161</v>
      </c>
      <c r="F43" s="40"/>
      <c r="G43" s="99" t="s">
        <v>155</v>
      </c>
      <c r="H43" s="168" t="s">
        <v>160</v>
      </c>
      <c r="I43" s="94">
        <v>525.563</v>
      </c>
      <c r="J43" s="1" t="s">
        <v>161</v>
      </c>
      <c r="N43" s="168" t="s">
        <v>130</v>
      </c>
      <c r="O43" s="94">
        <v>0</v>
      </c>
    </row>
    <row r="44" spans="1:10" ht="12.75">
      <c r="A44" s="102"/>
      <c r="B44" s="226" t="s">
        <v>155</v>
      </c>
      <c r="C44" s="168" t="s">
        <v>149</v>
      </c>
      <c r="D44" s="103" t="s">
        <v>54</v>
      </c>
      <c r="E44" s="97" t="s">
        <v>162</v>
      </c>
      <c r="F44" s="40"/>
      <c r="G44" s="99" t="s">
        <v>155</v>
      </c>
      <c r="H44" s="168" t="s">
        <v>149</v>
      </c>
      <c r="I44" s="94">
        <v>4008</v>
      </c>
      <c r="J44" s="1" t="s">
        <v>163</v>
      </c>
    </row>
    <row r="45" spans="1:10" ht="12.75">
      <c r="A45" s="102"/>
      <c r="B45" s="226" t="s">
        <v>155</v>
      </c>
      <c r="C45" s="168" t="s">
        <v>151</v>
      </c>
      <c r="D45" s="103" t="s">
        <v>54</v>
      </c>
      <c r="E45" s="97" t="s">
        <v>162</v>
      </c>
      <c r="F45" s="40"/>
      <c r="G45" s="112" t="s">
        <v>155</v>
      </c>
      <c r="H45" s="168" t="s">
        <v>151</v>
      </c>
      <c r="I45" s="94">
        <v>141.1</v>
      </c>
      <c r="J45" s="1" t="s">
        <v>163</v>
      </c>
    </row>
  </sheetData>
  <mergeCells count="3">
    <mergeCell ref="B5:B26"/>
    <mergeCell ref="B27:B31"/>
    <mergeCell ref="B32:B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Edward (ESTAT)</dc:creator>
  <cp:keywords/>
  <dc:description/>
  <cp:lastModifiedBy>COOK Edward (ESTAT)</cp:lastModifiedBy>
  <cp:lastPrinted>2017-11-03T12:44:02Z</cp:lastPrinted>
  <dcterms:created xsi:type="dcterms:W3CDTF">2014-09-18T09:48:45Z</dcterms:created>
  <dcterms:modified xsi:type="dcterms:W3CDTF">2021-11-12T14:45:50Z</dcterms:modified>
  <cp:category/>
  <cp:version/>
  <cp:contentType/>
  <cp:contentStatus/>
</cp:coreProperties>
</file>