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ThisWorkbook"/>
  <bookViews>
    <workbookView xWindow="65521" yWindow="6210" windowWidth="19230" windowHeight="5790" tabRatio="517" activeTab="3"/>
  </bookViews>
  <sheets>
    <sheet name="Figure 1" sheetId="58" r:id="rId1"/>
    <sheet name="Figure 2" sheetId="59" r:id="rId2"/>
    <sheet name="Table1" sheetId="56" r:id="rId3"/>
    <sheet name="Table2" sheetId="57" r:id="rId4"/>
  </sheets>
  <definedNames/>
  <calcPr calcId="145621"/>
</workbook>
</file>

<file path=xl/sharedStrings.xml><?xml version="1.0" encoding="utf-8"?>
<sst xmlns="http://schemas.openxmlformats.org/spreadsheetml/2006/main" count="182" uniqueCount="131">
  <si>
    <t>Country</t>
  </si>
  <si>
    <t>SE</t>
  </si>
  <si>
    <t>IE</t>
  </si>
  <si>
    <t>IT</t>
  </si>
  <si>
    <t>FI</t>
  </si>
  <si>
    <t>PT</t>
  </si>
  <si>
    <t>CZ</t>
  </si>
  <si>
    <t>BE</t>
  </si>
  <si>
    <t>AT</t>
  </si>
  <si>
    <t>DE</t>
  </si>
  <si>
    <t>FR</t>
  </si>
  <si>
    <t>ES</t>
  </si>
  <si>
    <t>NL</t>
  </si>
  <si>
    <t>DK</t>
  </si>
  <si>
    <t>UK</t>
  </si>
  <si>
    <t>Total</t>
  </si>
  <si>
    <t>CZECH REPUBLIC</t>
  </si>
  <si>
    <t>DENMARK</t>
  </si>
  <si>
    <t>GERMANY</t>
  </si>
  <si>
    <t>ESTONIA</t>
  </si>
  <si>
    <t>GREECE</t>
  </si>
  <si>
    <t>SPAIN</t>
  </si>
  <si>
    <t>FRANCE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</si>
  <si>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</si>
  <si>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</si>
  <si>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</si>
  <si>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</si>
  <si>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</si>
  <si>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</si>
  <si>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</si>
  <si>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</si>
  <si>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PORTUGAL</t>
  </si>
  <si>
    <t>SLOVENIA</t>
  </si>
  <si>
    <t>SLOVAKIA</t>
  </si>
  <si>
    <t>FINLAND</t>
  </si>
  <si>
    <t>UNITED KINGDOM</t>
  </si>
  <si>
    <t>Growth</t>
  </si>
  <si>
    <t>FRANKFURT/MAIN</t>
  </si>
  <si>
    <t>AMSTERDAM/SCHIPHOL</t>
  </si>
  <si>
    <t>MADRID/BARAJAS</t>
  </si>
  <si>
    <t>ROMA/FIUMICINO</t>
  </si>
  <si>
    <t>PALMA DE MALLORCA</t>
  </si>
  <si>
    <t>MANCHESTER</t>
  </si>
  <si>
    <t>MILANO/MALPENSA</t>
  </si>
  <si>
    <t>DUBLIN</t>
  </si>
  <si>
    <t>STOCKHOLM/ARLANDA</t>
  </si>
  <si>
    <t>LISBOA</t>
  </si>
  <si>
    <t>HAMBURG</t>
  </si>
  <si>
    <t>PRAHA/RUZYNE</t>
  </si>
  <si>
    <t>SWITZERLAND</t>
  </si>
  <si>
    <t>ROMANIA</t>
  </si>
  <si>
    <t>Extra-EU</t>
  </si>
  <si>
    <t>Intra-EU</t>
  </si>
  <si>
    <t>NORWAY</t>
  </si>
  <si>
    <t>BELGIUM</t>
  </si>
  <si>
    <t>SWEDEN</t>
  </si>
  <si>
    <t>POLAND</t>
  </si>
  <si>
    <t>ITALY</t>
  </si>
  <si>
    <t>BULGARIA</t>
  </si>
  <si>
    <t>IRELAND</t>
  </si>
  <si>
    <t>CROATIA</t>
  </si>
  <si>
    <t>ICELAND</t>
  </si>
  <si>
    <t>TURKEY</t>
  </si>
  <si>
    <t>Jan</t>
  </si>
  <si>
    <t>Feb</t>
  </si>
  <si>
    <t>Mar</t>
  </si>
  <si>
    <t>Apr</t>
  </si>
  <si>
    <t>May</t>
  </si>
  <si>
    <t>Jun</t>
  </si>
  <si>
    <t>Nat.</t>
  </si>
  <si>
    <t>THE FORMER YUGOSLAV REPUBLIC OF MACEDONIA</t>
  </si>
  <si>
    <t>Dec</t>
  </si>
  <si>
    <t>Nov</t>
  </si>
  <si>
    <t>Oct</t>
  </si>
  <si>
    <t>Sep</t>
  </si>
  <si>
    <t>Aug</t>
  </si>
  <si>
    <t>Jul</t>
  </si>
  <si>
    <t>Airports*</t>
  </si>
  <si>
    <t>PL</t>
  </si>
  <si>
    <t>EL</t>
  </si>
  <si>
    <t>LONDON/HEATHROW</t>
  </si>
  <si>
    <t>PARIS/CHARLES DE GAULLE</t>
  </si>
  <si>
    <t>MÜNCHEN</t>
  </si>
  <si>
    <t>LONDON/GATWICK</t>
  </si>
  <si>
    <t>PARIS/ORLY</t>
  </si>
  <si>
    <t>KØBENHAVN/KASTRUP</t>
  </si>
  <si>
    <t>WIEN/SCHWECHAT</t>
  </si>
  <si>
    <t>DÜSSELDORF</t>
  </si>
  <si>
    <t>LONDON/STANSTED</t>
  </si>
  <si>
    <t>BERLIN/TEGEL</t>
  </si>
  <si>
    <t>HELSINKI/VANTAA</t>
  </si>
  <si>
    <t>* For more details about the data presented, please see the notes from the “Methodology” section.</t>
  </si>
  <si>
    <t>Source: Eurostat (avia_paoc)</t>
  </si>
  <si>
    <t>EU-28</t>
  </si>
  <si>
    <t>Jan-14</t>
  </si>
  <si>
    <t>Feb-14</t>
  </si>
  <si>
    <t>Mar-14</t>
  </si>
  <si>
    <t>Year Y-1</t>
  </si>
  <si>
    <t>Year Y</t>
  </si>
  <si>
    <t>WARSZAWA/CHOPINA</t>
  </si>
  <si>
    <t>BRUSSELS</t>
  </si>
  <si>
    <t>Jun-14</t>
  </si>
  <si>
    <t>May-14</t>
  </si>
  <si>
    <t>Apr-14</t>
  </si>
  <si>
    <t>Aug-14</t>
  </si>
  <si>
    <t>Jul-14</t>
  </si>
  <si>
    <t>Sep-14</t>
  </si>
  <si>
    <t>Oct-14</t>
  </si>
  <si>
    <t>Nov-14</t>
  </si>
  <si>
    <t>Dec-14</t>
  </si>
  <si>
    <t>Total 
2014</t>
  </si>
  <si>
    <t>Mar-15</t>
  </si>
  <si>
    <t>Jan-15</t>
  </si>
  <si>
    <t>Feb-15</t>
  </si>
  <si>
    <t>2014-100</t>
  </si>
  <si>
    <t>Growth 2014/2015</t>
  </si>
  <si>
    <t>BARCELONA/EL PRAT</t>
  </si>
  <si>
    <t>LONDON/LUTON</t>
  </si>
  <si>
    <t>* Top-30 airports according to the total annual passengers handled in 2014</t>
  </si>
  <si>
    <t>Rank 2014</t>
  </si>
  <si>
    <t>Apr-15</t>
  </si>
  <si>
    <t>May-15</t>
  </si>
  <si>
    <t>Jun-15</t>
  </si>
  <si>
    <t>Figure 1: Share of and change in EU-28 monthly passengers carried in 2014 and the first semester of 2015 (million passengers)*</t>
  </si>
  <si>
    <t>ATHINAI/ELEFTHERIOS VENIZELOS</t>
  </si>
  <si>
    <t>MALAGA/COSTA DEL SOL</t>
  </si>
  <si>
    <t>NICE/CÔTE DAZUR</t>
  </si>
  <si>
    <t>Table 1: Thousand passengers carried per country: monthly data for 2014 and the first semester of 2015</t>
  </si>
  <si>
    <t>Table 2: Thousand passengers handled in top airports: monthly data for 2014 and the first semester of 2015</t>
  </si>
  <si>
    <t>Growth 2014-2015
based on months available in 2015</t>
  </si>
  <si>
    <t>Figure 2: Change in EU-28 monthly passengers carried for 2014 and the first semester of 2015 (compared to the same month of the previous year) (%)*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</si>
</sst>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_i"/>
    <numFmt numFmtId="166" formatCode="#,##0_i"/>
  </numFmts>
  <fonts count="19">
    <font>
      <sz val="10"/>
      <name val="Arial "/>
      <family val="2"/>
    </font>
    <font>
      <sz val="10"/>
      <name val="Arial"/>
      <family val="2"/>
    </font>
    <font>
      <b/>
      <i/>
      <sz val="10"/>
      <name val="Arial 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0"/>
      <name val="Arial"/>
      <family val="2"/>
    </font>
    <font>
      <i/>
      <sz val="9"/>
      <name val="Arial"/>
      <family val="2"/>
    </font>
    <font>
      <sz val="8"/>
      <color rgb="FF000000"/>
      <name val="Arial Narrow"/>
      <family val="2"/>
    </font>
    <font>
      <b/>
      <sz val="13"/>
      <name val="Arial Narrow"/>
      <family val="2"/>
    </font>
    <font>
      <sz val="10"/>
      <color rgb="FF000000"/>
      <name val="Arial Narrow"/>
      <family val="2"/>
    </font>
    <font>
      <b/>
      <sz val="15"/>
      <name val="+mn-cs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sz val="10"/>
      <color rgb="FF000000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sz val="8"/>
      <color rgb="FF000000"/>
      <name val="Arial"/>
      <family val="2"/>
    </font>
    <font>
      <b/>
      <sz val="10.5"/>
      <color rgb="FF000000"/>
      <name val="Arial"/>
      <family val="2"/>
    </font>
    <font>
      <sz val="10.5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</fills>
  <borders count="64">
    <border>
      <left/>
      <right/>
      <top/>
      <bottom/>
      <diagonal/>
    </border>
    <border>
      <left/>
      <right style="hair">
        <color indexed="11"/>
      </right>
      <top style="hair">
        <color indexed="11"/>
      </top>
      <bottom style="hair">
        <color indexed="11"/>
      </bottom>
    </border>
    <border>
      <left/>
      <right/>
      <top style="hair">
        <color indexed="11"/>
      </top>
      <bottom style="hair">
        <color indexed="11"/>
      </bottom>
    </border>
    <border>
      <left/>
      <right style="thin"/>
      <top style="hair">
        <color indexed="11"/>
      </top>
      <bottom style="hair">
        <color indexed="11"/>
      </bottom>
    </border>
    <border>
      <left style="thin"/>
      <right style="thin"/>
      <top style="hair">
        <color theme="0" tint="-0.24993999302387238"/>
      </top>
      <bottom style="hair">
        <color theme="0" tint="-0.24993999302387238"/>
      </bottom>
    </border>
    <border>
      <left/>
      <right style="thin"/>
      <top style="hair">
        <color indexed="11"/>
      </top>
      <bottom style="medium"/>
    </border>
    <border>
      <left style="thin"/>
      <right style="hair">
        <color indexed="11"/>
      </right>
      <top style="hair">
        <color indexed="11"/>
      </top>
      <bottom style="medium"/>
    </border>
    <border>
      <left/>
      <right style="hair">
        <color indexed="11"/>
      </right>
      <top style="hair">
        <color indexed="11"/>
      </top>
      <bottom style="medium"/>
    </border>
    <border>
      <left/>
      <right/>
      <top style="hair">
        <color indexed="11"/>
      </top>
      <bottom style="medium"/>
    </border>
    <border>
      <left style="thin"/>
      <right style="thin"/>
      <top style="hair">
        <color theme="0" tint="-0.24993999302387238"/>
      </top>
      <bottom style="medium"/>
    </border>
    <border>
      <left/>
      <right style="thin"/>
      <top/>
      <bottom style="hair">
        <color indexed="11"/>
      </bottom>
    </border>
    <border>
      <left/>
      <right style="hair">
        <color indexed="11"/>
      </right>
      <top/>
      <bottom style="hair">
        <color indexed="11"/>
      </bottom>
    </border>
    <border>
      <left/>
      <right/>
      <top/>
      <bottom style="hair">
        <color indexed="11"/>
      </bottom>
    </border>
    <border>
      <left style="thin"/>
      <right style="thin"/>
      <top/>
      <bottom style="hair">
        <color theme="0" tint="-0.24993999302387238"/>
      </bottom>
    </border>
    <border>
      <left/>
      <right style="hair">
        <color indexed="11"/>
      </right>
      <top style="hair">
        <color rgb="FFC0C0C0"/>
      </top>
      <bottom style="thin">
        <color rgb="FF000000"/>
      </bottom>
    </border>
    <border>
      <left style="hair">
        <color indexed="11"/>
      </left>
      <right style="hair">
        <color indexed="11"/>
      </right>
      <top style="hair">
        <color rgb="FFC0C0C0"/>
      </top>
      <bottom style="thin">
        <color rgb="FF000000"/>
      </bottom>
    </border>
    <border>
      <left style="hair">
        <color indexed="11"/>
      </left>
      <right/>
      <top style="hair">
        <color rgb="FFC0C0C0"/>
      </top>
      <bottom style="thin">
        <color rgb="FF000000"/>
      </bottom>
    </border>
    <border>
      <left style="thin"/>
      <right style="hair">
        <color indexed="11"/>
      </right>
      <top style="hair">
        <color rgb="FFC0C0C0"/>
      </top>
      <bottom/>
    </border>
    <border>
      <left style="hair">
        <color indexed="11"/>
      </left>
      <right style="hair">
        <color indexed="11"/>
      </right>
      <top style="hair">
        <color rgb="FFC0C0C0"/>
      </top>
      <bottom/>
    </border>
    <border>
      <left/>
      <right style="hair">
        <color indexed="11"/>
      </right>
      <top style="hair">
        <color rgb="FFC0C0C0"/>
      </top>
      <bottom/>
    </border>
    <border>
      <left style="hair">
        <color indexed="22"/>
      </left>
      <right/>
      <top style="thin">
        <color rgb="FF000000"/>
      </top>
      <bottom style="thin">
        <color rgb="FF000000"/>
      </bottom>
    </border>
    <border>
      <left style="thin"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>
        <color rgb="FF000000"/>
      </bottom>
    </border>
    <border>
      <left style="thin"/>
      <right/>
      <top/>
      <bottom style="hair">
        <color indexed="11"/>
      </bottom>
    </border>
    <border>
      <left style="hair">
        <color indexed="11"/>
      </left>
      <right style="hair">
        <color indexed="11"/>
      </right>
      <top/>
      <bottom style="hair">
        <color indexed="11"/>
      </bottom>
    </border>
    <border>
      <left style="hair">
        <color indexed="11"/>
      </left>
      <right/>
      <top/>
      <bottom style="hair">
        <color indexed="11"/>
      </bottom>
    </border>
    <border>
      <left style="thin"/>
      <right style="thin"/>
      <top/>
      <bottom style="hair">
        <color indexed="11"/>
      </bottom>
    </border>
    <border>
      <left style="thin"/>
      <right/>
      <top style="hair">
        <color indexed="11"/>
      </top>
      <bottom style="hair">
        <color indexed="11"/>
      </bottom>
    </border>
    <border>
      <left style="hair">
        <color indexed="11"/>
      </left>
      <right style="hair">
        <color indexed="11"/>
      </right>
      <top style="hair">
        <color indexed="11"/>
      </top>
      <bottom style="hair">
        <color indexed="11"/>
      </bottom>
    </border>
    <border>
      <left style="hair">
        <color indexed="11"/>
      </left>
      <right/>
      <top style="hair">
        <color indexed="11"/>
      </top>
      <bottom style="hair">
        <color indexed="11"/>
      </bottom>
    </border>
    <border>
      <left style="thin"/>
      <right/>
      <top style="hair">
        <color indexed="11"/>
      </top>
      <bottom style="thin"/>
    </border>
    <border>
      <left style="hair">
        <color indexed="11"/>
      </left>
      <right style="hair">
        <color indexed="11"/>
      </right>
      <top style="hair">
        <color indexed="11"/>
      </top>
      <bottom style="thin"/>
    </border>
    <border>
      <left style="hair">
        <color indexed="11"/>
      </left>
      <right/>
      <top style="hair">
        <color indexed="11"/>
      </top>
      <bottom style="thin"/>
    </border>
    <border>
      <left style="hair">
        <color indexed="11"/>
      </left>
      <right style="thin"/>
      <top style="hair">
        <color indexed="11"/>
      </top>
      <bottom style="thin"/>
    </border>
    <border>
      <left style="thin"/>
      <right style="thin"/>
      <top style="hair">
        <color indexed="11"/>
      </top>
      <bottom style="thin"/>
    </border>
    <border>
      <left style="thin"/>
      <right style="hair">
        <color theme="0" tint="-0.24993999302387238"/>
      </right>
      <top style="thin"/>
      <bottom style="hair">
        <color theme="0" tint="-0.24993999302387238"/>
      </bottom>
    </border>
    <border>
      <left style="hair">
        <color theme="0" tint="-0.24993999302387238"/>
      </left>
      <right style="hair">
        <color theme="0" tint="-0.24993999302387238"/>
      </right>
      <top style="thin"/>
      <bottom style="hair">
        <color theme="0" tint="-0.24993999302387238"/>
      </bottom>
    </border>
    <border>
      <left style="hair">
        <color theme="0" tint="-0.24993999302387238"/>
      </left>
      <right style="thin"/>
      <top style="thin"/>
      <bottom style="hair">
        <color theme="0" tint="-0.24993999302387238"/>
      </bottom>
    </border>
    <border>
      <left style="thin"/>
      <right style="hair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 style="hair">
        <color theme="0" tint="-0.24993999302387238"/>
      </left>
      <right style="hair">
        <color theme="0" tint="-0.24993999302387238"/>
      </right>
      <top style="hair">
        <color theme="0" tint="-0.24993999302387238"/>
      </top>
      <bottom style="hair">
        <color theme="0" tint="-0.24993999302387238"/>
      </bottom>
    </border>
    <border>
      <left style="hair">
        <color theme="0" tint="-0.24993999302387238"/>
      </left>
      <right style="thin"/>
      <top style="hair">
        <color theme="0" tint="-0.24993999302387238"/>
      </top>
      <bottom style="hair">
        <color theme="0" tint="-0.24993999302387238"/>
      </bottom>
    </border>
    <border>
      <left style="thin"/>
      <right style="hair">
        <color theme="0" tint="-0.24993999302387238"/>
      </right>
      <top style="hair">
        <color theme="0" tint="-0.24993999302387238"/>
      </top>
      <bottom style="thin"/>
    </border>
    <border>
      <left style="hair">
        <color theme="0" tint="-0.24993999302387238"/>
      </left>
      <right style="hair">
        <color theme="0" tint="-0.24993999302387238"/>
      </right>
      <top style="hair">
        <color theme="0" tint="-0.24993999302387238"/>
      </top>
      <bottom style="thin"/>
    </border>
    <border>
      <left style="hair">
        <color theme="0" tint="-0.24993999302387238"/>
      </left>
      <right style="thin"/>
      <top style="hair">
        <color theme="0" tint="-0.24993999302387238"/>
      </top>
      <bottom style="thin"/>
    </border>
    <border>
      <left/>
      <right/>
      <top style="thin">
        <color rgb="FF000000"/>
      </top>
      <bottom style="hair">
        <color indexed="11"/>
      </bottom>
    </border>
    <border>
      <left/>
      <right/>
      <top style="hair">
        <color indexed="11"/>
      </top>
      <bottom/>
    </border>
    <border>
      <left style="thin"/>
      <right/>
      <top style="thin">
        <color rgb="FF00000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/>
      <right style="thin"/>
      <top style="thin">
        <color rgb="FF000000"/>
      </top>
      <bottom style="hair">
        <color rgb="FFC0C0C0"/>
      </bottom>
    </border>
    <border>
      <left style="thin"/>
      <right style="thin"/>
      <top style="thin">
        <color rgb="FF000000"/>
      </top>
      <bottom style="hair">
        <color rgb="FFC0C0C0"/>
      </bottom>
    </border>
    <border>
      <left style="thin"/>
      <right style="thin"/>
      <top style="hair">
        <color rgb="FFC0C0C0"/>
      </top>
      <bottom/>
    </border>
    <border>
      <left style="thin"/>
      <right/>
      <top style="hair">
        <color rgb="FFC0C0C0"/>
      </top>
      <bottom/>
    </border>
    <border>
      <left/>
      <right/>
      <top style="hair">
        <color indexed="11"/>
      </top>
      <bottom style="thin">
        <color rgb="FF000000"/>
      </bottom>
    </border>
    <border>
      <left style="thin"/>
      <right/>
      <top style="hair">
        <color rgb="FFC0C0C0"/>
      </top>
      <bottom style="thin">
        <color rgb="FF000000"/>
      </bottom>
    </border>
    <border>
      <left style="thin"/>
      <right style="thin"/>
      <top style="hair">
        <color rgb="FFC0C0C0"/>
      </top>
      <bottom style="thin">
        <color rgb="FF000000"/>
      </bottom>
    </border>
    <border>
      <left/>
      <right/>
      <top style="hair">
        <color indexed="11"/>
      </top>
      <bottom style="thin"/>
    </border>
    <border>
      <left/>
      <right style="thin"/>
      <top style="hair">
        <color indexed="11"/>
      </top>
      <bottom style="thin"/>
    </border>
    <border>
      <left style="thin"/>
      <right/>
      <top style="hair">
        <color indexed="11"/>
      </top>
      <bottom style="medium"/>
    </border>
    <border>
      <left/>
      <right style="hair">
        <color theme="0" tint="-0.24993999302387238"/>
      </right>
      <top style="hair">
        <color theme="0" tint="-0.24993999302387238"/>
      </top>
      <bottom style="medium"/>
    </border>
    <border>
      <left style="hair">
        <color theme="0" tint="-0.24993999302387238"/>
      </left>
      <right style="hair">
        <color theme="0" tint="-0.24993999302387238"/>
      </right>
      <top style="hair">
        <color theme="0" tint="-0.24993999302387238"/>
      </top>
      <bottom style="medium"/>
    </border>
    <border>
      <left style="hair">
        <color theme="0" tint="-0.24993999302387238"/>
      </left>
      <right/>
      <top style="hair">
        <color theme="0" tint="-0.24993999302387238"/>
      </top>
      <bottom style="medium"/>
    </border>
    <border>
      <left style="thin"/>
      <right style="thin"/>
      <top style="hair">
        <color indexed="11"/>
      </top>
      <bottom style="medium"/>
    </border>
    <border>
      <left style="thin"/>
      <right/>
      <top style="thin"/>
      <bottom style="hair">
        <color indexed="11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165" fontId="3" fillId="0" borderId="0" applyFill="0" applyBorder="0" applyProtection="0">
      <alignment horizontal="right"/>
    </xf>
  </cellStyleXfs>
  <cellXfs count="109">
    <xf numFmtId="0" fontId="0" fillId="0" borderId="0" xfId="0"/>
    <xf numFmtId="0" fontId="3" fillId="0" borderId="0" xfId="0" applyFont="1"/>
    <xf numFmtId="0" fontId="4" fillId="2" borderId="0" xfId="21" applyFont="1" applyFill="1">
      <alignment/>
      <protection/>
    </xf>
    <xf numFmtId="0" fontId="3" fillId="0" borderId="0" xfId="0" applyFont="1" applyAlignment="1">
      <alignment/>
    </xf>
    <xf numFmtId="0" fontId="3" fillId="2" borderId="0" xfId="21" applyFont="1" applyFill="1">
      <alignment/>
      <protection/>
    </xf>
    <xf numFmtId="0" fontId="3" fillId="0" borderId="0" xfId="21" applyFont="1">
      <alignment/>
      <protection/>
    </xf>
    <xf numFmtId="9" fontId="3" fillId="2" borderId="0" xfId="15" applyFont="1" applyFill="1"/>
    <xf numFmtId="1" fontId="3" fillId="0" borderId="0" xfId="0" applyNumberFormat="1" applyFont="1"/>
    <xf numFmtId="3" fontId="3" fillId="0" borderId="0" xfId="0" applyNumberFormat="1" applyFont="1"/>
    <xf numFmtId="0" fontId="5" fillId="0" borderId="0" xfId="0" applyFont="1"/>
    <xf numFmtId="10" fontId="3" fillId="0" borderId="0" xfId="21" applyNumberFormat="1" applyFont="1">
      <alignment/>
      <protection/>
    </xf>
    <xf numFmtId="164" fontId="3" fillId="0" borderId="0" xfId="15" applyNumberFormat="1" applyFont="1" applyBorder="1"/>
    <xf numFmtId="164" fontId="3" fillId="0" borderId="0" xfId="15" applyNumberFormat="1" applyFont="1"/>
    <xf numFmtId="0" fontId="4" fillId="3" borderId="0" xfId="0" applyFont="1" applyFill="1" applyBorder="1" applyAlignment="1">
      <alignment horizontal="center" vertical="center" wrapText="1"/>
    </xf>
    <xf numFmtId="1" fontId="3" fillId="3" borderId="0" xfId="21" applyNumberFormat="1" applyFont="1" applyFill="1" applyBorder="1">
      <alignment/>
      <protection/>
    </xf>
    <xf numFmtId="0" fontId="3" fillId="3" borderId="0" xfId="21" applyFont="1" applyFill="1">
      <alignment/>
      <protection/>
    </xf>
    <xf numFmtId="164" fontId="3" fillId="3" borderId="0" xfId="15" applyNumberFormat="1" applyFont="1" applyFill="1"/>
    <xf numFmtId="0" fontId="4" fillId="0" borderId="0" xfId="0" applyFont="1" applyFill="1" applyBorder="1" applyAlignment="1">
      <alignment horizontal="center" vertical="center" wrapText="1"/>
    </xf>
    <xf numFmtId="9" fontId="3" fillId="0" borderId="0" xfId="21" applyNumberFormat="1" applyFont="1">
      <alignment/>
      <protection/>
    </xf>
    <xf numFmtId="1" fontId="3" fillId="0" borderId="0" xfId="21" applyNumberFormat="1" applyFont="1" applyBorder="1">
      <alignment/>
      <protection/>
    </xf>
    <xf numFmtId="0" fontId="6" fillId="0" borderId="0" xfId="0" applyFont="1" applyAlignment="1">
      <alignment wrapText="1"/>
    </xf>
    <xf numFmtId="0" fontId="4" fillId="0" borderId="0" xfId="21" applyFont="1">
      <alignment/>
      <protection/>
    </xf>
    <xf numFmtId="0" fontId="3" fillId="0" borderId="0" xfId="21" applyFont="1" applyFill="1">
      <alignment/>
      <protection/>
    </xf>
    <xf numFmtId="0" fontId="3" fillId="0" borderId="0" xfId="21" applyFont="1" applyBorder="1">
      <alignment/>
      <protection/>
    </xf>
    <xf numFmtId="9" fontId="3" fillId="0" borderId="0" xfId="15" applyFont="1"/>
    <xf numFmtId="0" fontId="3" fillId="0" borderId="0" xfId="21" applyFont="1" applyAlignment="1">
      <alignment horizontal="center" vertical="center"/>
      <protection/>
    </xf>
    <xf numFmtId="10" fontId="3" fillId="0" borderId="0" xfId="15" applyNumberFormat="1" applyFont="1"/>
    <xf numFmtId="0" fontId="3" fillId="0" borderId="0" xfId="21" applyFont="1" applyAlignment="1">
      <alignment horizontal="left"/>
      <protection/>
    </xf>
    <xf numFmtId="4" fontId="3" fillId="0" borderId="0" xfId="21" applyNumberFormat="1" applyFont="1">
      <alignment/>
      <protection/>
    </xf>
    <xf numFmtId="166" fontId="3" fillId="0" borderId="1" xfId="23" applyNumberFormat="1" applyBorder="1" applyAlignment="1">
      <alignment horizontal="right"/>
    </xf>
    <xf numFmtId="166" fontId="3" fillId="0" borderId="2" xfId="23" applyNumberFormat="1" applyBorder="1" applyAlignment="1">
      <alignment horizontal="right"/>
    </xf>
    <xf numFmtId="166" fontId="3" fillId="0" borderId="3" xfId="23" applyNumberFormat="1" applyBorder="1" applyAlignment="1">
      <alignment horizontal="right"/>
    </xf>
    <xf numFmtId="166" fontId="3" fillId="0" borderId="4" xfId="23" applyNumberFormat="1" applyBorder="1" applyAlignment="1">
      <alignment horizontal="right"/>
    </xf>
    <xf numFmtId="166" fontId="3" fillId="0" borderId="5" xfId="23" applyNumberFormat="1" applyBorder="1" applyAlignment="1">
      <alignment horizontal="right"/>
    </xf>
    <xf numFmtId="166" fontId="3" fillId="0" borderId="6" xfId="23" applyNumberFormat="1" applyBorder="1" applyAlignment="1">
      <alignment horizontal="right"/>
    </xf>
    <xf numFmtId="166" fontId="3" fillId="0" borderId="7" xfId="23" applyNumberFormat="1" applyBorder="1" applyAlignment="1">
      <alignment horizontal="right"/>
    </xf>
    <xf numFmtId="166" fontId="3" fillId="0" borderId="8" xfId="23" applyNumberFormat="1" applyBorder="1" applyAlignment="1">
      <alignment horizontal="right"/>
    </xf>
    <xf numFmtId="166" fontId="3" fillId="0" borderId="9" xfId="23" applyNumberFormat="1" applyBorder="1" applyAlignment="1">
      <alignment horizontal="right"/>
    </xf>
    <xf numFmtId="166" fontId="3" fillId="0" borderId="10" xfId="23" applyNumberFormat="1" applyBorder="1" applyAlignment="1">
      <alignment horizontal="right"/>
    </xf>
    <xf numFmtId="166" fontId="3" fillId="0" borderId="11" xfId="23" applyNumberFormat="1" applyBorder="1" applyAlignment="1">
      <alignment horizontal="right"/>
    </xf>
    <xf numFmtId="166" fontId="3" fillId="0" borderId="12" xfId="23" applyNumberFormat="1" applyBorder="1" applyAlignment="1">
      <alignment horizontal="right"/>
    </xf>
    <xf numFmtId="166" fontId="3" fillId="0" borderId="13" xfId="23" applyNumberFormat="1" applyBorder="1" applyAlignment="1">
      <alignment horizontal="right"/>
    </xf>
    <xf numFmtId="0" fontId="4" fillId="4" borderId="14" xfId="21" applyFont="1" applyFill="1" applyBorder="1" applyAlignment="1">
      <alignment horizontal="center" vertical="center"/>
      <protection/>
    </xf>
    <xf numFmtId="0" fontId="4" fillId="4" borderId="15" xfId="21" applyFont="1" applyFill="1" applyBorder="1" applyAlignment="1">
      <alignment horizontal="center" vertical="center"/>
      <protection/>
    </xf>
    <xf numFmtId="0" fontId="4" fillId="4" borderId="16" xfId="21" applyFont="1" applyFill="1" applyBorder="1" applyAlignment="1">
      <alignment horizontal="center" vertical="center"/>
      <protection/>
    </xf>
    <xf numFmtId="0" fontId="4" fillId="4" borderId="17" xfId="21" applyFont="1" applyFill="1" applyBorder="1" applyAlignment="1">
      <alignment horizontal="center" vertical="center"/>
      <protection/>
    </xf>
    <xf numFmtId="0" fontId="4" fillId="4" borderId="18" xfId="21" applyFont="1" applyFill="1" applyBorder="1" applyAlignment="1">
      <alignment horizontal="center" vertical="center"/>
      <protection/>
    </xf>
    <xf numFmtId="0" fontId="4" fillId="4" borderId="19" xfId="21" applyFont="1" applyFill="1" applyBorder="1" applyAlignment="1">
      <alignment horizontal="center" vertical="center"/>
      <protection/>
    </xf>
    <xf numFmtId="0" fontId="4" fillId="5" borderId="20" xfId="0" applyFont="1" applyFill="1" applyBorder="1" applyAlignment="1">
      <alignment horizontal="left" vertical="center" wrapText="1"/>
    </xf>
    <xf numFmtId="9" fontId="4" fillId="5" borderId="21" xfId="15" applyFont="1" applyFill="1" applyBorder="1" applyAlignment="1">
      <alignment horizontal="right" vertical="center" wrapText="1"/>
    </xf>
    <xf numFmtId="3" fontId="4" fillId="5" borderId="21" xfId="0" applyNumberFormat="1" applyFont="1" applyFill="1" applyBorder="1" applyAlignment="1">
      <alignment horizontal="right" vertical="center" wrapText="1"/>
    </xf>
    <xf numFmtId="3" fontId="4" fillId="5" borderId="22" xfId="0" applyNumberFormat="1" applyFont="1" applyFill="1" applyBorder="1" applyAlignment="1">
      <alignment horizontal="right" vertical="center" wrapText="1"/>
    </xf>
    <xf numFmtId="3" fontId="4" fillId="5" borderId="23" xfId="0" applyNumberFormat="1" applyFont="1" applyFill="1" applyBorder="1" applyAlignment="1">
      <alignment horizontal="right" vertical="center" wrapText="1"/>
    </xf>
    <xf numFmtId="166" fontId="3" fillId="0" borderId="24" xfId="23" applyNumberFormat="1" applyFill="1" applyBorder="1" applyAlignment="1">
      <alignment horizontal="right"/>
    </xf>
    <xf numFmtId="166" fontId="3" fillId="0" borderId="25" xfId="23" applyNumberFormat="1" applyFill="1" applyBorder="1" applyAlignment="1">
      <alignment horizontal="right"/>
    </xf>
    <xf numFmtId="166" fontId="3" fillId="0" borderId="26" xfId="23" applyNumberFormat="1" applyFill="1" applyBorder="1" applyAlignment="1">
      <alignment horizontal="right"/>
    </xf>
    <xf numFmtId="166" fontId="3" fillId="0" borderId="27" xfId="23" applyNumberFormat="1" applyFill="1" applyBorder="1" applyAlignment="1">
      <alignment horizontal="right"/>
    </xf>
    <xf numFmtId="166" fontId="3" fillId="0" borderId="28" xfId="23" applyNumberFormat="1" applyFill="1" applyBorder="1" applyAlignment="1">
      <alignment horizontal="right"/>
    </xf>
    <xf numFmtId="166" fontId="3" fillId="0" borderId="29" xfId="23" applyNumberFormat="1" applyFill="1" applyBorder="1" applyAlignment="1">
      <alignment horizontal="right"/>
    </xf>
    <xf numFmtId="166" fontId="3" fillId="0" borderId="30" xfId="23" applyNumberFormat="1" applyFill="1" applyBorder="1" applyAlignment="1">
      <alignment horizontal="right"/>
    </xf>
    <xf numFmtId="166" fontId="3" fillId="3" borderId="26" xfId="23" applyNumberFormat="1" applyFill="1" applyBorder="1" applyAlignment="1">
      <alignment horizontal="right"/>
    </xf>
    <xf numFmtId="166" fontId="3" fillId="0" borderId="31" xfId="23" applyNumberFormat="1" applyFill="1" applyBorder="1" applyAlignment="1">
      <alignment horizontal="right"/>
    </xf>
    <xf numFmtId="166" fontId="3" fillId="0" borderId="32" xfId="23" applyNumberFormat="1" applyFill="1" applyBorder="1" applyAlignment="1">
      <alignment horizontal="right"/>
    </xf>
    <xf numFmtId="166" fontId="3" fillId="0" borderId="33" xfId="23" applyNumberFormat="1" applyFill="1" applyBorder="1" applyAlignment="1">
      <alignment horizontal="right"/>
    </xf>
    <xf numFmtId="166" fontId="3" fillId="0" borderId="34" xfId="23" applyNumberFormat="1" applyFill="1" applyBorder="1" applyAlignment="1">
      <alignment horizontal="right"/>
    </xf>
    <xf numFmtId="166" fontId="3" fillId="0" borderId="35" xfId="23" applyNumberFormat="1" applyFill="1" applyBorder="1" applyAlignment="1">
      <alignment horizontal="right"/>
    </xf>
    <xf numFmtId="166" fontId="3" fillId="0" borderId="36" xfId="23" applyNumberFormat="1" applyFill="1" applyBorder="1" applyAlignment="1">
      <alignment horizontal="right"/>
    </xf>
    <xf numFmtId="166" fontId="3" fillId="0" borderId="37" xfId="23" applyNumberFormat="1" applyFill="1" applyBorder="1" applyAlignment="1">
      <alignment horizontal="right"/>
    </xf>
    <xf numFmtId="166" fontId="3" fillId="0" borderId="38" xfId="23" applyNumberFormat="1" applyFill="1" applyBorder="1" applyAlignment="1">
      <alignment horizontal="right"/>
    </xf>
    <xf numFmtId="166" fontId="3" fillId="0" borderId="39" xfId="23" applyNumberFormat="1" applyFill="1" applyBorder="1" applyAlignment="1">
      <alignment horizontal="right"/>
    </xf>
    <xf numFmtId="166" fontId="3" fillId="0" borderId="40" xfId="23" applyNumberFormat="1" applyFill="1" applyBorder="1" applyAlignment="1">
      <alignment horizontal="right"/>
    </xf>
    <xf numFmtId="166" fontId="3" fillId="0" borderId="41" xfId="23" applyNumberFormat="1" applyFill="1" applyBorder="1" applyAlignment="1">
      <alignment horizontal="right"/>
    </xf>
    <xf numFmtId="166" fontId="3" fillId="0" borderId="42" xfId="23" applyNumberFormat="1" applyFill="1" applyBorder="1" applyAlignment="1">
      <alignment horizontal="right"/>
    </xf>
    <xf numFmtId="166" fontId="3" fillId="0" borderId="43" xfId="23" applyNumberFormat="1" applyFill="1" applyBorder="1" applyAlignment="1">
      <alignment horizontal="right"/>
    </xf>
    <xf numFmtId="166" fontId="3" fillId="0" borderId="44" xfId="23" applyNumberFormat="1" applyFill="1" applyBorder="1" applyAlignment="1">
      <alignment horizontal="right"/>
    </xf>
    <xf numFmtId="9" fontId="3" fillId="0" borderId="24" xfId="15" applyFont="1" applyFill="1" applyBorder="1" applyAlignment="1">
      <alignment horizontal="right"/>
    </xf>
    <xf numFmtId="9" fontId="3" fillId="0" borderId="31" xfId="15" applyFont="1" applyFill="1" applyBorder="1" applyAlignment="1">
      <alignment horizontal="right"/>
    </xf>
    <xf numFmtId="0" fontId="4" fillId="4" borderId="45" xfId="21" applyFont="1" applyFill="1" applyBorder="1" applyAlignment="1">
      <alignment horizontal="center" vertical="center"/>
      <protection/>
    </xf>
    <xf numFmtId="0" fontId="4" fillId="4" borderId="46" xfId="21" applyFont="1" applyFill="1" applyBorder="1" applyAlignment="1">
      <alignment horizontal="center" vertical="center"/>
      <protection/>
    </xf>
    <xf numFmtId="0" fontId="4" fillId="4" borderId="47" xfId="21" applyFont="1" applyFill="1" applyBorder="1" applyAlignment="1">
      <alignment horizontal="center" vertical="center"/>
      <protection/>
    </xf>
    <xf numFmtId="0" fontId="4" fillId="4" borderId="48" xfId="21" applyFont="1" applyFill="1" applyBorder="1" applyAlignment="1">
      <alignment horizontal="center" vertical="center"/>
      <protection/>
    </xf>
    <xf numFmtId="0" fontId="4" fillId="4" borderId="49" xfId="21" applyFont="1" applyFill="1" applyBorder="1" applyAlignment="1">
      <alignment horizontal="center" vertical="center"/>
      <protection/>
    </xf>
    <xf numFmtId="0" fontId="4" fillId="4" borderId="50" xfId="21" applyFont="1" applyFill="1" applyBorder="1" applyAlignment="1">
      <alignment horizontal="center" vertical="center" wrapText="1"/>
      <protection/>
    </xf>
    <xf numFmtId="0" fontId="4" fillId="4" borderId="51" xfId="21" applyFont="1" applyFill="1" applyBorder="1" applyAlignment="1">
      <alignment horizontal="center" vertical="center" wrapText="1"/>
      <protection/>
    </xf>
    <xf numFmtId="0" fontId="4" fillId="4" borderId="47" xfId="21" applyFont="1" applyFill="1" applyBorder="1" applyAlignment="1">
      <alignment horizontal="center" vertical="center" wrapText="1"/>
      <protection/>
    </xf>
    <xf numFmtId="0" fontId="4" fillId="4" borderId="52" xfId="21" applyFont="1" applyFill="1" applyBorder="1" applyAlignment="1">
      <alignment horizontal="center" vertical="center" wrapText="1"/>
      <protection/>
    </xf>
    <xf numFmtId="0" fontId="4" fillId="4" borderId="45" xfId="21" applyFont="1" applyFill="1" applyBorder="1" applyAlignment="1">
      <alignment horizontal="center" vertical="center" wrapText="1"/>
      <protection/>
    </xf>
    <xf numFmtId="0" fontId="4" fillId="4" borderId="53" xfId="21" applyFont="1" applyFill="1" applyBorder="1" applyAlignment="1">
      <alignment horizontal="center" vertical="center" wrapText="1"/>
      <protection/>
    </xf>
    <xf numFmtId="0" fontId="4" fillId="4" borderId="54" xfId="21" applyFont="1" applyFill="1" applyBorder="1" applyAlignment="1">
      <alignment horizontal="center" vertical="center" wrapText="1"/>
      <protection/>
    </xf>
    <xf numFmtId="0" fontId="4" fillId="4" borderId="55" xfId="21" applyFont="1" applyFill="1" applyBorder="1" applyAlignment="1">
      <alignment horizontal="center" vertical="center" wrapText="1"/>
      <protection/>
    </xf>
    <xf numFmtId="166" fontId="4" fillId="0" borderId="12" xfId="23" applyNumberFormat="1" applyFont="1" applyFill="1" applyBorder="1" applyAlignment="1">
      <alignment horizontal="left"/>
    </xf>
    <xf numFmtId="166" fontId="4" fillId="0" borderId="2" xfId="23" applyNumberFormat="1" applyFont="1" applyFill="1" applyBorder="1" applyAlignment="1">
      <alignment horizontal="left"/>
    </xf>
    <xf numFmtId="166" fontId="4" fillId="0" borderId="56" xfId="23" applyNumberFormat="1" applyFont="1" applyFill="1" applyBorder="1" applyAlignment="1">
      <alignment horizontal="left"/>
    </xf>
    <xf numFmtId="166" fontId="4" fillId="0" borderId="57" xfId="23" applyNumberFormat="1" applyFont="1" applyFill="1" applyBorder="1" applyAlignment="1">
      <alignment horizontal="left"/>
    </xf>
    <xf numFmtId="166" fontId="4" fillId="0" borderId="10" xfId="23" applyNumberFormat="1" applyFont="1" applyBorder="1" applyAlignment="1">
      <alignment horizontal="left"/>
    </xf>
    <xf numFmtId="166" fontId="4" fillId="0" borderId="3" xfId="23" applyNumberFormat="1" applyFont="1" applyBorder="1" applyAlignment="1">
      <alignment horizontal="left"/>
    </xf>
    <xf numFmtId="166" fontId="4" fillId="0" borderId="5" xfId="23" applyNumberFormat="1" applyFont="1" applyBorder="1" applyAlignment="1">
      <alignment horizontal="left"/>
    </xf>
    <xf numFmtId="166" fontId="4" fillId="0" borderId="10" xfId="23" applyNumberFormat="1" applyFont="1" applyBorder="1" applyAlignment="1">
      <alignment horizontal="right"/>
    </xf>
    <xf numFmtId="166" fontId="4" fillId="0" borderId="3" xfId="23" applyNumberFormat="1" applyFont="1" applyBorder="1" applyAlignment="1">
      <alignment horizontal="right"/>
    </xf>
    <xf numFmtId="166" fontId="4" fillId="0" borderId="5" xfId="23" applyNumberFormat="1" applyFont="1" applyBorder="1" applyAlignment="1">
      <alignment horizontal="right"/>
    </xf>
    <xf numFmtId="9" fontId="3" fillId="0" borderId="58" xfId="15" applyFont="1" applyFill="1" applyBorder="1" applyAlignment="1">
      <alignment horizontal="right"/>
    </xf>
    <xf numFmtId="166" fontId="4" fillId="0" borderId="5" xfId="23" applyNumberFormat="1" applyFont="1" applyFill="1" applyBorder="1" applyAlignment="1">
      <alignment horizontal="left"/>
    </xf>
    <xf numFmtId="166" fontId="3" fillId="0" borderId="59" xfId="23" applyNumberFormat="1" applyFill="1" applyBorder="1" applyAlignment="1">
      <alignment horizontal="right"/>
    </xf>
    <xf numFmtId="166" fontId="3" fillId="0" borderId="60" xfId="23" applyNumberFormat="1" applyFill="1" applyBorder="1" applyAlignment="1">
      <alignment horizontal="right"/>
    </xf>
    <xf numFmtId="166" fontId="3" fillId="0" borderId="61" xfId="23" applyNumberFormat="1" applyFill="1" applyBorder="1" applyAlignment="1">
      <alignment horizontal="right"/>
    </xf>
    <xf numFmtId="166" fontId="3" fillId="0" borderId="62" xfId="23" applyNumberFormat="1" applyFill="1" applyBorder="1" applyAlignment="1">
      <alignment horizontal="right"/>
    </xf>
    <xf numFmtId="9" fontId="3" fillId="0" borderId="63" xfId="15" applyFont="1" applyFill="1" applyBorder="1" applyAlignment="1">
      <alignment horizontal="right"/>
    </xf>
    <xf numFmtId="166" fontId="4" fillId="0" borderId="12" xfId="23" applyNumberFormat="1" applyFont="1" applyFill="1" applyBorder="1" applyAlignment="1">
      <alignment horizontal="left" wrapText="1"/>
    </xf>
    <xf numFmtId="0" fontId="5" fillId="0" borderId="0" xfId="21" applyFont="1">
      <alignment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Percent 2" xfId="22"/>
    <cellStyle name="NumberCellStyle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80"/>
      <rgbColor rgb="00C0C0C0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D8D85"/>
      <rgbColor rgb="0074AFB6"/>
      <rgbColor rgb="00922B71"/>
      <rgbColor rgb="00026A72"/>
      <rgbColor rgb="00543F4B"/>
      <rgbColor rgb="00DFD7D1"/>
      <rgbColor rgb="00DFE1DE"/>
      <rgbColor rgb="00B2D2D6"/>
      <rgbColor rgb="009D8D85"/>
      <rgbColor rgb="0074AFB6"/>
      <rgbColor rgb="00922B71"/>
      <rgbColor rgb="00026A72"/>
      <rgbColor rgb="00543F4B"/>
      <rgbColor rgb="00DFD7D1"/>
      <rgbColor rgb="00DFE1DE"/>
      <rgbColor rgb="00B2D2D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925"/>
          <c:y val="0.04725"/>
          <c:w val="0.868"/>
          <c:h val="0.872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1'!$C$62:$T$62</c:f>
              <c:strCache/>
            </c:strRef>
          </c:cat>
          <c:val>
            <c:numRef>
              <c:f>'Figure 1'!$C$66:$T$66</c:f>
              <c:numCache/>
            </c:numRef>
          </c:val>
          <c:smooth val="0"/>
        </c:ser>
        <c:marker val="1"/>
        <c:axId val="26016575"/>
        <c:axId val="32822584"/>
      </c:lineChart>
      <c:catAx>
        <c:axId val="26016575"/>
        <c:scaling>
          <c:orientation val="minMax"/>
        </c:scaling>
        <c:axPos val="b"/>
        <c:delete val="0"/>
        <c:numFmt formatCode="mmm\-yy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300" b="1" i="0" u="none" baseline="0">
                <a:latin typeface="Arial Narrow"/>
                <a:ea typeface="Arial Narrow"/>
                <a:cs typeface="Arial Narrow"/>
              </a:defRPr>
            </a:pPr>
          </a:p>
        </c:txPr>
        <c:crossAx val="32822584"/>
        <c:crosses val="autoZero"/>
        <c:auto val="0"/>
        <c:lblOffset val="100"/>
        <c:tickLblSkip val="1"/>
        <c:noMultiLvlLbl val="0"/>
      </c:catAx>
      <c:valAx>
        <c:axId val="32822584"/>
        <c:scaling>
          <c:orientation val="minMax"/>
          <c:max val="100"/>
          <c:min val="4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noFill/>
            <a:prstDash val="solid"/>
          </a:ln>
        </c:spPr>
        <c:txPr>
          <a:bodyPr/>
          <a:lstStyle/>
          <a:p>
            <a:pPr>
              <a:defRPr lang="en-US" cap="none" sz="1300" b="1" i="0" u="none" baseline="0">
                <a:latin typeface="Arial Narrow"/>
                <a:ea typeface="Arial Narrow"/>
                <a:cs typeface="Arial Narrow"/>
              </a:defRPr>
            </a:pPr>
          </a:p>
        </c:txPr>
        <c:crossAx val="26016575"/>
        <c:crosses val="autoZero"/>
        <c:crossBetween val="between"/>
        <c:dispUnits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userShapes r:id="rId1"/>
  <c:lang xmlns:c="http://schemas.openxmlformats.org/drawingml/2006/chart" val="fr-LU"/>
  <c:printSettings xmlns:c="http://schemas.openxmlformats.org/drawingml/2006/chart">
    <c:headerFooter alignWithMargins="0">
      <c:oddHeader>&amp;A</c:oddHeader>
      <c:oddFooter>Page &amp;P</c:oddFooter>
    </c:headerFooter>
    <c:pageMargins b="1" l="0.75000000000000033" r="0.75000000000000033" t="1" header="0.5" footer="0.5"/>
    <c:pageSetup paperSize="9" orientation="landscape" verticalDpi="12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625"/>
          <c:y val="0.24725"/>
          <c:w val="0.46725"/>
          <c:h val="0.464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noFill/>
              <a:prstDash val="solid"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chemeClr val="accent1"/>
              </a:solidFill>
              <a:ln w="12700">
                <a:noFill/>
                <a:prstDash val="solid"/>
              </a:ln>
            </c:spPr>
          </c:dPt>
          <c:dPt>
            <c:idx val="1"/>
            <c:spPr>
              <a:solidFill>
                <a:srgbClr val="74AFB6"/>
              </a:solidFill>
              <a:ln w="12700">
                <a:noFill/>
                <a:prstDash val="solid"/>
              </a:ln>
            </c:spPr>
          </c:dPt>
          <c:dPt>
            <c:idx val="2"/>
            <c:spPr>
              <a:solidFill>
                <a:srgbClr val="DFD7D1"/>
              </a:solidFill>
              <a:ln w="12700">
                <a:noFill/>
                <a:prstDash val="solid"/>
              </a:ln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0"/>
            <c:showPercent val="0"/>
          </c:dLbls>
          <c:cat>
            <c:strRef>
              <c:f>'Figure 1'!$B$78:$B$80</c:f>
              <c:strCache/>
            </c:strRef>
          </c:cat>
          <c:val>
            <c:numRef>
              <c:f>'Figure 1'!$C$78:$C$80</c:f>
              <c:numCache/>
            </c:numRef>
          </c:val>
        </c:ser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 w="952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userShapes r:id="rId1"/>
  <c:lang xmlns:c="http://schemas.openxmlformats.org/drawingml/2006/chart" val="fr-LU"/>
  <c:printSettings xmlns:c="http://schemas.openxmlformats.org/drawingml/2006/chart">
    <c:headerFooter alignWithMargins="0"/>
    <c:pageMargins b="1" l="0.75000000000000033" r="0.75000000000000033" t="1" header="0.5" footer="0.5"/>
    <c:pageSetup paperSize="9" orientation="landscape" horizontalDpi="1200" verticalDpi="1200"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2475"/>
          <c:y val="0.09575"/>
          <c:w val="0.8595"/>
          <c:h val="0.78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2'!$B$45</c:f>
              <c:strCache>
                <c:ptCount val="1"/>
                <c:pt idx="0">
                  <c:v>Growth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2'!$C$44:$T$44</c:f>
              <c:strCache/>
            </c:strRef>
          </c:cat>
          <c:val>
            <c:numRef>
              <c:f>'Figure 2'!$C$45:$T$45</c:f>
              <c:numCache/>
            </c:numRef>
          </c:val>
        </c:ser>
        <c:gapWidth val="200"/>
        <c:axId val="26967801"/>
        <c:axId val="41383618"/>
      </c:barChart>
      <c:catAx>
        <c:axId val="26967801"/>
        <c:scaling>
          <c:orientation val="minMax"/>
        </c:scaling>
        <c:axPos val="b"/>
        <c:delete val="0"/>
        <c:numFmt formatCode="mmm\-yy" sourceLinked="0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/>
          <a:lstStyle/>
          <a:p>
            <a:pPr>
              <a:defRPr lang="en-US" cap="none" sz="1300" b="1" i="0" u="none" baseline="0">
                <a:latin typeface="Arial Narrow"/>
                <a:ea typeface="Arial Narrow"/>
                <a:cs typeface="Arial Narrow"/>
              </a:defRPr>
            </a:pPr>
          </a:p>
        </c:txPr>
        <c:crossAx val="41383618"/>
        <c:crosses val="autoZero"/>
        <c:auto val="1"/>
        <c:lblOffset val="100"/>
        <c:noMultiLvlLbl val="0"/>
      </c:catAx>
      <c:valAx>
        <c:axId val="413836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low"/>
        <c:spPr>
          <a:noFill/>
          <a:ln w="9525">
            <a:noFill/>
            <a:prstDash val="solid"/>
            <a:round/>
          </a:ln>
        </c:spPr>
        <c:txPr>
          <a:bodyPr/>
          <a:lstStyle/>
          <a:p>
            <a:pPr>
              <a:defRPr lang="en-US" cap="none" sz="1300" b="1" i="0" u="none" baseline="0">
                <a:latin typeface="Arial Narrow"/>
                <a:ea typeface="Arial Narrow"/>
                <a:cs typeface="Arial Narrow"/>
              </a:defRPr>
            </a:pPr>
          </a:p>
        </c:txPr>
        <c:crossAx val="26967801"/>
        <c:crosses val="autoZero"/>
        <c:crossBetween val="between"/>
        <c:dispUnits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Narrow"/>
          <a:ea typeface="Arial Narrow"/>
          <a:cs typeface="Arial Narrow"/>
        </a:defRPr>
      </a:pPr>
    </a:p>
  </c:txPr>
  <c:lang xmlns:c="http://schemas.openxmlformats.org/drawingml/2006/chart" val="fr-LU"/>
  <c:printSettings xmlns:c="http://schemas.openxmlformats.org/drawingml/2006/chart">
    <c:headerFooter/>
    <c:pageMargins b="1" l="0.75000000000000033" r="0.75000000000000033" t="1" header="0.5" footer="0.5"/>
    <c:pageSetup/>
  </c:printSettings>
  <c:date1904 val="0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0.101</cdr:x>
      <cdr:y>0.849</cdr:y>
    </cdr:from>
    <cdr:to>
      <cdr:x>0.138</cdr:x>
      <cdr:y>0.8935</cdr:y>
    </cdr:to>
    <cdr:sp macro="" textlink="">
      <cdr:nvSpPr>
        <cdr:cNvPr id="2" name="Text Box 176"/>
        <cdr:cNvSpPr txBox="1">
          <a:spLocks noChangeArrowheads="1"/>
        </cdr:cNvSpPr>
      </cdr:nvSpPr>
      <cdr:spPr bwMode="auto">
        <a:xfrm>
          <a:off x="1657350" y="6267450"/>
          <a:ext cx="609600" cy="3333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</a:ln>
      </cdr:spPr>
      <cdr:txBody>
        <a:bodyPr wrap="square" lIns="27432" tIns="22860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en-US" sz="1050" b="0" i="0" strike="noStrike">
              <a:solidFill>
                <a:srgbClr val="000000"/>
              </a:solidFill>
              <a:latin typeface="Arial"/>
              <a:cs typeface="Arial"/>
            </a:rPr>
            <a:t>-</a:t>
          </a:r>
          <a:r>
            <a:rPr lang="en-US" sz="1050" b="1" i="0" strike="noStrike">
              <a:solidFill>
                <a:srgbClr val="000000"/>
              </a:solidFill>
              <a:latin typeface="Arial"/>
              <a:cs typeface="Arial"/>
            </a:rPr>
            <a:t>4.3%</a:t>
          </a:r>
          <a:endParaRPr lang="en-US" sz="800" b="1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0.774</cdr:x>
      <cdr:y>0.698</cdr:y>
    </cdr:from>
    <cdr:to>
      <cdr:x>0.81075</cdr:x>
      <cdr:y>0.7355</cdr:y>
    </cdr:to>
    <cdr:sp macro="" textlink="">
      <cdr:nvSpPr>
        <cdr:cNvPr id="4" name="Text Box 176"/>
        <cdr:cNvSpPr txBox="1">
          <a:spLocks noChangeArrowheads="1"/>
        </cdr:cNvSpPr>
      </cdr:nvSpPr>
      <cdr:spPr bwMode="auto">
        <a:xfrm>
          <a:off x="12696825" y="5153025"/>
          <a:ext cx="600075" cy="2762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</a:ln>
      </cdr:spPr>
      <cdr:txBody>
        <a:bodyPr wrap="square" lIns="27432" tIns="22860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en-US" sz="1050" b="1" i="0" strike="noStrike">
              <a:solidFill>
                <a:srgbClr val="000000"/>
              </a:solidFill>
              <a:latin typeface="Arial"/>
              <a:cs typeface="Arial"/>
            </a:rPr>
            <a:t>+20.9%</a:t>
          </a:r>
          <a:endParaRPr lang="en-US" sz="900" b="1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0.805</cdr:x>
      <cdr:y>0.36075</cdr:y>
    </cdr:from>
    <cdr:to>
      <cdr:x>0.8435</cdr:x>
      <cdr:y>0.39875</cdr:y>
    </cdr:to>
    <cdr:sp macro="" textlink="">
      <cdr:nvSpPr>
        <cdr:cNvPr id="5" name="Text Box 176"/>
        <cdr:cNvSpPr txBox="1">
          <a:spLocks noChangeArrowheads="1"/>
        </cdr:cNvSpPr>
      </cdr:nvSpPr>
      <cdr:spPr bwMode="auto">
        <a:xfrm>
          <a:off x="13211175" y="2657475"/>
          <a:ext cx="628650" cy="27622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</a:ln>
      </cdr:spPr>
      <cdr:txBody>
        <a:bodyPr wrap="square" lIns="27432" tIns="22860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1">
            <a:defRPr sz="1000"/>
          </a:pPr>
          <a:r>
            <a:rPr lang="en-US" sz="1050" b="1" i="0" strike="noStrike">
              <a:solidFill>
                <a:srgbClr val="000000"/>
              </a:solidFill>
              <a:latin typeface="Arial"/>
              <a:cs typeface="Arial"/>
            </a:rPr>
            <a:t>+13.0%</a:t>
          </a:r>
          <a:endParaRPr lang="en-US" sz="900" b="1" i="0" strike="noStrike">
            <a:solidFill>
              <a:srgbClr val="000000"/>
            </a:solidFill>
            <a:latin typeface="Arial"/>
            <a:cs typeface="Arial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0.15075</cdr:x>
      <cdr:y>0.293</cdr:y>
    </cdr:from>
    <cdr:to>
      <cdr:x>0.388</cdr:x>
      <cdr:y>0.411</cdr:y>
    </cdr:to>
    <cdr:sp macro="" textlink="">
      <cdr:nvSpPr>
        <cdr:cNvPr id="94209" name="Text Box 2"/>
        <cdr:cNvSpPr txBox="1">
          <a:spLocks noChangeArrowheads="1"/>
        </cdr:cNvSpPr>
      </cdr:nvSpPr>
      <cdr:spPr bwMode="auto">
        <a:xfrm>
          <a:off x="1466850" y="1781175"/>
          <a:ext cx="2314575" cy="723900"/>
        </a:xfrm>
        <a:prstGeom prst="rect">
          <a:avLst/>
        </a:prstGeom>
        <a:noFill/>
        <a:ln w="9525">
          <a:noFill/>
        </a:ln>
      </cdr:spPr>
      <c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National</a:t>
          </a:r>
          <a:endParaRPr lang="en-US" sz="110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/>
          </a:r>
          <a:r>
            <a:rPr lang="en-US" sz="11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Share of total: 18%</a:t>
          </a:r>
        </a:p>
        <a:p>
          <a:pPr algn="ctr" rtl="1">
            <a:defRPr sz="1000"/>
          </a:pPr>
          <a:r>
            <a:rPr lang="en-US" sz="11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14/15 growth: +3.9%</a:t>
          </a:r>
          <a:endParaRPr lang="en-US" sz="1050" b="0" i="0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0.1625</cdr:x>
      <cdr:y>0.50725</cdr:y>
    </cdr:from>
    <cdr:to>
      <cdr:x>0.4085</cdr:x>
      <cdr:y>0.62025</cdr:y>
    </cdr:to>
    <cdr:sp macro="" textlink="">
      <cdr:nvSpPr>
        <cdr:cNvPr id="94210" name="Text Box 3"/>
        <cdr:cNvSpPr txBox="1">
          <a:spLocks noChangeArrowheads="1"/>
        </cdr:cNvSpPr>
      </cdr:nvSpPr>
      <cdr:spPr bwMode="auto">
        <a:xfrm>
          <a:off x="1581150" y="3095625"/>
          <a:ext cx="2400300" cy="685800"/>
        </a:xfrm>
        <a:prstGeom prst="rect">
          <a:avLst/>
        </a:prstGeom>
        <a:noFill/>
        <a:ln w="9525">
          <a:noFill/>
        </a:ln>
      </cdr:spPr>
      <cdr:txBody>
        <a:bodyPr vertOverflow="clip" wrap="square" lIns="27432" tIns="22860" rIns="27432" bIns="0" anchor="t" upright="1"/>
        <a:lstStyle/>
        <a:p>
          <a:pPr algn="ctr" rtl="1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Extra-EU</a:t>
          </a:r>
          <a:endParaRPr lang="en-US" sz="11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  <a:p>
          <a:pPr algn="ctr" rtl="1">
            <a:defRPr sz="1000"/>
          </a:pPr>
          <a:r>
            <a:rPr lang="en-US" sz="10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/>
          </a:r>
          <a:r>
            <a:rPr lang="en-US" sz="11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Share of total: 37%</a:t>
          </a:r>
        </a:p>
        <a:p>
          <a:pPr algn="ctr" rtl="1">
            <a:defRPr sz="1000"/>
          </a:pPr>
          <a:r>
            <a:rPr lang="en-US" sz="11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/>
          </a:r>
          <a:r>
            <a:rPr lang="en-US" sz="1100" b="0" i="0">
              <a:effectLst/>
              <a:latin typeface="Arial" pitchFamily="34" charset="0"/>
              <a:ea typeface="+mn-ea"/>
              <a:cs typeface="Arial" pitchFamily="34" charset="0"/>
            </a:rPr>
            <a:t>14/15 growth: </a:t>
          </a:r>
          <a:r>
            <a:rPr lang="en-US" sz="11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+1.4%</a:t>
          </a:r>
          <a:endParaRPr lang="en-US" sz="9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</xdr:row>
      <xdr:rowOff>95250</xdr:rowOff>
    </xdr:from>
    <xdr:to>
      <xdr:col>23</xdr:col>
      <xdr:colOff>638175</xdr:colOff>
      <xdr:row>53</xdr:row>
      <xdr:rowOff>9525</xdr:rowOff>
    </xdr:to>
    <xdr:grpSp>
      <xdr:nvGrpSpPr>
        <xdr:cNvPr id="2" name="Group 21"/>
        <xdr:cNvGrpSpPr>
          <a:grpSpLocks noChangeAspect="1"/>
        </xdr:cNvGrpSpPr>
      </xdr:nvGrpSpPr>
      <xdr:grpSpPr bwMode="auto">
        <a:xfrm>
          <a:off x="171450" y="419100"/>
          <a:ext cx="17021175" cy="8153400"/>
          <a:chOff x="-33" y="8"/>
          <a:chExt cx="924" cy="644"/>
        </a:xfrm>
      </xdr:grpSpPr>
      <xdr:graphicFrame macro="">
        <xdr:nvGraphicFramePr>
          <xdr:cNvPr id="3" name="Chart 1"/>
          <xdr:cNvGraphicFramePr/>
        </xdr:nvGraphicFramePr>
        <xdr:xfrm>
          <a:off x="0" y="62"/>
          <a:ext cx="891" cy="590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graphicFrame macro="">
        <xdr:nvGraphicFramePr>
          <xdr:cNvPr id="4" name="Chart 7"/>
          <xdr:cNvGraphicFramePr/>
        </xdr:nvGraphicFramePr>
        <xdr:xfrm>
          <a:off x="-33" y="8"/>
          <a:ext cx="530" cy="487"/>
        </xdr:xfrm>
        <a:graphic>
          <a:graphicData uri="http://schemas.openxmlformats.org/drawingml/2006/chart">
            <c:chart xmlns:c="http://schemas.openxmlformats.org/drawingml/2006/chart" r:id="rId2"/>
          </a:graphicData>
        </a:graphic>
      </xdr:graphicFrame>
      <xdr:sp macro="" textlink="">
        <xdr:nvSpPr>
          <xdr:cNvPr id="5" name="Text Box 26"/>
          <xdr:cNvSpPr txBox="1">
            <a:spLocks noChangeArrowheads="1"/>
          </xdr:cNvSpPr>
        </xdr:nvSpPr>
        <xdr:spPr bwMode="auto">
          <a:xfrm>
            <a:off x="24" y="88"/>
            <a:ext cx="290" cy="44"/>
          </a:xfrm>
          <a:prstGeom prst="rect">
            <a:avLst/>
          </a:prstGeom>
          <a:noFill/>
          <a:ln w="9525">
            <a:noFill/>
          </a:ln>
        </xdr:spPr>
        <xdr:txBody>
          <a:bodyPr vertOverflow="clip" wrap="square" lIns="27432" tIns="22860" rIns="27432" bIns="0" anchor="t" upright="1"/>
          <a:lstStyle/>
          <a:p>
            <a:pPr algn="ctr" rtl="1">
              <a:defRPr sz="1000"/>
            </a:pPr>
            <a:r>
              <a:rPr lang="en-US" sz="1500" b="1" baseline="0" smtClean="0">
                <a:latin typeface="+mn-lt"/>
                <a:ea typeface="+mn-ea"/>
                <a:cs typeface="+mn-cs"/>
              </a:rPr>
              <a:t>Passenger transport in the first semester of 2015 </a:t>
            </a:r>
          </a:p>
          <a:p>
            <a:pPr algn="ctr" rtl="1">
              <a:defRPr sz="1000"/>
            </a:pPr>
            <a:r>
              <a:rPr lang="en-US" sz="1500" b="1" baseline="0" smtClean="0">
                <a:latin typeface="+mn-lt"/>
                <a:ea typeface="+mn-ea"/>
                <a:cs typeface="+mn-cs"/>
              </a:rPr>
              <a:t>418 </a:t>
            </a:r>
            <a:r>
              <a:rPr lang="en-US" sz="1500" b="1" baseline="0">
                <a:latin typeface="+mn-lt"/>
                <a:ea typeface="+mn-ea"/>
                <a:cs typeface="+mn-cs"/>
              </a:rPr>
              <a:t>million passengers</a:t>
            </a:r>
          </a:p>
          <a:p>
            <a:pPr algn="ctr" rtl="1">
              <a:defRPr sz="1000"/>
            </a:pPr>
            <a:endParaRPr lang="en-US" sz="10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6" name="Text Box 168"/>
          <xdr:cNvSpPr txBox="1">
            <a:spLocks noChangeArrowheads="1"/>
          </xdr:cNvSpPr>
        </xdr:nvSpPr>
        <xdr:spPr bwMode="auto">
          <a:xfrm>
            <a:off x="133" y="207"/>
            <a:ext cx="105" cy="50"/>
          </a:xfrm>
          <a:prstGeom prst="rect">
            <a:avLst/>
          </a:prstGeom>
          <a:solidFill>
            <a:srgbClr val="FFFFFF">
              <a:alpha val="0"/>
            </a:srgbClr>
          </a:solidFill>
          <a:ln w="9525">
            <a:noFill/>
          </a:ln>
        </xdr:spPr>
        <xdr:txBody>
          <a:bodyPr vertOverflow="clip" wrap="square" lIns="27432" tIns="22860" rIns="27432" bIns="0" anchor="t" upright="1"/>
          <a:lstStyle/>
          <a:p>
            <a:pPr algn="ctr" rtl="1">
              <a:defRPr sz="1000"/>
            </a:pPr>
            <a:r>
              <a:rPr lang="en-US" sz="1100" b="1" i="0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Intra-EU</a:t>
            </a:r>
            <a:endParaRPr lang="en-US" sz="11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 rtl="1">
              <a:defRPr sz="1000"/>
            </a:pPr>
            <a:r>
              <a:rPr lang="en-US" sz="1000" b="0" i="0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100" b="0" i="0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Share of total: 44%</a:t>
            </a:r>
          </a:p>
          <a:p>
            <a:pPr algn="ctr" rtl="1">
              <a:defRPr sz="1000"/>
            </a:pPr>
            <a:r>
              <a:rPr lang="en-US" sz="1100" b="0" i="0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100" b="0" i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14/15 growth: </a:t>
            </a:r>
            <a:r>
              <a:rPr lang="en-US" sz="1100" b="0" i="0" strike="noStrike">
                <a:solidFill>
                  <a:srgbClr val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+7.3%</a:t>
            </a:r>
            <a:endParaRPr lang="en-US" sz="1000" b="0" i="0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  <xdr:sp macro="" textlink="">
        <xdr:nvSpPr>
          <xdr:cNvPr id="7" name="Text Box 176"/>
          <xdr:cNvSpPr txBox="1">
            <a:spLocks noChangeArrowheads="1"/>
          </xdr:cNvSpPr>
        </xdr:nvSpPr>
        <xdr:spPr bwMode="auto">
          <a:xfrm>
            <a:off x="540" y="223"/>
            <a:ext cx="38" cy="17"/>
          </a:xfrm>
          <a:prstGeom prst="rect">
            <a:avLst/>
          </a:prstGeom>
          <a:solidFill>
            <a:srgbClr val="FFFFFF">
              <a:alpha val="0"/>
            </a:srgbClr>
          </a:solidFill>
          <a:ln w="9525">
            <a:noFill/>
          </a:ln>
        </xdr:spPr>
        <xdr:txBody>
          <a:bodyPr vertOverflow="clip" wrap="square" lIns="27432" tIns="22860" rIns="0" bIns="0" anchor="t" upright="1"/>
          <a:lstStyle/>
          <a:p>
            <a:pPr algn="l" rtl="1">
              <a:defRPr sz="1000"/>
            </a:pPr>
            <a:endParaRPr lang="en-US" sz="800" b="0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8" name="Text Box 176"/>
          <xdr:cNvSpPr txBox="1">
            <a:spLocks noChangeArrowheads="1"/>
          </xdr:cNvSpPr>
        </xdr:nvSpPr>
        <xdr:spPr bwMode="auto">
          <a:xfrm>
            <a:off x="172" y="513"/>
            <a:ext cx="41" cy="17"/>
          </a:xfrm>
          <a:prstGeom prst="rect">
            <a:avLst/>
          </a:prstGeom>
          <a:solidFill>
            <a:srgbClr val="FFFFFF">
              <a:alpha val="0"/>
            </a:srgbClr>
          </a:solidFill>
          <a:ln w="9525">
            <a:noFill/>
          </a:ln>
        </xdr:spPr>
        <xdr:txBody>
          <a:bodyPr vertOverflow="clip" wrap="square" lIns="27432" tIns="22860" rIns="0" bIns="0" anchor="t" upright="1"/>
          <a:lstStyle/>
          <a:p>
            <a:pPr algn="l" rtl="1">
              <a:defRPr sz="1000"/>
            </a:pPr>
            <a:r>
              <a:rPr lang="en-US" sz="1050" b="1" i="0" strike="noStrike">
                <a:solidFill>
                  <a:srgbClr val="000000"/>
                </a:solidFill>
                <a:latin typeface="Arial"/>
                <a:cs typeface="Arial"/>
              </a:rPr>
              <a:t>+20.7%</a:t>
            </a:r>
            <a:endParaRPr lang="en-US" sz="9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  <xdr:sp macro="" textlink="">
        <xdr:nvSpPr>
          <xdr:cNvPr id="9" name="Text Box 176"/>
          <xdr:cNvSpPr txBox="1">
            <a:spLocks noChangeArrowheads="1"/>
          </xdr:cNvSpPr>
        </xdr:nvSpPr>
        <xdr:spPr bwMode="auto">
          <a:xfrm>
            <a:off x="455" y="375"/>
            <a:ext cx="34" cy="16"/>
          </a:xfrm>
          <a:prstGeom prst="rect">
            <a:avLst/>
          </a:prstGeom>
          <a:solidFill>
            <a:srgbClr val="FFFFFF">
              <a:alpha val="0"/>
            </a:srgbClr>
          </a:solidFill>
          <a:ln w="9525">
            <a:noFill/>
          </a:ln>
        </xdr:spPr>
        <xdr:txBody>
          <a:bodyPr vertOverflow="clip" wrap="square" lIns="27432" tIns="22860" rIns="0" bIns="0" anchor="t" upright="1"/>
          <a:lstStyle/>
          <a:p>
            <a:pPr algn="l" rtl="1">
              <a:defRPr sz="1000"/>
            </a:pPr>
            <a:r>
              <a:rPr lang="en-US" sz="1050" b="0" i="0" strike="noStrike">
                <a:solidFill>
                  <a:srgbClr val="000000"/>
                </a:solidFill>
                <a:latin typeface="Arial"/>
                <a:cs typeface="Arial"/>
              </a:rPr>
              <a:t>-</a:t>
            </a:r>
            <a:r>
              <a:rPr lang="en-US" sz="1050" b="1" i="0" strike="noStrike">
                <a:solidFill>
                  <a:srgbClr val="000000"/>
                </a:solidFill>
                <a:latin typeface="Arial"/>
                <a:cs typeface="Arial"/>
              </a:rPr>
              <a:t>24.5%</a:t>
            </a:r>
            <a:endParaRPr lang="en-US" sz="900" b="1" i="0" strike="noStrike">
              <a:solidFill>
                <a:srgbClr val="000000"/>
              </a:solidFill>
              <a:latin typeface="Arial"/>
              <a:cs typeface="Arial"/>
            </a:endParaRPr>
          </a:p>
        </xdr:txBody>
      </xdr:sp>
    </xdr:grpSp>
    <xdr:clientData/>
  </xdr:twoCellAnchor>
  <xdr:twoCellAnchor>
    <xdr:from>
      <xdr:col>3</xdr:col>
      <xdr:colOff>409575</xdr:colOff>
      <xdr:row>44</xdr:row>
      <xdr:rowOff>142875</xdr:rowOff>
    </xdr:from>
    <xdr:to>
      <xdr:col>4</xdr:col>
      <xdr:colOff>371475</xdr:colOff>
      <xdr:row>46</xdr:row>
      <xdr:rowOff>19050</xdr:rowOff>
    </xdr:to>
    <xdr:cxnSp macro="">
      <xdr:nvCxnSpPr>
        <xdr:cNvPr id="10" name="Straight Arrow Connector 9"/>
        <xdr:cNvCxnSpPr/>
      </xdr:nvCxnSpPr>
      <xdr:spPr bwMode="auto">
        <a:xfrm>
          <a:off x="2428875" y="7239000"/>
          <a:ext cx="657225" cy="20002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</xdr:spPr>
    </xdr:cxnSp>
    <xdr:clientData/>
  </xdr:twoCellAnchor>
  <xdr:twoCellAnchor>
    <xdr:from>
      <xdr:col>5</xdr:col>
      <xdr:colOff>38100</xdr:colOff>
      <xdr:row>37</xdr:row>
      <xdr:rowOff>114300</xdr:rowOff>
    </xdr:from>
    <xdr:to>
      <xdr:col>6</xdr:col>
      <xdr:colOff>171450</xdr:colOff>
      <xdr:row>45</xdr:row>
      <xdr:rowOff>76200</xdr:rowOff>
    </xdr:to>
    <xdr:cxnSp macro="">
      <xdr:nvCxnSpPr>
        <xdr:cNvPr id="11" name="Straight Arrow Connector 10"/>
        <xdr:cNvCxnSpPr/>
      </xdr:nvCxnSpPr>
      <xdr:spPr bwMode="auto">
        <a:xfrm flipV="1">
          <a:off x="3448050" y="6076950"/>
          <a:ext cx="828675" cy="124777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</xdr:spPr>
    </xdr:cxnSp>
    <xdr:clientData/>
  </xdr:twoCellAnchor>
  <xdr:twoCellAnchor>
    <xdr:from>
      <xdr:col>11</xdr:col>
      <xdr:colOff>457200</xdr:colOff>
      <xdr:row>10</xdr:row>
      <xdr:rowOff>66675</xdr:rowOff>
    </xdr:from>
    <xdr:to>
      <xdr:col>12</xdr:col>
      <xdr:colOff>542925</xdr:colOff>
      <xdr:row>18</xdr:row>
      <xdr:rowOff>66675</xdr:rowOff>
    </xdr:to>
    <xdr:cxnSp macro="">
      <xdr:nvCxnSpPr>
        <xdr:cNvPr id="12" name="Straight Arrow Connector 11"/>
        <xdr:cNvCxnSpPr/>
      </xdr:nvCxnSpPr>
      <xdr:spPr bwMode="auto">
        <a:xfrm>
          <a:off x="8172450" y="1685925"/>
          <a:ext cx="781050" cy="127635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</xdr:spPr>
    </xdr:cxnSp>
    <xdr:clientData/>
  </xdr:twoCellAnchor>
  <xdr:twoCellAnchor>
    <xdr:from>
      <xdr:col>12</xdr:col>
      <xdr:colOff>295275</xdr:colOff>
      <xdr:row>13</xdr:row>
      <xdr:rowOff>95250</xdr:rowOff>
    </xdr:from>
    <xdr:to>
      <xdr:col>13</xdr:col>
      <xdr:colOff>180975</xdr:colOff>
      <xdr:row>15</xdr:row>
      <xdr:rowOff>85725</xdr:rowOff>
    </xdr:to>
    <xdr:sp macro="" textlink="">
      <xdr:nvSpPr>
        <xdr:cNvPr id="13" name="Text Box 176"/>
        <xdr:cNvSpPr txBox="1">
          <a:spLocks noChangeArrowheads="1"/>
        </xdr:cNvSpPr>
      </xdr:nvSpPr>
      <xdr:spPr bwMode="auto">
        <a:xfrm>
          <a:off x="8705850" y="2200275"/>
          <a:ext cx="581025" cy="3048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en-US" sz="1050" b="1" i="0" strike="noStrike">
              <a:solidFill>
                <a:srgbClr val="000000"/>
              </a:solidFill>
              <a:latin typeface="Arial"/>
              <a:cs typeface="Arial"/>
            </a:rPr>
            <a:t>-11.4%</a:t>
          </a:r>
          <a:endParaRPr lang="en-US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13</xdr:col>
      <xdr:colOff>342900</xdr:colOff>
      <xdr:row>25</xdr:row>
      <xdr:rowOff>28575</xdr:rowOff>
    </xdr:from>
    <xdr:to>
      <xdr:col>14</xdr:col>
      <xdr:colOff>419100</xdr:colOff>
      <xdr:row>39</xdr:row>
      <xdr:rowOff>19050</xdr:rowOff>
    </xdr:to>
    <xdr:cxnSp macro="">
      <xdr:nvCxnSpPr>
        <xdr:cNvPr id="14" name="Straight Arrow Connector 13"/>
        <xdr:cNvCxnSpPr/>
      </xdr:nvCxnSpPr>
      <xdr:spPr bwMode="auto">
        <a:xfrm>
          <a:off x="9448800" y="4057650"/>
          <a:ext cx="771525" cy="223837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</xdr:spPr>
    </xdr:cxnSp>
    <xdr:clientData/>
  </xdr:twoCellAnchor>
  <xdr:twoCellAnchor>
    <xdr:from>
      <xdr:col>18</xdr:col>
      <xdr:colOff>361950</xdr:colOff>
      <xdr:row>34</xdr:row>
      <xdr:rowOff>123825</xdr:rowOff>
    </xdr:from>
    <xdr:to>
      <xdr:col>19</xdr:col>
      <xdr:colOff>400050</xdr:colOff>
      <xdr:row>43</xdr:row>
      <xdr:rowOff>47625</xdr:rowOff>
    </xdr:to>
    <xdr:cxnSp macro="">
      <xdr:nvCxnSpPr>
        <xdr:cNvPr id="15" name="Straight Arrow Connector 14"/>
        <xdr:cNvCxnSpPr/>
      </xdr:nvCxnSpPr>
      <xdr:spPr bwMode="auto">
        <a:xfrm flipV="1">
          <a:off x="13030200" y="5591175"/>
          <a:ext cx="809625" cy="1362075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</xdr:spPr>
    </xdr:cxnSp>
    <xdr:clientData/>
  </xdr:twoCellAnchor>
  <xdr:twoCellAnchor>
    <xdr:from>
      <xdr:col>20</xdr:col>
      <xdr:colOff>95250</xdr:colOff>
      <xdr:row>21</xdr:row>
      <xdr:rowOff>57150</xdr:rowOff>
    </xdr:from>
    <xdr:to>
      <xdr:col>21</xdr:col>
      <xdr:colOff>57150</xdr:colOff>
      <xdr:row>28</xdr:row>
      <xdr:rowOff>76200</xdr:rowOff>
    </xdr:to>
    <xdr:cxnSp macro="">
      <xdr:nvCxnSpPr>
        <xdr:cNvPr id="16" name="Straight Arrow Connector 15"/>
        <xdr:cNvCxnSpPr/>
      </xdr:nvCxnSpPr>
      <xdr:spPr bwMode="auto">
        <a:xfrm flipV="1">
          <a:off x="14230350" y="3438525"/>
          <a:ext cx="828675" cy="1143000"/>
        </a:xfrm>
        <a:prstGeom prst="straightConnector1">
          <a:avLst/>
        </a:pr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arrow"/>
        </a:ln>
      </xdr:spPr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4</xdr:row>
      <xdr:rowOff>133350</xdr:rowOff>
    </xdr:from>
    <xdr:to>
      <xdr:col>23</xdr:col>
      <xdr:colOff>590550</xdr:colOff>
      <xdr:row>28</xdr:row>
      <xdr:rowOff>123825</xdr:rowOff>
    </xdr:to>
    <xdr:graphicFrame macro="">
      <xdr:nvGraphicFramePr>
        <xdr:cNvPr id="2" name="Chart 1025"/>
        <xdr:cNvGraphicFramePr/>
      </xdr:nvGraphicFramePr>
      <xdr:xfrm>
        <a:off x="752475" y="781050"/>
        <a:ext cx="15916275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7 Transport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9C31E"/>
      </a:accent1>
      <a:accent2>
        <a:srgbClr val="C84B96"/>
      </a:accent2>
      <a:accent3>
        <a:srgbClr val="286EB4"/>
      </a:accent3>
      <a:accent4>
        <a:srgbClr val="D73C41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3"/>
  <sheetViews>
    <sheetView showGridLines="0" zoomScale="80" zoomScaleNormal="80" workbookViewId="0" topLeftCell="A1">
      <selection activeCell="C3" sqref="C3"/>
    </sheetView>
  </sheetViews>
  <sheetFormatPr defaultColWidth="9.00390625" defaultRowHeight="12.75"/>
  <cols>
    <col min="1" max="1" width="9.125" style="1" customWidth="1"/>
    <col min="2" max="2" width="7.375" style="1" customWidth="1"/>
    <col min="3" max="3" width="10.00390625" style="1" bestFit="1" customWidth="1"/>
    <col min="4" max="7" width="9.125" style="1" customWidth="1"/>
    <col min="8" max="8" width="9.875" style="1" bestFit="1" customWidth="1"/>
    <col min="9" max="9" width="9.125" style="1" customWidth="1"/>
    <col min="10" max="10" width="10.125" style="1" customWidth="1"/>
    <col min="11" max="17" width="9.125" style="1" customWidth="1"/>
    <col min="18" max="18" width="10.25390625" style="1" customWidth="1"/>
    <col min="19" max="19" width="10.125" style="1" customWidth="1"/>
    <col min="20" max="20" width="9.125" style="1" customWidth="1"/>
    <col min="21" max="21" width="11.375" style="1" customWidth="1"/>
    <col min="22" max="22" width="11.25390625" style="1" customWidth="1"/>
    <col min="23" max="23" width="9.125" style="1" customWidth="1"/>
    <col min="24" max="24" width="10.875" style="1" bestFit="1" customWidth="1"/>
    <col min="25" max="16384" width="9.125" style="1" customWidth="1"/>
  </cols>
  <sheetData>
    <row r="1" spans="1:8" ht="12.75">
      <c r="A1" s="4"/>
      <c r="B1" s="5"/>
      <c r="D1" s="6"/>
      <c r="E1" s="4"/>
      <c r="F1" s="4"/>
      <c r="G1" s="4"/>
      <c r="H1" s="4"/>
    </row>
    <row r="2" spans="1:8" ht="12.75">
      <c r="A2" s="4"/>
      <c r="B2" s="5"/>
      <c r="C2" s="5"/>
      <c r="D2" s="4"/>
      <c r="E2" s="4"/>
      <c r="F2" s="4"/>
      <c r="G2" s="4"/>
      <c r="H2" s="4"/>
    </row>
    <row r="3" spans="1:8" ht="12.75">
      <c r="A3" s="4"/>
      <c r="B3" s="4"/>
      <c r="C3" s="4"/>
      <c r="D3" s="4"/>
      <c r="E3" s="4"/>
      <c r="F3" s="4"/>
      <c r="G3" s="4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2" t="s">
        <v>123</v>
      </c>
      <c r="D5" s="5"/>
      <c r="E5" s="4"/>
      <c r="F5" s="4"/>
      <c r="G5" s="4"/>
      <c r="H5" s="4"/>
    </row>
    <row r="6" spans="1:8" ht="12.75">
      <c r="A6" s="4"/>
      <c r="B6" s="4"/>
      <c r="C6" s="4"/>
      <c r="D6" s="4"/>
      <c r="E6" s="4"/>
      <c r="F6" s="4"/>
      <c r="G6" s="4"/>
      <c r="H6" s="4"/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4"/>
      <c r="B8" s="4"/>
      <c r="C8" s="4"/>
      <c r="D8" s="4"/>
      <c r="E8" s="4"/>
      <c r="F8" s="4"/>
      <c r="G8" s="4"/>
      <c r="H8" s="4"/>
    </row>
    <row r="9" spans="1:8" ht="12.75">
      <c r="A9" s="4"/>
      <c r="B9" s="4"/>
      <c r="C9" s="4"/>
      <c r="D9" s="4"/>
      <c r="E9" s="4"/>
      <c r="F9" s="4"/>
      <c r="G9" s="4"/>
      <c r="H9" s="4"/>
    </row>
    <row r="10" spans="1:8" ht="12.75">
      <c r="A10" s="4"/>
      <c r="B10" s="4"/>
      <c r="C10" s="4"/>
      <c r="D10" s="4"/>
      <c r="E10" s="4"/>
      <c r="F10" s="4"/>
      <c r="G10" s="4"/>
      <c r="H10" s="4"/>
    </row>
    <row r="11" spans="1:8" ht="12.75">
      <c r="A11" s="4"/>
      <c r="B11" s="4"/>
      <c r="C11" s="4"/>
      <c r="D11" s="4"/>
      <c r="E11" s="4"/>
      <c r="F11" s="4"/>
      <c r="G11" s="4"/>
      <c r="H11" s="4"/>
    </row>
    <row r="12" spans="1:19" ht="12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</row>
    <row r="13" spans="1:19" ht="12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12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  <row r="15" spans="1:19" ht="12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</row>
    <row r="16" spans="1:19" ht="1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</row>
    <row r="17" spans="1:19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</row>
    <row r="18" spans="1:19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</row>
    <row r="19" spans="1:19" ht="12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</row>
    <row r="20" spans="1:19" ht="12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</row>
    <row r="21" spans="1:19" ht="12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</row>
    <row r="22" spans="1:19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</row>
    <row r="23" spans="1:19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</row>
    <row r="24" spans="1:19" ht="12.75">
      <c r="A24" s="4"/>
      <c r="B24" s="5"/>
      <c r="C24" s="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</row>
    <row r="49" spans="3:23" ht="12.75"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</row>
    <row r="50" spans="4:23" ht="12.75"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</row>
    <row r="56" ht="12.75">
      <c r="C56" s="1" t="s">
        <v>91</v>
      </c>
    </row>
    <row r="57" spans="3:17" ht="12.75">
      <c r="C57" s="1" t="s">
        <v>92</v>
      </c>
      <c r="Q57" s="8"/>
    </row>
    <row r="59" spans="1:21" ht="12.75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</row>
    <row r="60" spans="1:21" ht="12.75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</row>
    <row r="61" spans="1:21" ht="12.75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</row>
    <row r="62" spans="1:21" ht="12.75">
      <c r="A62" s="108"/>
      <c r="B62" s="9"/>
      <c r="C62" s="9" t="s">
        <v>94</v>
      </c>
      <c r="D62" s="9" t="s">
        <v>95</v>
      </c>
      <c r="E62" s="9" t="s">
        <v>96</v>
      </c>
      <c r="F62" s="9" t="s">
        <v>103</v>
      </c>
      <c r="G62" s="9" t="s">
        <v>102</v>
      </c>
      <c r="H62" s="9" t="s">
        <v>101</v>
      </c>
      <c r="I62" s="9" t="s">
        <v>105</v>
      </c>
      <c r="J62" s="9" t="s">
        <v>104</v>
      </c>
      <c r="K62" s="9" t="s">
        <v>106</v>
      </c>
      <c r="L62" s="9" t="s">
        <v>107</v>
      </c>
      <c r="M62" s="9" t="s">
        <v>108</v>
      </c>
      <c r="N62" s="9" t="s">
        <v>109</v>
      </c>
      <c r="O62" s="9" t="s">
        <v>112</v>
      </c>
      <c r="P62" s="9" t="s">
        <v>113</v>
      </c>
      <c r="Q62" s="9" t="s">
        <v>111</v>
      </c>
      <c r="R62" s="9" t="s">
        <v>120</v>
      </c>
      <c r="S62" s="9" t="s">
        <v>121</v>
      </c>
      <c r="T62" s="9" t="s">
        <v>122</v>
      </c>
      <c r="U62" s="9"/>
    </row>
    <row r="63" spans="1:21" ht="12.75">
      <c r="A63" s="108"/>
      <c r="B63" s="9" t="s">
        <v>36</v>
      </c>
      <c r="C63" s="9">
        <f>(C65/C64)-1</f>
        <v>0.04247950539358847</v>
      </c>
      <c r="D63" s="9">
        <f>(D65/D64)-1</f>
        <v>0.03502756889013492</v>
      </c>
      <c r="E63" s="9">
        <f aca="true" t="shared" si="0" ref="E63:T63">(E65/E64)-1</f>
        <v>0.0023108744281186144</v>
      </c>
      <c r="F63" s="9">
        <f t="shared" si="0"/>
        <v>0.06578414888706319</v>
      </c>
      <c r="G63" s="9">
        <f t="shared" si="0"/>
        <v>0.03523813598843839</v>
      </c>
      <c r="H63" s="9">
        <f t="shared" si="0"/>
        <v>0.04664837628254537</v>
      </c>
      <c r="I63" s="9">
        <f t="shared" si="0"/>
        <v>0.03697461992432949</v>
      </c>
      <c r="J63" s="9">
        <f t="shared" si="0"/>
        <v>0.059268189292063456</v>
      </c>
      <c r="K63" s="9">
        <f t="shared" si="0"/>
        <v>0.03240482461730654</v>
      </c>
      <c r="L63" s="9">
        <f t="shared" si="0"/>
        <v>0.04322357585741443</v>
      </c>
      <c r="M63" s="9">
        <f t="shared" si="0"/>
        <v>0.04315956800879106</v>
      </c>
      <c r="N63" s="9">
        <f t="shared" si="0"/>
        <v>0.04384535946790469</v>
      </c>
      <c r="O63" s="9">
        <f t="shared" si="0"/>
        <v>0.046690689574468536</v>
      </c>
      <c r="P63" s="9">
        <f t="shared" si="0"/>
        <v>0.05704422678194554</v>
      </c>
      <c r="Q63" s="9">
        <f t="shared" si="0"/>
        <v>0.058877350896591185</v>
      </c>
      <c r="R63" s="9">
        <f t="shared" si="0"/>
        <v>0.029303991108827754</v>
      </c>
      <c r="S63" s="9">
        <f t="shared" si="0"/>
        <v>0.05074581375746323</v>
      </c>
      <c r="T63" s="9">
        <f t="shared" si="0"/>
        <v>0.03095541905494059</v>
      </c>
      <c r="U63" s="9"/>
    </row>
    <row r="64" spans="1:21" ht="12.75">
      <c r="A64" s="108"/>
      <c r="B64" s="9" t="s">
        <v>97</v>
      </c>
      <c r="C64" s="9">
        <v>51077219</v>
      </c>
      <c r="D64" s="9">
        <v>49235932</v>
      </c>
      <c r="E64" s="9">
        <v>61374170</v>
      </c>
      <c r="F64" s="9">
        <v>66407274</v>
      </c>
      <c r="G64" s="9">
        <v>75652299</v>
      </c>
      <c r="H64" s="9">
        <v>82312104</v>
      </c>
      <c r="I64" s="9">
        <v>90780541</v>
      </c>
      <c r="J64" s="9">
        <v>92316031</v>
      </c>
      <c r="K64" s="9">
        <v>83917288</v>
      </c>
      <c r="L64" s="9">
        <v>75516982</v>
      </c>
      <c r="M64" s="9">
        <v>56986993</v>
      </c>
      <c r="N64" s="9">
        <v>56643235</v>
      </c>
      <c r="O64" s="9">
        <v>53246954</v>
      </c>
      <c r="P64" s="9">
        <v>50960547</v>
      </c>
      <c r="Q64" s="9">
        <v>61515998</v>
      </c>
      <c r="R64" s="9">
        <v>70775820</v>
      </c>
      <c r="S64" s="9">
        <v>78318145</v>
      </c>
      <c r="T64" s="9">
        <v>86151830</v>
      </c>
      <c r="U64" s="9"/>
    </row>
    <row r="65" spans="1:25" ht="12.75">
      <c r="A65" s="108"/>
      <c r="B65" s="9" t="s">
        <v>98</v>
      </c>
      <c r="C65" s="9">
        <v>53246954</v>
      </c>
      <c r="D65" s="9">
        <v>50960547</v>
      </c>
      <c r="E65" s="9">
        <v>61515998</v>
      </c>
      <c r="F65" s="9">
        <v>70775820</v>
      </c>
      <c r="G65" s="9">
        <v>78318145</v>
      </c>
      <c r="H65" s="9">
        <v>86151830</v>
      </c>
      <c r="I65" s="9">
        <v>94137117</v>
      </c>
      <c r="J65" s="9">
        <v>97787435</v>
      </c>
      <c r="K65" s="9">
        <v>86636613</v>
      </c>
      <c r="L65" s="9">
        <v>78781096</v>
      </c>
      <c r="M65" s="9">
        <v>59446527</v>
      </c>
      <c r="N65" s="9">
        <v>59126778</v>
      </c>
      <c r="O65" s="9">
        <v>55733091</v>
      </c>
      <c r="P65" s="9">
        <v>53867552</v>
      </c>
      <c r="Q65" s="9">
        <v>65137897</v>
      </c>
      <c r="R65" s="9">
        <v>72849834</v>
      </c>
      <c r="S65" s="9">
        <v>82292463</v>
      </c>
      <c r="T65" s="9">
        <v>88818696</v>
      </c>
      <c r="U65" s="9"/>
      <c r="X65" s="10"/>
      <c r="Y65" s="10"/>
    </row>
    <row r="66" spans="1:25" ht="12.75">
      <c r="A66" s="108"/>
      <c r="B66" s="9"/>
      <c r="C66" s="9">
        <f>C65/1000000</f>
        <v>53.246954</v>
      </c>
      <c r="D66" s="9">
        <f aca="true" t="shared" si="1" ref="D66:T66">D65/1000000</f>
        <v>50.960547</v>
      </c>
      <c r="E66" s="9">
        <f t="shared" si="1"/>
        <v>61.515998</v>
      </c>
      <c r="F66" s="9">
        <f t="shared" si="1"/>
        <v>70.77582</v>
      </c>
      <c r="G66" s="9">
        <f t="shared" si="1"/>
        <v>78.318145</v>
      </c>
      <c r="H66" s="9">
        <f t="shared" si="1"/>
        <v>86.15183</v>
      </c>
      <c r="I66" s="9">
        <f t="shared" si="1"/>
        <v>94.137117</v>
      </c>
      <c r="J66" s="9">
        <f t="shared" si="1"/>
        <v>97.787435</v>
      </c>
      <c r="K66" s="9">
        <f t="shared" si="1"/>
        <v>86.636613</v>
      </c>
      <c r="L66" s="9">
        <f t="shared" si="1"/>
        <v>78.781096</v>
      </c>
      <c r="M66" s="9">
        <f t="shared" si="1"/>
        <v>59.446527</v>
      </c>
      <c r="N66" s="9">
        <f t="shared" si="1"/>
        <v>59.126778</v>
      </c>
      <c r="O66" s="9">
        <f t="shared" si="1"/>
        <v>55.733091</v>
      </c>
      <c r="P66" s="9">
        <f t="shared" si="1"/>
        <v>53.867552</v>
      </c>
      <c r="Q66" s="9">
        <f t="shared" si="1"/>
        <v>65.137897</v>
      </c>
      <c r="R66" s="9">
        <f t="shared" si="1"/>
        <v>72.849834</v>
      </c>
      <c r="S66" s="9">
        <f t="shared" si="1"/>
        <v>82.292463</v>
      </c>
      <c r="T66" s="9">
        <f t="shared" si="1"/>
        <v>88.818696</v>
      </c>
      <c r="U66" s="9"/>
      <c r="X66" s="10"/>
      <c r="Y66" s="10"/>
    </row>
    <row r="67" spans="1:25" ht="12.75">
      <c r="A67" s="108"/>
      <c r="B67" s="9" t="s">
        <v>114</v>
      </c>
      <c r="C67" s="9">
        <f aca="true" t="shared" si="2" ref="C67:N67">100*C65/$C65</f>
        <v>100</v>
      </c>
      <c r="D67" s="9">
        <f t="shared" si="2"/>
        <v>95.70603231125672</v>
      </c>
      <c r="E67" s="9">
        <f t="shared" si="2"/>
        <v>115.52960944958467</v>
      </c>
      <c r="F67" s="9">
        <f t="shared" si="2"/>
        <v>132.9199412984262</v>
      </c>
      <c r="G67" s="9">
        <f t="shared" si="2"/>
        <v>147.08474216196478</v>
      </c>
      <c r="H67" s="9">
        <f t="shared" si="2"/>
        <v>161.79672925516078</v>
      </c>
      <c r="I67" s="9">
        <f t="shared" si="2"/>
        <v>176.79343122613173</v>
      </c>
      <c r="J67" s="9">
        <f t="shared" si="2"/>
        <v>183.64888064770804</v>
      </c>
      <c r="K67" s="9">
        <f t="shared" si="2"/>
        <v>162.707171944521</v>
      </c>
      <c r="L67" s="9">
        <f t="shared" si="2"/>
        <v>147.9541834449347</v>
      </c>
      <c r="M67" s="9">
        <f t="shared" si="2"/>
        <v>111.64305661503191</v>
      </c>
      <c r="N67" s="9">
        <f t="shared" si="2"/>
        <v>111.04255465955855</v>
      </c>
      <c r="O67" s="9">
        <f aca="true" t="shared" si="3" ref="O67:T67">100*O65/$O65</f>
        <v>100</v>
      </c>
      <c r="P67" s="9">
        <f t="shared" si="3"/>
        <v>96.65272647447456</v>
      </c>
      <c r="Q67" s="9">
        <f t="shared" si="3"/>
        <v>116.87472528663447</v>
      </c>
      <c r="R67" s="9">
        <f t="shared" si="3"/>
        <v>130.71199298815134</v>
      </c>
      <c r="S67" s="9">
        <f t="shared" si="3"/>
        <v>147.6545828043164</v>
      </c>
      <c r="T67" s="9">
        <f t="shared" si="3"/>
        <v>159.36438192527308</v>
      </c>
      <c r="U67" s="9"/>
      <c r="X67" s="10"/>
      <c r="Y67" s="10"/>
    </row>
    <row r="68" spans="1:34" ht="12.75">
      <c r="A68" s="108"/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</row>
    <row r="69" spans="1:34" ht="12.75">
      <c r="A69" s="108"/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</row>
    <row r="70" spans="1:24" ht="12.75">
      <c r="A70" s="5"/>
      <c r="U70" s="1">
        <f>SUM(C65:H65)</f>
        <v>400969294</v>
      </c>
      <c r="V70" s="1">
        <f>SUM(O65:T65)</f>
        <v>418699533</v>
      </c>
      <c r="X70" s="11">
        <f>(V70/U70)-1</f>
        <v>0.044218445814456775</v>
      </c>
    </row>
    <row r="71" spans="1:24" ht="12.75">
      <c r="A71" s="5"/>
      <c r="X71" s="7"/>
    </row>
    <row r="72" spans="1:24" ht="12.75">
      <c r="A72" s="5"/>
      <c r="X72" s="7"/>
    </row>
    <row r="73" ht="12.75">
      <c r="A73" s="5"/>
    </row>
    <row r="74" spans="1:26" ht="12.75">
      <c r="A74" s="5"/>
      <c r="D74" s="1">
        <f>(D65/C65)-1</f>
        <v>-0.04293967688743283</v>
      </c>
      <c r="E74" s="1">
        <f aca="true" t="shared" si="4" ref="E74:O74">(E65/D65)-1</f>
        <v>0.2071298606743761</v>
      </c>
      <c r="F74" s="1">
        <f t="shared" si="4"/>
        <v>0.15052705476711936</v>
      </c>
      <c r="G74" s="1">
        <f t="shared" si="4"/>
        <v>0.10656640926237237</v>
      </c>
      <c r="H74" s="1">
        <f t="shared" si="4"/>
        <v>0.10002388335423418</v>
      </c>
      <c r="I74" s="1">
        <f t="shared" si="4"/>
        <v>0.09268853604154437</v>
      </c>
      <c r="J74" s="1">
        <f t="shared" si="4"/>
        <v>0.038776607105994065</v>
      </c>
      <c r="K74" s="1">
        <f t="shared" si="4"/>
        <v>-0.11403123519908254</v>
      </c>
      <c r="L74" s="1">
        <f t="shared" si="4"/>
        <v>-0.09067202338577107</v>
      </c>
      <c r="M74" s="1">
        <f>(M65/L65)-1</f>
        <v>-0.2454214269880175</v>
      </c>
      <c r="N74" s="1">
        <f t="shared" si="4"/>
        <v>-0.005378766702384463</v>
      </c>
      <c r="O74" s="1">
        <f t="shared" si="4"/>
        <v>-0.05739678559856587</v>
      </c>
      <c r="P74" s="1">
        <f>(P65/O65)-1</f>
        <v>-0.033472735255254404</v>
      </c>
      <c r="Q74" s="1">
        <f>(Q65/P65)-1</f>
        <v>0.20922326301369698</v>
      </c>
      <c r="R74" s="1">
        <f>(R65/Q65)-1</f>
        <v>0.11839401262831672</v>
      </c>
      <c r="S74" s="1">
        <f>(S65/R65)-1</f>
        <v>0.12961771470886263</v>
      </c>
      <c r="T74" s="1">
        <f>(T65/S65)-1</f>
        <v>0.07930535509673597</v>
      </c>
      <c r="X74" s="12"/>
      <c r="Y74" s="12"/>
      <c r="Z74" s="12"/>
    </row>
    <row r="75" ht="12.75">
      <c r="A75" s="5"/>
    </row>
    <row r="76" spans="1:26" ht="12.75">
      <c r="A76" s="5"/>
      <c r="C76" s="1">
        <v>2015</v>
      </c>
      <c r="H76" s="1">
        <v>2014</v>
      </c>
      <c r="N76" s="1">
        <f>(SUM(C65:N65)/SUM(C64:N64))-1</f>
        <v>0.041158829285934395</v>
      </c>
      <c r="T76" s="1">
        <f>(SUM(O65:T65)/SUM(O64:T64))-1</f>
        <v>0.044218445814456775</v>
      </c>
      <c r="Z76" s="11"/>
    </row>
    <row r="77" spans="1:8" ht="12.75">
      <c r="A77" s="5"/>
      <c r="B77" s="1" t="s">
        <v>15</v>
      </c>
      <c r="C77" s="1">
        <f>C78+C79+C80</f>
        <v>418699533</v>
      </c>
      <c r="E77" s="1" t="s">
        <v>115</v>
      </c>
      <c r="G77" s="1" t="s">
        <v>15</v>
      </c>
      <c r="H77" s="1">
        <f>H78+H79+H80</f>
        <v>400969294</v>
      </c>
    </row>
    <row r="78" spans="1:8" ht="12.75">
      <c r="A78" s="5"/>
      <c r="B78" s="1" t="s">
        <v>52</v>
      </c>
      <c r="C78" s="1">
        <v>185812444</v>
      </c>
      <c r="D78" s="1">
        <f>C78/C77</f>
        <v>0.4437846936886839</v>
      </c>
      <c r="E78" s="1">
        <f>(C78/H78)-1</f>
        <v>0.07316081924923812</v>
      </c>
      <c r="G78" s="1" t="s">
        <v>52</v>
      </c>
      <c r="H78" s="1">
        <v>173145013</v>
      </c>
    </row>
    <row r="79" spans="1:8" ht="12.75">
      <c r="A79" s="4"/>
      <c r="B79" s="1" t="s">
        <v>51</v>
      </c>
      <c r="C79" s="1">
        <v>156078379</v>
      </c>
      <c r="D79" s="1">
        <f>C79/C77</f>
        <v>0.37276941266614694</v>
      </c>
      <c r="E79" s="1">
        <f>(C79/H79)-1</f>
        <v>0.014225261354164465</v>
      </c>
      <c r="G79" s="1" t="s">
        <v>51</v>
      </c>
      <c r="H79" s="1">
        <v>153889264</v>
      </c>
    </row>
    <row r="80" spans="1:8" ht="12.75">
      <c r="A80" s="4"/>
      <c r="B80" s="1" t="s">
        <v>69</v>
      </c>
      <c r="C80" s="1">
        <v>76808710</v>
      </c>
      <c r="D80" s="1">
        <f>C80/C77</f>
        <v>0.18344589364516917</v>
      </c>
      <c r="E80" s="1">
        <f>(C80/H80)-1</f>
        <v>0.038867820913600415</v>
      </c>
      <c r="G80" s="1" t="s">
        <v>69</v>
      </c>
      <c r="H80" s="1">
        <v>73935017</v>
      </c>
    </row>
    <row r="81" spans="1:23" ht="12.75">
      <c r="A81" s="4"/>
      <c r="B81" s="9"/>
      <c r="C81" s="9"/>
      <c r="D81" s="9">
        <f>SUM(D78:D80)</f>
        <v>1</v>
      </c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</row>
    <row r="82" spans="1:8" ht="12.75">
      <c r="A82" s="4"/>
      <c r="B82" s="13"/>
      <c r="C82" s="14"/>
      <c r="D82" s="12"/>
      <c r="E82" s="15"/>
      <c r="F82" s="16"/>
      <c r="G82" s="4"/>
      <c r="H82" s="5"/>
    </row>
    <row r="83" spans="1:8" ht="12.75">
      <c r="A83" s="4"/>
      <c r="B83" s="13"/>
      <c r="D83" s="12"/>
      <c r="E83" s="15"/>
      <c r="F83" s="16"/>
      <c r="G83" s="4"/>
      <c r="H83" s="5"/>
    </row>
  </sheetData>
  <printOptions/>
  <pageMargins left="0.75" right="0.75" top="1" bottom="1" header="0.5" footer="0.5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2"/>
  <sheetViews>
    <sheetView showGridLines="0" workbookViewId="0" topLeftCell="A1">
      <selection activeCell="F41" sqref="F41"/>
    </sheetView>
  </sheetViews>
  <sheetFormatPr defaultColWidth="9.00390625" defaultRowHeight="12.75"/>
  <cols>
    <col min="1" max="2" width="9.125" style="1" customWidth="1"/>
    <col min="3" max="3" width="10.25390625" style="1" customWidth="1"/>
    <col min="4" max="16384" width="9.125" style="1" customWidth="1"/>
  </cols>
  <sheetData>
    <row r="1" spans="2:18" ht="12.75">
      <c r="B1" s="17"/>
      <c r="D1" s="18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</row>
    <row r="2" spans="3:18" ht="12.75">
      <c r="C2" s="19"/>
      <c r="D2" s="18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spans="2:18" ht="12.75">
      <c r="B3" s="2" t="s">
        <v>130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spans="2:18" ht="12.75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2:18" ht="12.75">
      <c r="B5" s="4"/>
      <c r="C5" s="19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2:18" ht="12.75">
      <c r="B6" s="5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2:18" ht="12.75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</row>
    <row r="8" spans="2:18" ht="12.7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2:18" ht="12.7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2:18" ht="12.75"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2:18" ht="12.7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21" spans="3:20" ht="25.5" customHeight="1"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</row>
    <row r="30" ht="12.75">
      <c r="B30" s="3" t="s">
        <v>91</v>
      </c>
    </row>
    <row r="32" ht="12.75">
      <c r="B32" s="1" t="s">
        <v>92</v>
      </c>
    </row>
    <row r="43" spans="1:21" ht="12.75">
      <c r="A43" s="9"/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</row>
    <row r="44" spans="1:21" ht="12.75">
      <c r="A44" s="9"/>
      <c r="B44" s="9"/>
      <c r="C44" s="9" t="str">
        <f>'Figure 1'!C$62</f>
        <v>Jan-14</v>
      </c>
      <c r="D44" s="9" t="str">
        <f>'Figure 1'!D$62</f>
        <v>Feb-14</v>
      </c>
      <c r="E44" s="9" t="str">
        <f>'Figure 1'!E$62</f>
        <v>Mar-14</v>
      </c>
      <c r="F44" s="9" t="str">
        <f>'Figure 1'!F$62</f>
        <v>Apr-14</v>
      </c>
      <c r="G44" s="9" t="str">
        <f>'Figure 1'!G$62</f>
        <v>May-14</v>
      </c>
      <c r="H44" s="9" t="str">
        <f>'Figure 1'!H$62</f>
        <v>Jun-14</v>
      </c>
      <c r="I44" s="9" t="str">
        <f>'Figure 1'!I$62</f>
        <v>Jul-14</v>
      </c>
      <c r="J44" s="9" t="str">
        <f>'Figure 1'!J$62</f>
        <v>Aug-14</v>
      </c>
      <c r="K44" s="9" t="str">
        <f>'Figure 1'!K$62</f>
        <v>Sep-14</v>
      </c>
      <c r="L44" s="9" t="str">
        <f>'Figure 1'!L$62</f>
        <v>Oct-14</v>
      </c>
      <c r="M44" s="9" t="str">
        <f>'Figure 1'!M$62</f>
        <v>Nov-14</v>
      </c>
      <c r="N44" s="9" t="str">
        <f>'Figure 1'!N$62</f>
        <v>Dec-14</v>
      </c>
      <c r="O44" s="9" t="str">
        <f>'Figure 1'!O$62</f>
        <v>Jan-15</v>
      </c>
      <c r="P44" s="9" t="str">
        <f>'Figure 1'!P$62</f>
        <v>Feb-15</v>
      </c>
      <c r="Q44" s="9" t="str">
        <f>'Figure 1'!Q$62</f>
        <v>Mar-15</v>
      </c>
      <c r="R44" s="9" t="str">
        <f>'Figure 1'!R$62</f>
        <v>Apr-15</v>
      </c>
      <c r="S44" s="9" t="str">
        <f>'Figure 1'!S$62</f>
        <v>May-15</v>
      </c>
      <c r="T44" s="9" t="str">
        <f>'Figure 1'!T$62</f>
        <v>Jun-15</v>
      </c>
      <c r="U44" s="9"/>
    </row>
    <row r="45" spans="1:21" ht="12.75">
      <c r="A45" s="9"/>
      <c r="B45" s="9" t="s">
        <v>36</v>
      </c>
      <c r="C45" s="9">
        <f>('Figure 1'!C$63)*100</f>
        <v>4.247950539358847</v>
      </c>
      <c r="D45" s="9">
        <f>('Figure 1'!D$63)*100</f>
        <v>3.502756889013492</v>
      </c>
      <c r="E45" s="9">
        <f>('Figure 1'!E$63)*100</f>
        <v>0.23108744281186144</v>
      </c>
      <c r="F45" s="9">
        <f>('Figure 1'!F$63)*100</f>
        <v>6.578414888706319</v>
      </c>
      <c r="G45" s="9">
        <f>('Figure 1'!G$63)*100</f>
        <v>3.523813598843839</v>
      </c>
      <c r="H45" s="9">
        <f>('Figure 1'!H$63)*100</f>
        <v>4.664837628254537</v>
      </c>
      <c r="I45" s="9">
        <f>('Figure 1'!I$63)*100</f>
        <v>3.697461992432949</v>
      </c>
      <c r="J45" s="9">
        <f>('Figure 1'!J$63)*100</f>
        <v>5.926818929206346</v>
      </c>
      <c r="K45" s="9">
        <f>('Figure 1'!K$63)*100</f>
        <v>3.240482461730654</v>
      </c>
      <c r="L45" s="9">
        <f>('Figure 1'!L$63)*100</f>
        <v>4.322357585741443</v>
      </c>
      <c r="M45" s="9">
        <f>('Figure 1'!M$63)*100</f>
        <v>4.315956800879106</v>
      </c>
      <c r="N45" s="9">
        <f>('Figure 1'!N$63)*100</f>
        <v>4.384535946790469</v>
      </c>
      <c r="O45" s="9">
        <f>('Figure 1'!O$63)*100</f>
        <v>4.669068957446854</v>
      </c>
      <c r="P45" s="9">
        <f>('Figure 1'!P$63)*100</f>
        <v>5.704422678194554</v>
      </c>
      <c r="Q45" s="9">
        <f>('Figure 1'!Q$63)*100</f>
        <v>5.8877350896591185</v>
      </c>
      <c r="R45" s="9">
        <f>('Figure 1'!R$63)*100</f>
        <v>2.9303991108827754</v>
      </c>
      <c r="S45" s="9">
        <f>('Figure 1'!S$63)*100</f>
        <v>5.074581375746323</v>
      </c>
      <c r="T45" s="9">
        <f>('Figure 1'!T$63)*100</f>
        <v>3.095541905494059</v>
      </c>
      <c r="U45" s="9"/>
    </row>
    <row r="46" spans="1:21" ht="12.75">
      <c r="A46" s="9"/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</row>
    <row r="47" spans="2:21" ht="12.7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</row>
    <row r="48" spans="2:21" ht="12.75">
      <c r="B48" s="9" t="s">
        <v>15</v>
      </c>
      <c r="C48" s="9">
        <f>'Figure 1'!C77</f>
        <v>418699533</v>
      </c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</row>
    <row r="49" spans="2:21" ht="12.75">
      <c r="B49" s="9" t="s">
        <v>52</v>
      </c>
      <c r="C49" s="9">
        <f>'Figure 1'!C78</f>
        <v>185812444</v>
      </c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</row>
    <row r="50" spans="2:21" ht="12.75">
      <c r="B50" s="9" t="s">
        <v>51</v>
      </c>
      <c r="C50" s="9">
        <f>'Figure 1'!C79</f>
        <v>156078379</v>
      </c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</row>
    <row r="51" spans="2:21" ht="12.75">
      <c r="B51" s="9" t="s">
        <v>69</v>
      </c>
      <c r="C51" s="9">
        <f>'Figure 1'!C80</f>
        <v>76808710</v>
      </c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</row>
    <row r="52" spans="2:21" ht="12.75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V49"/>
  <sheetViews>
    <sheetView showGridLines="0" workbookViewId="0" topLeftCell="A1">
      <selection activeCell="A2" sqref="A2"/>
    </sheetView>
  </sheetViews>
  <sheetFormatPr defaultColWidth="9.00390625" defaultRowHeight="12.75"/>
  <cols>
    <col min="1" max="1" width="31.25390625" style="5" customWidth="1"/>
    <col min="2" max="13" width="10.125" style="5" customWidth="1"/>
    <col min="14" max="14" width="10.875" style="5" customWidth="1"/>
    <col min="15" max="20" width="9.875" style="5" customWidth="1"/>
    <col min="21" max="21" width="12.25390625" style="5" customWidth="1"/>
    <col min="22" max="22" width="9.25390625" style="5" bestFit="1" customWidth="1"/>
    <col min="23" max="23" width="9.125" style="5" customWidth="1"/>
    <col min="24" max="24" width="12.00390625" style="5" customWidth="1"/>
    <col min="25" max="25" width="10.00390625" style="5" customWidth="1"/>
    <col min="26" max="26" width="9.125" style="5" customWidth="1"/>
    <col min="27" max="27" width="9.625" style="5" bestFit="1" customWidth="1"/>
    <col min="28" max="16384" width="9.125" style="5" customWidth="1"/>
  </cols>
  <sheetData>
    <row r="3" ht="12.75">
      <c r="A3" s="21" t="s">
        <v>127</v>
      </c>
    </row>
    <row r="4" spans="1:18" ht="12.75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</row>
    <row r="5" spans="1:21" ht="12.75" customHeight="1">
      <c r="A5" s="77"/>
      <c r="B5" s="79">
        <v>2014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1"/>
      <c r="N5" s="82" t="s">
        <v>110</v>
      </c>
      <c r="O5" s="79">
        <v>2015</v>
      </c>
      <c r="P5" s="80"/>
      <c r="Q5" s="80"/>
      <c r="R5" s="80"/>
      <c r="S5" s="80"/>
      <c r="T5" s="81"/>
      <c r="U5" s="84" t="s">
        <v>129</v>
      </c>
    </row>
    <row r="6" spans="1:21" ht="82.5" customHeight="1">
      <c r="A6" s="78"/>
      <c r="B6" s="45" t="s">
        <v>63</v>
      </c>
      <c r="C6" s="46" t="s">
        <v>64</v>
      </c>
      <c r="D6" s="46" t="s">
        <v>65</v>
      </c>
      <c r="E6" s="46" t="s">
        <v>66</v>
      </c>
      <c r="F6" s="46" t="s">
        <v>67</v>
      </c>
      <c r="G6" s="46" t="s">
        <v>68</v>
      </c>
      <c r="H6" s="47" t="s">
        <v>76</v>
      </c>
      <c r="I6" s="46" t="s">
        <v>75</v>
      </c>
      <c r="J6" s="46" t="s">
        <v>74</v>
      </c>
      <c r="K6" s="46" t="s">
        <v>73</v>
      </c>
      <c r="L6" s="46" t="s">
        <v>72</v>
      </c>
      <c r="M6" s="46" t="s">
        <v>71</v>
      </c>
      <c r="N6" s="83"/>
      <c r="O6" s="47" t="s">
        <v>63</v>
      </c>
      <c r="P6" s="46" t="s">
        <v>64</v>
      </c>
      <c r="Q6" s="46" t="s">
        <v>65</v>
      </c>
      <c r="R6" s="46" t="s">
        <v>66</v>
      </c>
      <c r="S6" s="46" t="s">
        <v>67</v>
      </c>
      <c r="T6" s="46" t="s">
        <v>68</v>
      </c>
      <c r="U6" s="85"/>
    </row>
    <row r="7" spans="1:21" ht="20.1" customHeight="1">
      <c r="A7" s="48" t="s">
        <v>93</v>
      </c>
      <c r="B7" s="50">
        <v>53246.954</v>
      </c>
      <c r="C7" s="51">
        <v>50960.547</v>
      </c>
      <c r="D7" s="51">
        <v>61515.998</v>
      </c>
      <c r="E7" s="51">
        <v>70775.82</v>
      </c>
      <c r="F7" s="51">
        <v>78318.145</v>
      </c>
      <c r="G7" s="51">
        <v>86151.83</v>
      </c>
      <c r="H7" s="51">
        <v>94137.117</v>
      </c>
      <c r="I7" s="51">
        <v>97787.435</v>
      </c>
      <c r="J7" s="51">
        <v>86636.613</v>
      </c>
      <c r="K7" s="51">
        <v>78781.096</v>
      </c>
      <c r="L7" s="51">
        <v>59446.527</v>
      </c>
      <c r="M7" s="51">
        <v>59126.778</v>
      </c>
      <c r="N7" s="52">
        <v>876884.86</v>
      </c>
      <c r="O7" s="51">
        <v>55733.091</v>
      </c>
      <c r="P7" s="51">
        <v>53867.552</v>
      </c>
      <c r="Q7" s="51">
        <v>65137.897</v>
      </c>
      <c r="R7" s="51">
        <v>72849.834</v>
      </c>
      <c r="S7" s="51">
        <v>82292.463</v>
      </c>
      <c r="T7" s="51">
        <v>88818.696</v>
      </c>
      <c r="U7" s="49">
        <v>0.044218445814456775</v>
      </c>
    </row>
    <row r="8" spans="1:21" ht="20.1" customHeight="1">
      <c r="A8" s="90" t="s">
        <v>54</v>
      </c>
      <c r="B8" s="53">
        <v>1638.475</v>
      </c>
      <c r="C8" s="54">
        <v>1608.133</v>
      </c>
      <c r="D8" s="54">
        <v>2004.713</v>
      </c>
      <c r="E8" s="54">
        <v>2505.098</v>
      </c>
      <c r="F8" s="54">
        <v>2619.665</v>
      </c>
      <c r="G8" s="55">
        <v>2683.4</v>
      </c>
      <c r="H8" s="55">
        <v>3065.812</v>
      </c>
      <c r="I8" s="55">
        <v>3102.97</v>
      </c>
      <c r="J8" s="55">
        <v>2872.303</v>
      </c>
      <c r="K8" s="55">
        <v>2618.127</v>
      </c>
      <c r="L8" s="55">
        <v>2107.396</v>
      </c>
      <c r="M8" s="55">
        <v>1948.968</v>
      </c>
      <c r="N8" s="56">
        <v>28775.06</v>
      </c>
      <c r="O8" s="53">
        <v>1817.518</v>
      </c>
      <c r="P8" s="54">
        <v>1856.262</v>
      </c>
      <c r="Q8" s="54">
        <v>2209.328</v>
      </c>
      <c r="R8" s="54">
        <v>2660.07</v>
      </c>
      <c r="S8" s="54">
        <v>2859.282</v>
      </c>
      <c r="T8" s="54">
        <v>2855.536</v>
      </c>
      <c r="U8" s="75">
        <v>0.09177330436638997</v>
      </c>
    </row>
    <row r="9" spans="1:21" ht="20.1" customHeight="1">
      <c r="A9" s="91" t="s">
        <v>58</v>
      </c>
      <c r="B9" s="57">
        <v>298.853</v>
      </c>
      <c r="C9" s="58">
        <v>274.571</v>
      </c>
      <c r="D9" s="58">
        <v>314.282</v>
      </c>
      <c r="E9" s="58">
        <v>350.849</v>
      </c>
      <c r="F9" s="58">
        <v>510.817</v>
      </c>
      <c r="G9" s="59">
        <v>1080.83</v>
      </c>
      <c r="H9" s="55">
        <v>1395.719</v>
      </c>
      <c r="I9" s="55">
        <v>1452.698</v>
      </c>
      <c r="J9" s="55">
        <v>852.883</v>
      </c>
      <c r="K9" s="55">
        <v>383.912</v>
      </c>
      <c r="L9" s="55">
        <v>290.48</v>
      </c>
      <c r="M9" s="55">
        <v>313.104</v>
      </c>
      <c r="N9" s="56">
        <v>7518.9980000000005</v>
      </c>
      <c r="O9" s="57">
        <v>311.964</v>
      </c>
      <c r="P9" s="58">
        <v>286.718</v>
      </c>
      <c r="Q9" s="54">
        <v>324.201</v>
      </c>
      <c r="R9" s="54">
        <v>362.523</v>
      </c>
      <c r="S9" s="54">
        <v>501.137</v>
      </c>
      <c r="T9" s="54">
        <v>975.678</v>
      </c>
      <c r="U9" s="75">
        <v>-0.024019840279951632</v>
      </c>
    </row>
    <row r="10" spans="1:21" ht="20.1" customHeight="1">
      <c r="A10" s="91" t="s">
        <v>16</v>
      </c>
      <c r="B10" s="57">
        <v>648.635</v>
      </c>
      <c r="C10" s="58">
        <v>606.615</v>
      </c>
      <c r="D10" s="58">
        <v>810.876</v>
      </c>
      <c r="E10" s="58">
        <v>948.014</v>
      </c>
      <c r="F10" s="58">
        <v>1037.45</v>
      </c>
      <c r="G10" s="59">
        <v>1265.173</v>
      </c>
      <c r="H10" s="55">
        <v>1392.495</v>
      </c>
      <c r="I10" s="55">
        <v>1429.282</v>
      </c>
      <c r="J10" s="55">
        <v>1317.82</v>
      </c>
      <c r="K10" s="55">
        <v>1041.2</v>
      </c>
      <c r="L10" s="55">
        <v>799.675</v>
      </c>
      <c r="M10" s="55">
        <v>782.638</v>
      </c>
      <c r="N10" s="56">
        <v>12079.873000000001</v>
      </c>
      <c r="O10" s="57">
        <v>649.303</v>
      </c>
      <c r="P10" s="58">
        <v>638.12</v>
      </c>
      <c r="Q10" s="54">
        <v>821.51</v>
      </c>
      <c r="R10" s="54">
        <v>956.678</v>
      </c>
      <c r="S10" s="54">
        <v>1092.539</v>
      </c>
      <c r="T10" s="54">
        <v>1328.075</v>
      </c>
      <c r="U10" s="75">
        <v>0.031873152893969525</v>
      </c>
    </row>
    <row r="11" spans="1:21" ht="20.1" customHeight="1">
      <c r="A11" s="91" t="s">
        <v>17</v>
      </c>
      <c r="B11" s="57">
        <v>1827.724</v>
      </c>
      <c r="C11" s="58">
        <v>1849.191</v>
      </c>
      <c r="D11" s="58">
        <v>2210.837</v>
      </c>
      <c r="E11" s="58">
        <v>2476.908</v>
      </c>
      <c r="F11" s="58">
        <v>2632.277</v>
      </c>
      <c r="G11" s="59">
        <v>2877.845</v>
      </c>
      <c r="H11" s="55">
        <v>3066.149</v>
      </c>
      <c r="I11" s="55">
        <v>2811.41</v>
      </c>
      <c r="J11" s="55">
        <v>2677.171</v>
      </c>
      <c r="K11" s="55">
        <v>2649.868</v>
      </c>
      <c r="L11" s="55">
        <v>2035.753</v>
      </c>
      <c r="M11" s="55">
        <v>1888.863</v>
      </c>
      <c r="N11" s="56">
        <v>29003.996</v>
      </c>
      <c r="O11" s="57">
        <v>1853.604</v>
      </c>
      <c r="P11" s="58">
        <v>1871.667</v>
      </c>
      <c r="Q11" s="54">
        <v>2281.534</v>
      </c>
      <c r="R11" s="54">
        <v>2402.011</v>
      </c>
      <c r="S11" s="54">
        <v>2630.575</v>
      </c>
      <c r="T11" s="54">
        <v>2895.449</v>
      </c>
      <c r="U11" s="75">
        <v>0.004328572513788043</v>
      </c>
    </row>
    <row r="12" spans="1:21" ht="20.1" customHeight="1">
      <c r="A12" s="91" t="s">
        <v>18</v>
      </c>
      <c r="B12" s="57">
        <v>11325.456</v>
      </c>
      <c r="C12" s="58">
        <v>11091.453</v>
      </c>
      <c r="D12" s="58">
        <v>13601.984</v>
      </c>
      <c r="E12" s="58">
        <v>15024.355</v>
      </c>
      <c r="F12" s="58">
        <v>16813.839</v>
      </c>
      <c r="G12" s="59">
        <v>17740.47</v>
      </c>
      <c r="H12" s="55">
        <v>18487.775</v>
      </c>
      <c r="I12" s="55">
        <v>19425.012</v>
      </c>
      <c r="J12" s="55">
        <v>18911.048</v>
      </c>
      <c r="K12" s="55">
        <v>18004.111</v>
      </c>
      <c r="L12" s="55">
        <v>13594.679</v>
      </c>
      <c r="M12" s="55">
        <v>12425.609</v>
      </c>
      <c r="N12" s="56">
        <v>186445.791</v>
      </c>
      <c r="O12" s="57">
        <v>11708.343</v>
      </c>
      <c r="P12" s="58">
        <v>11562.591</v>
      </c>
      <c r="Q12" s="54">
        <v>14357.887</v>
      </c>
      <c r="R12" s="54">
        <v>15683.137</v>
      </c>
      <c r="S12" s="54">
        <v>17893.241</v>
      </c>
      <c r="T12" s="54">
        <v>18316.734</v>
      </c>
      <c r="U12" s="75">
        <v>0.04584682247415084</v>
      </c>
    </row>
    <row r="13" spans="1:21" ht="20.1" customHeight="1">
      <c r="A13" s="91" t="s">
        <v>19</v>
      </c>
      <c r="B13" s="57">
        <v>120.548</v>
      </c>
      <c r="C13" s="58">
        <v>113.71</v>
      </c>
      <c r="D13" s="58">
        <v>149.286</v>
      </c>
      <c r="E13" s="58">
        <v>159.035</v>
      </c>
      <c r="F13" s="58">
        <v>186.132</v>
      </c>
      <c r="G13" s="59">
        <v>200.877</v>
      </c>
      <c r="H13" s="55">
        <v>212.112</v>
      </c>
      <c r="I13" s="55">
        <v>208.671</v>
      </c>
      <c r="J13" s="55">
        <v>195.525</v>
      </c>
      <c r="K13" s="55">
        <v>189.193</v>
      </c>
      <c r="L13" s="55">
        <v>147.57</v>
      </c>
      <c r="M13" s="55">
        <v>137.147</v>
      </c>
      <c r="N13" s="56">
        <v>2019.806</v>
      </c>
      <c r="O13" s="57">
        <v>127.698</v>
      </c>
      <c r="P13" s="58">
        <v>121.827</v>
      </c>
      <c r="Q13" s="54">
        <v>162.494</v>
      </c>
      <c r="R13" s="54">
        <v>174.411</v>
      </c>
      <c r="S13" s="54">
        <v>200.502</v>
      </c>
      <c r="T13" s="54">
        <v>217.155</v>
      </c>
      <c r="U13" s="75">
        <v>0.08014195536086954</v>
      </c>
    </row>
    <row r="14" spans="1:21" ht="20.1" customHeight="1">
      <c r="A14" s="91" t="s">
        <v>59</v>
      </c>
      <c r="B14" s="57">
        <v>1503.799</v>
      </c>
      <c r="C14" s="58">
        <v>1492.142</v>
      </c>
      <c r="D14" s="58">
        <v>1797.047</v>
      </c>
      <c r="E14" s="58">
        <v>2217.914</v>
      </c>
      <c r="F14" s="58">
        <v>2411.882</v>
      </c>
      <c r="G14" s="59">
        <v>2628.941</v>
      </c>
      <c r="H14" s="55">
        <v>2871.256</v>
      </c>
      <c r="I14" s="55">
        <v>2861.199</v>
      </c>
      <c r="J14" s="55">
        <v>2461.078</v>
      </c>
      <c r="K14" s="55">
        <v>2365.394</v>
      </c>
      <c r="L14" s="55">
        <v>1860.815</v>
      </c>
      <c r="M14" s="55">
        <v>1839.359</v>
      </c>
      <c r="N14" s="56">
        <v>26310.825999999997</v>
      </c>
      <c r="O14" s="57">
        <v>1696.862</v>
      </c>
      <c r="P14" s="58">
        <v>1715.493</v>
      </c>
      <c r="Q14" s="54">
        <v>2113.481</v>
      </c>
      <c r="R14" s="54">
        <v>2391.571</v>
      </c>
      <c r="S14" s="54">
        <v>2668.36</v>
      </c>
      <c r="T14" s="54">
        <v>2991.878</v>
      </c>
      <c r="U14" s="75">
        <v>0.12661423987022613</v>
      </c>
    </row>
    <row r="15" spans="1:21" ht="20.1" customHeight="1">
      <c r="A15" s="91" t="s">
        <v>20</v>
      </c>
      <c r="B15" s="57">
        <v>943.218</v>
      </c>
      <c r="C15" s="58">
        <v>887.154</v>
      </c>
      <c r="D15" s="58">
        <v>1079.638</v>
      </c>
      <c r="E15" s="58">
        <v>1955.11</v>
      </c>
      <c r="F15" s="58">
        <v>3771.893</v>
      </c>
      <c r="G15" s="59">
        <v>5377.59</v>
      </c>
      <c r="H15" s="60">
        <v>6628.494</v>
      </c>
      <c r="I15" s="60">
        <v>7000.561</v>
      </c>
      <c r="J15" s="60">
        <v>5542.649</v>
      </c>
      <c r="K15" s="55">
        <v>3309.727</v>
      </c>
      <c r="L15" s="55">
        <v>1319.184</v>
      </c>
      <c r="M15" s="55">
        <v>1302.615</v>
      </c>
      <c r="N15" s="56">
        <v>39117.83299999999</v>
      </c>
      <c r="O15" s="57">
        <v>1193.377</v>
      </c>
      <c r="P15" s="58">
        <v>1091.972</v>
      </c>
      <c r="Q15" s="54">
        <v>1347.345</v>
      </c>
      <c r="R15" s="54">
        <v>2227.095</v>
      </c>
      <c r="S15" s="54">
        <v>4112.577</v>
      </c>
      <c r="T15" s="54">
        <v>5617.275</v>
      </c>
      <c r="U15" s="75">
        <v>0.11238548819399319</v>
      </c>
    </row>
    <row r="16" spans="1:21" ht="20.1" customHeight="1">
      <c r="A16" s="91" t="s">
        <v>21</v>
      </c>
      <c r="B16" s="57">
        <v>9007.027</v>
      </c>
      <c r="C16" s="58">
        <v>8844.369</v>
      </c>
      <c r="D16" s="58">
        <v>11106.476</v>
      </c>
      <c r="E16" s="58">
        <v>13704.291</v>
      </c>
      <c r="F16" s="58">
        <v>15007.861</v>
      </c>
      <c r="G16" s="59">
        <v>16622.395</v>
      </c>
      <c r="H16" s="55">
        <v>18749.28</v>
      </c>
      <c r="I16" s="55">
        <v>19714.262</v>
      </c>
      <c r="J16" s="60">
        <v>17167.348</v>
      </c>
      <c r="K16" s="60">
        <v>15099.949</v>
      </c>
      <c r="L16" s="60">
        <v>10351.465</v>
      </c>
      <c r="M16" s="60">
        <v>9979.659</v>
      </c>
      <c r="N16" s="56">
        <v>165354.38199999998</v>
      </c>
      <c r="O16" s="57">
        <v>9496.882</v>
      </c>
      <c r="P16" s="58">
        <v>9372.113</v>
      </c>
      <c r="Q16" s="54">
        <v>11835.533</v>
      </c>
      <c r="R16" s="54">
        <v>14086.347</v>
      </c>
      <c r="S16" s="54">
        <v>15967.412</v>
      </c>
      <c r="T16" s="54">
        <v>17215.856</v>
      </c>
      <c r="U16" s="75">
        <v>0.04955719640788625</v>
      </c>
    </row>
    <row r="17" spans="1:21" ht="20.1" customHeight="1">
      <c r="A17" s="91" t="s">
        <v>22</v>
      </c>
      <c r="B17" s="57">
        <v>9064.698</v>
      </c>
      <c r="C17" s="58">
        <v>8617.896</v>
      </c>
      <c r="D17" s="58">
        <v>10378.302</v>
      </c>
      <c r="E17" s="58">
        <v>11763.84</v>
      </c>
      <c r="F17" s="58">
        <v>12405.656</v>
      </c>
      <c r="G17" s="59">
        <v>12868.022</v>
      </c>
      <c r="H17" s="60">
        <v>13913.727</v>
      </c>
      <c r="I17" s="60">
        <v>14548.816</v>
      </c>
      <c r="J17" s="60">
        <v>11434.596</v>
      </c>
      <c r="K17" s="55">
        <v>11970.773</v>
      </c>
      <c r="L17" s="55">
        <v>9364.85</v>
      </c>
      <c r="M17" s="55">
        <v>10030.385</v>
      </c>
      <c r="N17" s="56">
        <v>136361.56100000002</v>
      </c>
      <c r="O17" s="57">
        <v>9341.605</v>
      </c>
      <c r="P17" s="58">
        <v>8983.993</v>
      </c>
      <c r="Q17" s="54">
        <v>10529.185</v>
      </c>
      <c r="R17" s="54">
        <v>11760.089</v>
      </c>
      <c r="S17" s="54">
        <v>12892.537</v>
      </c>
      <c r="T17" s="54">
        <v>12999.872</v>
      </c>
      <c r="U17" s="75">
        <v>0.02164210943756628</v>
      </c>
    </row>
    <row r="18" spans="1:21" ht="20.1" customHeight="1">
      <c r="A18" s="91" t="s">
        <v>60</v>
      </c>
      <c r="B18" s="57">
        <v>153.122</v>
      </c>
      <c r="C18" s="58">
        <v>141.801</v>
      </c>
      <c r="D18" s="58">
        <v>186.427</v>
      </c>
      <c r="E18" s="58">
        <v>375.079</v>
      </c>
      <c r="F18" s="58">
        <v>602.715</v>
      </c>
      <c r="G18" s="59">
        <v>794.425</v>
      </c>
      <c r="H18" s="55">
        <v>1093.161</v>
      </c>
      <c r="I18" s="55">
        <v>1105.922</v>
      </c>
      <c r="J18" s="60">
        <v>815.552</v>
      </c>
      <c r="K18" s="60">
        <v>489.281</v>
      </c>
      <c r="L18" s="60">
        <v>198.128</v>
      </c>
      <c r="M18" s="60">
        <v>184.995</v>
      </c>
      <c r="N18" s="56">
        <v>6140.607999999999</v>
      </c>
      <c r="O18" s="57">
        <v>166.761</v>
      </c>
      <c r="P18" s="58">
        <v>155.406</v>
      </c>
      <c r="Q18" s="54">
        <v>216.813</v>
      </c>
      <c r="R18" s="54">
        <v>380.684</v>
      </c>
      <c r="S18" s="54">
        <v>658.218</v>
      </c>
      <c r="T18" s="54">
        <v>839.919</v>
      </c>
      <c r="U18" s="75">
        <v>0.07287640183193833</v>
      </c>
    </row>
    <row r="19" spans="1:21" ht="20.1" customHeight="1">
      <c r="A19" s="91" t="s">
        <v>57</v>
      </c>
      <c r="B19" s="57">
        <v>7119.167</v>
      </c>
      <c r="C19" s="58">
        <v>6678.816</v>
      </c>
      <c r="D19" s="58">
        <v>8340.789</v>
      </c>
      <c r="E19" s="58">
        <v>10152.087</v>
      </c>
      <c r="F19" s="58">
        <v>10901.245</v>
      </c>
      <c r="G19" s="59">
        <v>11892.446</v>
      </c>
      <c r="H19" s="55">
        <v>13192.261</v>
      </c>
      <c r="I19" s="55">
        <v>13842.982</v>
      </c>
      <c r="J19" s="55">
        <v>12263.3</v>
      </c>
      <c r="K19" s="55">
        <v>10685.395</v>
      </c>
      <c r="L19" s="55">
        <v>8030.298</v>
      </c>
      <c r="M19" s="55">
        <v>8057.282</v>
      </c>
      <c r="N19" s="56">
        <v>121156.06800000001</v>
      </c>
      <c r="O19" s="57">
        <v>7597.063</v>
      </c>
      <c r="P19" s="58">
        <v>7269.626</v>
      </c>
      <c r="Q19" s="54">
        <v>8919.647</v>
      </c>
      <c r="R19" s="54">
        <v>10614.669</v>
      </c>
      <c r="S19" s="54">
        <v>11528.761</v>
      </c>
      <c r="T19" s="54">
        <v>12365.863</v>
      </c>
      <c r="U19" s="75">
        <v>0.058293641320479095</v>
      </c>
    </row>
    <row r="20" spans="1:21" ht="20.1" customHeight="1">
      <c r="A20" s="91" t="s">
        <v>23</v>
      </c>
      <c r="B20" s="57">
        <v>246.258</v>
      </c>
      <c r="C20" s="58">
        <v>229.216</v>
      </c>
      <c r="D20" s="58">
        <v>306.09</v>
      </c>
      <c r="E20" s="58">
        <v>534.378</v>
      </c>
      <c r="F20" s="58">
        <v>745.245</v>
      </c>
      <c r="G20" s="59">
        <v>873.571</v>
      </c>
      <c r="H20" s="55">
        <v>1008.904</v>
      </c>
      <c r="I20" s="55">
        <v>1063.336</v>
      </c>
      <c r="J20" s="55">
        <v>881.034</v>
      </c>
      <c r="K20" s="55">
        <v>772.63</v>
      </c>
      <c r="L20" s="55">
        <v>370.76</v>
      </c>
      <c r="M20" s="55">
        <v>297.124</v>
      </c>
      <c r="N20" s="56">
        <v>7328.545999999999</v>
      </c>
      <c r="O20" s="57">
        <v>266.901</v>
      </c>
      <c r="P20" s="58">
        <v>245.305</v>
      </c>
      <c r="Q20" s="54">
        <v>341.318</v>
      </c>
      <c r="R20" s="54">
        <v>566.41</v>
      </c>
      <c r="S20" s="54">
        <v>761.1</v>
      </c>
      <c r="T20" s="54">
        <v>848.491</v>
      </c>
      <c r="U20" s="75">
        <v>0.03229124854587684</v>
      </c>
    </row>
    <row r="21" spans="1:21" ht="20.1" customHeight="1">
      <c r="A21" s="91" t="s">
        <v>24</v>
      </c>
      <c r="B21" s="57">
        <v>308.448</v>
      </c>
      <c r="C21" s="58">
        <v>275.75</v>
      </c>
      <c r="D21" s="58">
        <v>331.701</v>
      </c>
      <c r="E21" s="58">
        <v>397.08</v>
      </c>
      <c r="F21" s="58">
        <v>425.332</v>
      </c>
      <c r="G21" s="59">
        <v>486.863</v>
      </c>
      <c r="H21" s="55">
        <v>513.811</v>
      </c>
      <c r="I21" s="55">
        <v>507.467</v>
      </c>
      <c r="J21" s="55">
        <v>448.863</v>
      </c>
      <c r="K21" s="55">
        <v>418.54</v>
      </c>
      <c r="L21" s="55">
        <v>345.5</v>
      </c>
      <c r="M21" s="55">
        <v>342.927</v>
      </c>
      <c r="N21" s="56">
        <v>4802.282</v>
      </c>
      <c r="O21" s="57">
        <v>319.462</v>
      </c>
      <c r="P21" s="58">
        <v>294.333</v>
      </c>
      <c r="Q21" s="54">
        <v>369.701</v>
      </c>
      <c r="R21" s="54">
        <v>407.212</v>
      </c>
      <c r="S21" s="54">
        <v>464.323</v>
      </c>
      <c r="T21" s="54">
        <v>514.698</v>
      </c>
      <c r="U21" s="75">
        <v>0.06496345903736067</v>
      </c>
    </row>
    <row r="22" spans="1:21" ht="20.1" customHeight="1">
      <c r="A22" s="91" t="s">
        <v>25</v>
      </c>
      <c r="B22" s="57">
        <v>220.606</v>
      </c>
      <c r="C22" s="58">
        <v>201.503</v>
      </c>
      <c r="D22" s="58">
        <v>240.029</v>
      </c>
      <c r="E22" s="58">
        <v>314.497</v>
      </c>
      <c r="F22" s="58">
        <v>374.149</v>
      </c>
      <c r="G22" s="59">
        <v>390.726</v>
      </c>
      <c r="H22" s="55">
        <v>398.776</v>
      </c>
      <c r="I22" s="55">
        <v>398.92</v>
      </c>
      <c r="J22" s="55">
        <v>364.973</v>
      </c>
      <c r="K22" s="55">
        <v>358.264</v>
      </c>
      <c r="L22" s="55">
        <v>274.198</v>
      </c>
      <c r="M22" s="55">
        <v>261.469</v>
      </c>
      <c r="N22" s="56">
        <v>3798.11</v>
      </c>
      <c r="O22" s="57">
        <v>256.974</v>
      </c>
      <c r="P22" s="58">
        <v>240.974</v>
      </c>
      <c r="Q22" s="54">
        <v>284.033</v>
      </c>
      <c r="R22" s="54">
        <v>338.835</v>
      </c>
      <c r="S22" s="54">
        <v>398.327</v>
      </c>
      <c r="T22" s="54">
        <v>409.294</v>
      </c>
      <c r="U22" s="75">
        <v>0.10733616229593834</v>
      </c>
    </row>
    <row r="23" spans="1:21" ht="20.1" customHeight="1">
      <c r="A23" s="91" t="s">
        <v>26</v>
      </c>
      <c r="B23" s="57">
        <v>137.003</v>
      </c>
      <c r="C23" s="58">
        <v>137.109</v>
      </c>
      <c r="D23" s="58">
        <v>176.868</v>
      </c>
      <c r="E23" s="58">
        <v>212.059</v>
      </c>
      <c r="F23" s="58">
        <v>226.912</v>
      </c>
      <c r="G23" s="59">
        <v>238.155</v>
      </c>
      <c r="H23" s="55">
        <v>241.377</v>
      </c>
      <c r="I23" s="55">
        <v>265.677</v>
      </c>
      <c r="J23" s="55">
        <v>238.743</v>
      </c>
      <c r="K23" s="55">
        <v>218.13</v>
      </c>
      <c r="L23" s="55">
        <v>173.497</v>
      </c>
      <c r="M23" s="55">
        <v>168.409</v>
      </c>
      <c r="N23" s="56">
        <v>2433.939</v>
      </c>
      <c r="O23" s="57">
        <v>141.553</v>
      </c>
      <c r="P23" s="58">
        <v>149.261</v>
      </c>
      <c r="Q23" s="54">
        <v>177.748</v>
      </c>
      <c r="R23" s="54">
        <v>233.869</v>
      </c>
      <c r="S23" s="54">
        <v>248.165</v>
      </c>
      <c r="T23" s="54">
        <v>244.206</v>
      </c>
      <c r="U23" s="75">
        <v>0.05912210377393601</v>
      </c>
    </row>
    <row r="24" spans="1:21" ht="20.1" customHeight="1">
      <c r="A24" s="91" t="s">
        <v>27</v>
      </c>
      <c r="B24" s="57">
        <v>549.132</v>
      </c>
      <c r="C24" s="58">
        <v>523.71</v>
      </c>
      <c r="D24" s="58">
        <v>659.573</v>
      </c>
      <c r="E24" s="58">
        <v>750.537</v>
      </c>
      <c r="F24" s="58">
        <v>803.513</v>
      </c>
      <c r="G24" s="59">
        <v>857.524</v>
      </c>
      <c r="H24" s="55">
        <v>934.635</v>
      </c>
      <c r="I24" s="55">
        <v>931.501</v>
      </c>
      <c r="J24" s="55">
        <v>865.929</v>
      </c>
      <c r="K24" s="55">
        <v>829.087</v>
      </c>
      <c r="L24" s="55">
        <v>679.108</v>
      </c>
      <c r="M24" s="55">
        <v>670.599</v>
      </c>
      <c r="N24" s="56">
        <v>9054.848000000002</v>
      </c>
      <c r="O24" s="57">
        <v>618.079</v>
      </c>
      <c r="P24" s="58">
        <v>593.555</v>
      </c>
      <c r="Q24" s="54">
        <v>734.142</v>
      </c>
      <c r="R24" s="54">
        <v>832.834</v>
      </c>
      <c r="S24" s="54">
        <v>889.794</v>
      </c>
      <c r="T24" s="54">
        <v>962.939</v>
      </c>
      <c r="U24" s="75">
        <v>0.11760504190527521</v>
      </c>
    </row>
    <row r="25" spans="1:21" ht="20.1" customHeight="1">
      <c r="A25" s="91" t="s">
        <v>28</v>
      </c>
      <c r="B25" s="57">
        <v>199.354</v>
      </c>
      <c r="C25" s="58">
        <v>193.334</v>
      </c>
      <c r="D25" s="58">
        <v>263.404</v>
      </c>
      <c r="E25" s="58">
        <v>376.94</v>
      </c>
      <c r="F25" s="58">
        <v>402.098</v>
      </c>
      <c r="G25" s="59">
        <v>424.329</v>
      </c>
      <c r="H25" s="55">
        <v>511.411</v>
      </c>
      <c r="I25" s="55">
        <v>551.45</v>
      </c>
      <c r="J25" s="55">
        <v>463.215</v>
      </c>
      <c r="K25" s="55">
        <v>421.724</v>
      </c>
      <c r="L25" s="55">
        <v>256.261</v>
      </c>
      <c r="M25" s="55">
        <v>226.512</v>
      </c>
      <c r="N25" s="56">
        <v>4290.032</v>
      </c>
      <c r="O25" s="57">
        <v>209.516</v>
      </c>
      <c r="P25" s="58">
        <v>208.896</v>
      </c>
      <c r="Q25" s="54">
        <v>275.334</v>
      </c>
      <c r="R25" s="54">
        <v>393.315</v>
      </c>
      <c r="S25" s="54">
        <v>441.921</v>
      </c>
      <c r="T25" s="54">
        <v>459.298</v>
      </c>
      <c r="U25" s="75">
        <v>0.06927875258341287</v>
      </c>
    </row>
    <row r="26" spans="1:21" ht="20.1" customHeight="1">
      <c r="A26" s="91" t="s">
        <v>29</v>
      </c>
      <c r="B26" s="57">
        <v>3938.945</v>
      </c>
      <c r="C26" s="58">
        <v>3772.322</v>
      </c>
      <c r="D26" s="58">
        <v>4492.575</v>
      </c>
      <c r="E26" s="58">
        <v>5077.273</v>
      </c>
      <c r="F26" s="58">
        <v>5621.391</v>
      </c>
      <c r="G26" s="59">
        <v>5645.721</v>
      </c>
      <c r="H26" s="55">
        <v>6073.347</v>
      </c>
      <c r="I26" s="55">
        <v>6263.574</v>
      </c>
      <c r="J26" s="55">
        <v>5805.826</v>
      </c>
      <c r="K26" s="60">
        <v>5611.789</v>
      </c>
      <c r="L26" s="60">
        <v>4323.723</v>
      </c>
      <c r="M26" s="60">
        <v>4336.292</v>
      </c>
      <c r="N26" s="56">
        <v>60962.778</v>
      </c>
      <c r="O26" s="57">
        <v>4069.044</v>
      </c>
      <c r="P26" s="58">
        <v>3977.418</v>
      </c>
      <c r="Q26" s="54">
        <v>4654.178</v>
      </c>
      <c r="R26" s="54">
        <v>5320.954</v>
      </c>
      <c r="S26" s="54">
        <v>6067.644</v>
      </c>
      <c r="T26" s="54">
        <v>5962.63</v>
      </c>
      <c r="U26" s="75">
        <v>0.05267020610421791</v>
      </c>
    </row>
    <row r="27" spans="1:21" ht="20.1" customHeight="1">
      <c r="A27" s="91" t="s">
        <v>30</v>
      </c>
      <c r="B27" s="57">
        <v>1807.004</v>
      </c>
      <c r="C27" s="58">
        <v>1779.141</v>
      </c>
      <c r="D27" s="58">
        <v>2108.523</v>
      </c>
      <c r="E27" s="58">
        <v>2189.347</v>
      </c>
      <c r="F27" s="58">
        <v>2330.573</v>
      </c>
      <c r="G27" s="59">
        <v>2483.1</v>
      </c>
      <c r="H27" s="55">
        <v>2571.197</v>
      </c>
      <c r="I27" s="55">
        <v>2645.521</v>
      </c>
      <c r="J27" s="55">
        <v>2519.181</v>
      </c>
      <c r="K27" s="55">
        <v>2267.695</v>
      </c>
      <c r="L27" s="55">
        <v>1806.834</v>
      </c>
      <c r="M27" s="55">
        <v>1870.56</v>
      </c>
      <c r="N27" s="56">
        <v>26378.676</v>
      </c>
      <c r="O27" s="57">
        <v>1751.044</v>
      </c>
      <c r="P27" s="58">
        <v>1718.104</v>
      </c>
      <c r="Q27" s="54">
        <v>2100.017</v>
      </c>
      <c r="R27" s="54">
        <v>2182.653</v>
      </c>
      <c r="S27" s="54">
        <v>2363.428</v>
      </c>
      <c r="T27" s="54">
        <v>2520.214</v>
      </c>
      <c r="U27" s="75">
        <v>-0.004900734684928576</v>
      </c>
    </row>
    <row r="28" spans="1:21" ht="20.1" customHeight="1">
      <c r="A28" s="91" t="s">
        <v>56</v>
      </c>
      <c r="B28" s="57">
        <v>1512.645</v>
      </c>
      <c r="C28" s="58">
        <v>1454.475</v>
      </c>
      <c r="D28" s="58">
        <v>1679.867</v>
      </c>
      <c r="E28" s="58">
        <v>1916.664</v>
      </c>
      <c r="F28" s="58">
        <v>2274.419</v>
      </c>
      <c r="G28" s="59">
        <v>2611.604</v>
      </c>
      <c r="H28" s="55">
        <v>2896.96</v>
      </c>
      <c r="I28" s="55">
        <v>2917.402</v>
      </c>
      <c r="J28" s="55">
        <v>2685.247</v>
      </c>
      <c r="K28" s="55">
        <v>2218.408</v>
      </c>
      <c r="L28" s="55">
        <v>1811.465</v>
      </c>
      <c r="M28" s="55">
        <v>1734.526</v>
      </c>
      <c r="N28" s="56">
        <v>25713.682</v>
      </c>
      <c r="O28" s="57">
        <v>1718.991</v>
      </c>
      <c r="P28" s="58">
        <v>1701.363</v>
      </c>
      <c r="Q28" s="54">
        <v>1957.804</v>
      </c>
      <c r="R28" s="54">
        <v>2213.71</v>
      </c>
      <c r="S28" s="54">
        <v>2565.308</v>
      </c>
      <c r="T28" s="54">
        <v>2966.673</v>
      </c>
      <c r="U28" s="75">
        <v>0.1462203203340111</v>
      </c>
    </row>
    <row r="29" spans="1:21" ht="20.1" customHeight="1">
      <c r="A29" s="91" t="s">
        <v>31</v>
      </c>
      <c r="B29" s="57">
        <v>1752.623</v>
      </c>
      <c r="C29" s="58">
        <v>1674.153</v>
      </c>
      <c r="D29" s="58">
        <v>2108.693</v>
      </c>
      <c r="E29" s="58">
        <v>2811.068</v>
      </c>
      <c r="F29" s="58">
        <v>3020.085</v>
      </c>
      <c r="G29" s="59">
        <v>3151.594</v>
      </c>
      <c r="H29" s="55">
        <v>3642.049</v>
      </c>
      <c r="I29" s="55">
        <v>3853.854</v>
      </c>
      <c r="J29" s="55">
        <v>3392.435</v>
      </c>
      <c r="K29" s="55">
        <v>3030.231</v>
      </c>
      <c r="L29" s="55">
        <v>2048.082</v>
      </c>
      <c r="M29" s="55">
        <v>2073.209</v>
      </c>
      <c r="N29" s="56">
        <v>32558.075999999997</v>
      </c>
      <c r="O29" s="57">
        <v>2000.508</v>
      </c>
      <c r="P29" s="58">
        <v>1928.087</v>
      </c>
      <c r="Q29" s="54">
        <v>2420.023</v>
      </c>
      <c r="R29" s="54">
        <v>3025.639</v>
      </c>
      <c r="S29" s="54">
        <v>3292.913</v>
      </c>
      <c r="T29" s="54">
        <v>3519.61</v>
      </c>
      <c r="U29" s="75">
        <v>0.11492899678583113</v>
      </c>
    </row>
    <row r="30" spans="1:21" ht="20.1" customHeight="1">
      <c r="A30" s="91" t="s">
        <v>50</v>
      </c>
      <c r="B30" s="57">
        <v>682.187</v>
      </c>
      <c r="C30" s="58">
        <v>624.684</v>
      </c>
      <c r="D30" s="58">
        <v>726.588</v>
      </c>
      <c r="E30" s="58">
        <v>869.071</v>
      </c>
      <c r="F30" s="58">
        <v>920.899</v>
      </c>
      <c r="G30" s="59">
        <v>1044.96</v>
      </c>
      <c r="H30" s="55">
        <v>1151.537</v>
      </c>
      <c r="I30" s="55">
        <v>1165.977</v>
      </c>
      <c r="J30" s="55">
        <v>1094.131</v>
      </c>
      <c r="K30" s="55">
        <v>966.097</v>
      </c>
      <c r="L30" s="55">
        <v>818.137</v>
      </c>
      <c r="M30" s="55">
        <v>843.219</v>
      </c>
      <c r="N30" s="56">
        <v>10907.487000000001</v>
      </c>
      <c r="O30" s="57">
        <v>800.361</v>
      </c>
      <c r="P30" s="58">
        <v>748.383</v>
      </c>
      <c r="Q30" s="54">
        <v>879.055</v>
      </c>
      <c r="R30" s="54">
        <v>1025.725</v>
      </c>
      <c r="S30" s="54">
        <v>1066.544</v>
      </c>
      <c r="T30" s="54">
        <v>1186.761</v>
      </c>
      <c r="U30" s="75">
        <v>0.17222124197552824</v>
      </c>
    </row>
    <row r="31" spans="1:21" ht="20.1" customHeight="1">
      <c r="A31" s="91" t="s">
        <v>32</v>
      </c>
      <c r="B31" s="57">
        <v>75.317</v>
      </c>
      <c r="C31" s="58">
        <v>75.132</v>
      </c>
      <c r="D31" s="58">
        <v>86.324</v>
      </c>
      <c r="E31" s="58">
        <v>99.129</v>
      </c>
      <c r="F31" s="58">
        <v>107.401</v>
      </c>
      <c r="G31" s="59">
        <v>127.746</v>
      </c>
      <c r="H31" s="55">
        <v>147.871</v>
      </c>
      <c r="I31" s="55">
        <v>162.798</v>
      </c>
      <c r="J31" s="55">
        <v>143.071</v>
      </c>
      <c r="K31" s="55">
        <v>117.44</v>
      </c>
      <c r="L31" s="55">
        <v>84.507</v>
      </c>
      <c r="M31" s="55">
        <v>80.392</v>
      </c>
      <c r="N31" s="56">
        <v>1307.1280000000002</v>
      </c>
      <c r="O31" s="57">
        <v>73.096</v>
      </c>
      <c r="P31" s="58">
        <v>72.252</v>
      </c>
      <c r="Q31" s="54">
        <v>90.902</v>
      </c>
      <c r="R31" s="54">
        <v>112.31</v>
      </c>
      <c r="S31" s="54">
        <v>128.07</v>
      </c>
      <c r="T31" s="54">
        <v>149.291</v>
      </c>
      <c r="U31" s="75">
        <v>0.09608982766802843</v>
      </c>
    </row>
    <row r="32" spans="1:21" ht="20.1" customHeight="1">
      <c r="A32" s="91" t="s">
        <v>33</v>
      </c>
      <c r="B32" s="57">
        <v>67.546</v>
      </c>
      <c r="C32" s="58">
        <v>60.235</v>
      </c>
      <c r="D32" s="58">
        <v>74.434</v>
      </c>
      <c r="E32" s="58">
        <v>97.31</v>
      </c>
      <c r="F32" s="58">
        <v>105.317</v>
      </c>
      <c r="G32" s="59">
        <v>184.032</v>
      </c>
      <c r="H32" s="55">
        <v>302.119</v>
      </c>
      <c r="I32" s="55">
        <v>287.902</v>
      </c>
      <c r="J32" s="55">
        <v>199.914</v>
      </c>
      <c r="K32" s="55">
        <v>114.021</v>
      </c>
      <c r="L32" s="55">
        <v>88.618</v>
      </c>
      <c r="M32" s="55">
        <v>89.842</v>
      </c>
      <c r="N32" s="56">
        <v>1671.29</v>
      </c>
      <c r="O32" s="57">
        <v>82.613</v>
      </c>
      <c r="P32" s="58">
        <v>80.303</v>
      </c>
      <c r="Q32" s="54">
        <v>100.387</v>
      </c>
      <c r="R32" s="54">
        <v>115.763</v>
      </c>
      <c r="S32" s="54">
        <v>124.913</v>
      </c>
      <c r="T32" s="54">
        <v>212.577</v>
      </c>
      <c r="U32" s="75">
        <v>0.21682397253062624</v>
      </c>
    </row>
    <row r="33" spans="1:21" ht="20.1" customHeight="1">
      <c r="A33" s="91" t="s">
        <v>34</v>
      </c>
      <c r="B33" s="57">
        <v>1252.591</v>
      </c>
      <c r="C33" s="58">
        <v>1226.866</v>
      </c>
      <c r="D33" s="58">
        <v>1426.007</v>
      </c>
      <c r="E33" s="58">
        <v>1420.894</v>
      </c>
      <c r="F33" s="58">
        <v>1465.517</v>
      </c>
      <c r="G33" s="59">
        <v>1609.155</v>
      </c>
      <c r="H33" s="55">
        <v>1563.729</v>
      </c>
      <c r="I33" s="55">
        <v>1537.721</v>
      </c>
      <c r="J33" s="55">
        <v>1495.137</v>
      </c>
      <c r="K33" s="55">
        <v>1546.467</v>
      </c>
      <c r="L33" s="55">
        <v>1261.839</v>
      </c>
      <c r="M33" s="55">
        <v>1366.008</v>
      </c>
      <c r="N33" s="56">
        <v>17171.931</v>
      </c>
      <c r="O33" s="57">
        <v>1246.361</v>
      </c>
      <c r="P33" s="58">
        <v>1246.082</v>
      </c>
      <c r="Q33" s="54">
        <v>1440.616</v>
      </c>
      <c r="R33" s="54">
        <v>1410.499</v>
      </c>
      <c r="S33" s="54">
        <v>1475.22</v>
      </c>
      <c r="T33" s="54">
        <v>1599.596</v>
      </c>
      <c r="U33" s="75">
        <v>0.002064508756664196</v>
      </c>
    </row>
    <row r="34" spans="1:21" ht="20.1" customHeight="1">
      <c r="A34" s="91" t="s">
        <v>55</v>
      </c>
      <c r="B34" s="57">
        <v>2171.02</v>
      </c>
      <c r="C34" s="58">
        <v>2142.414</v>
      </c>
      <c r="D34" s="58">
        <v>2515.151</v>
      </c>
      <c r="E34" s="58">
        <v>2707.33</v>
      </c>
      <c r="F34" s="58">
        <v>2978.033</v>
      </c>
      <c r="G34" s="59">
        <v>3237.901</v>
      </c>
      <c r="H34" s="55">
        <v>3105.789</v>
      </c>
      <c r="I34" s="55">
        <v>3070.199</v>
      </c>
      <c r="J34" s="55">
        <v>3033.111</v>
      </c>
      <c r="K34" s="55">
        <v>3012.997</v>
      </c>
      <c r="L34" s="55">
        <v>2481.009</v>
      </c>
      <c r="M34" s="55">
        <v>2310.547</v>
      </c>
      <c r="N34" s="56">
        <v>32765.500999999997</v>
      </c>
      <c r="O34" s="57">
        <v>2201.511</v>
      </c>
      <c r="P34" s="58">
        <v>2205.207</v>
      </c>
      <c r="Q34" s="54">
        <v>2598.804</v>
      </c>
      <c r="R34" s="54">
        <v>2765.537</v>
      </c>
      <c r="S34" s="54">
        <v>3057.652</v>
      </c>
      <c r="T34" s="54">
        <v>3296.621</v>
      </c>
      <c r="U34" s="75">
        <v>0.02371042282083824</v>
      </c>
    </row>
    <row r="35" spans="1:21" ht="20.1" customHeight="1">
      <c r="A35" s="92" t="s">
        <v>35</v>
      </c>
      <c r="B35" s="61">
        <v>13470.192</v>
      </c>
      <c r="C35" s="62">
        <v>13249.17</v>
      </c>
      <c r="D35" s="62">
        <v>15519.92</v>
      </c>
      <c r="E35" s="62">
        <v>18075.203</v>
      </c>
      <c r="F35" s="62">
        <v>19861.998</v>
      </c>
      <c r="G35" s="63">
        <v>21296.338</v>
      </c>
      <c r="H35" s="63">
        <v>22976.005</v>
      </c>
      <c r="I35" s="63">
        <v>23782.567</v>
      </c>
      <c r="J35" s="63">
        <v>21599.884</v>
      </c>
      <c r="K35" s="63">
        <v>19720.725</v>
      </c>
      <c r="L35" s="63">
        <v>14979.167</v>
      </c>
      <c r="M35" s="64">
        <v>15490.333</v>
      </c>
      <c r="N35" s="65">
        <v>220021.502</v>
      </c>
      <c r="O35" s="61">
        <v>14341.022</v>
      </c>
      <c r="P35" s="62">
        <v>14183.231</v>
      </c>
      <c r="Q35" s="54">
        <v>16894.634</v>
      </c>
      <c r="R35" s="54">
        <v>18529.782</v>
      </c>
      <c r="S35" s="54">
        <v>20791.446</v>
      </c>
      <c r="T35" s="54">
        <v>22259.398</v>
      </c>
      <c r="U35" s="76">
        <v>0.054464751699373704</v>
      </c>
    </row>
    <row r="36" spans="1:21" ht="20.1" customHeight="1">
      <c r="A36" s="90" t="s">
        <v>61</v>
      </c>
      <c r="B36" s="66">
        <v>182.345</v>
      </c>
      <c r="C36" s="67">
        <v>177.948</v>
      </c>
      <c r="D36" s="67">
        <v>228.468</v>
      </c>
      <c r="E36" s="67">
        <v>260.049</v>
      </c>
      <c r="F36" s="67">
        <v>303.14</v>
      </c>
      <c r="G36" s="67">
        <v>453.383</v>
      </c>
      <c r="H36" s="67">
        <v>544.982</v>
      </c>
      <c r="I36" s="67">
        <v>535.31</v>
      </c>
      <c r="J36" s="67">
        <v>368.447</v>
      </c>
      <c r="K36" s="67">
        <v>311.089</v>
      </c>
      <c r="L36" s="67">
        <v>245.876</v>
      </c>
      <c r="M36" s="68">
        <v>242.577</v>
      </c>
      <c r="N36" s="56">
        <v>3853.6139999999996</v>
      </c>
      <c r="O36" s="66">
        <v>230.263</v>
      </c>
      <c r="P36" s="67">
        <v>229.769</v>
      </c>
      <c r="Q36" s="67">
        <v>281.71</v>
      </c>
      <c r="R36" s="67">
        <v>297.198</v>
      </c>
      <c r="S36" s="67">
        <v>399.348</v>
      </c>
      <c r="T36" s="67">
        <v>567.877</v>
      </c>
      <c r="U36" s="75">
        <v>0.2496877594866611</v>
      </c>
    </row>
    <row r="37" spans="1:21" ht="20.1" customHeight="1">
      <c r="A37" s="91" t="s">
        <v>53</v>
      </c>
      <c r="B37" s="69">
        <v>2494.617</v>
      </c>
      <c r="C37" s="70">
        <v>2539.066</v>
      </c>
      <c r="D37" s="70">
        <v>2957.982</v>
      </c>
      <c r="E37" s="70">
        <v>3066.797</v>
      </c>
      <c r="F37" s="70">
        <v>3256.363</v>
      </c>
      <c r="G37" s="70">
        <v>3781.071</v>
      </c>
      <c r="H37" s="70">
        <v>3832.385</v>
      </c>
      <c r="I37" s="70">
        <v>3510.586</v>
      </c>
      <c r="J37" s="70">
        <v>3448.552</v>
      </c>
      <c r="K37" s="70">
        <v>3393.607</v>
      </c>
      <c r="L37" s="70">
        <v>2809.41</v>
      </c>
      <c r="M37" s="71">
        <v>2511.194</v>
      </c>
      <c r="N37" s="56">
        <v>37601.630000000005</v>
      </c>
      <c r="O37" s="69">
        <v>2424.691</v>
      </c>
      <c r="P37" s="70">
        <v>2555.848</v>
      </c>
      <c r="Q37" s="70">
        <v>2931.943</v>
      </c>
      <c r="R37" s="70">
        <v>2983.187</v>
      </c>
      <c r="S37" s="70">
        <v>3274.226</v>
      </c>
      <c r="T37" s="70">
        <v>3702.758</v>
      </c>
      <c r="U37" s="75">
        <v>-0.012336664622741078</v>
      </c>
    </row>
    <row r="38" spans="1:21" ht="20.1" customHeight="1">
      <c r="A38" s="93" t="s">
        <v>49</v>
      </c>
      <c r="B38" s="72">
        <v>3238.296</v>
      </c>
      <c r="C38" s="73">
        <v>3172.123</v>
      </c>
      <c r="D38" s="73">
        <v>3760.274</v>
      </c>
      <c r="E38" s="73">
        <v>3906.753</v>
      </c>
      <c r="F38" s="73">
        <v>3869.086</v>
      </c>
      <c r="G38" s="73">
        <v>4096.298</v>
      </c>
      <c r="H38" s="73">
        <v>4497.861</v>
      </c>
      <c r="I38" s="73">
        <v>4603.622</v>
      </c>
      <c r="J38" s="73">
        <v>4185.618</v>
      </c>
      <c r="K38" s="73">
        <v>4205.245</v>
      </c>
      <c r="L38" s="73">
        <v>3148.87</v>
      </c>
      <c r="M38" s="74">
        <v>3443.38</v>
      </c>
      <c r="N38" s="65">
        <v>46127.426</v>
      </c>
      <c r="O38" s="72">
        <v>3337.185</v>
      </c>
      <c r="P38" s="73">
        <v>3280.428</v>
      </c>
      <c r="Q38" s="73">
        <v>3889.314</v>
      </c>
      <c r="R38" s="73">
        <v>4048.758</v>
      </c>
      <c r="S38" s="73">
        <v>4141.957</v>
      </c>
      <c r="T38" s="73">
        <v>4161.984</v>
      </c>
      <c r="U38" s="76">
        <v>0.03705495165548167</v>
      </c>
    </row>
    <row r="39" spans="1:21" s="22" customFormat="1" ht="31.5" customHeight="1">
      <c r="A39" s="107" t="s">
        <v>70</v>
      </c>
      <c r="B39" s="69">
        <v>64.168</v>
      </c>
      <c r="C39" s="70">
        <v>65.985</v>
      </c>
      <c r="D39" s="70">
        <v>120.552</v>
      </c>
      <c r="E39" s="70">
        <v>106.884</v>
      </c>
      <c r="F39" s="70">
        <v>117.417</v>
      </c>
      <c r="G39" s="70">
        <v>125.325</v>
      </c>
      <c r="H39" s="70">
        <v>144.438</v>
      </c>
      <c r="I39" s="70">
        <v>159.021</v>
      </c>
      <c r="J39" s="70">
        <v>124.825</v>
      </c>
      <c r="K39" s="70">
        <v>109.52</v>
      </c>
      <c r="L39" s="70">
        <v>87.859</v>
      </c>
      <c r="M39" s="71">
        <v>91.796</v>
      </c>
      <c r="N39" s="56">
        <v>1317.79</v>
      </c>
      <c r="O39" s="69">
        <v>90.565</v>
      </c>
      <c r="P39" s="70">
        <v>80.881</v>
      </c>
      <c r="Q39" s="70">
        <v>96.6</v>
      </c>
      <c r="R39" s="70">
        <v>110.964</v>
      </c>
      <c r="S39" s="70">
        <v>125.296</v>
      </c>
      <c r="T39" s="70">
        <v>129.89</v>
      </c>
      <c r="U39" s="75">
        <v>0.056410546848321586</v>
      </c>
    </row>
    <row r="40" spans="1:21" s="22" customFormat="1" ht="20.1" customHeight="1" thickBot="1">
      <c r="A40" s="101" t="s">
        <v>62</v>
      </c>
      <c r="B40" s="102">
        <v>10207.349</v>
      </c>
      <c r="C40" s="103">
        <v>9854.366</v>
      </c>
      <c r="D40" s="103">
        <v>10957.212</v>
      </c>
      <c r="E40" s="103">
        <v>12720.988</v>
      </c>
      <c r="F40" s="103">
        <v>15030.459</v>
      </c>
      <c r="G40" s="103">
        <v>16655.715</v>
      </c>
      <c r="H40" s="103">
        <v>16994.23</v>
      </c>
      <c r="I40" s="103">
        <v>19158.498</v>
      </c>
      <c r="J40" s="103">
        <v>16818.687</v>
      </c>
      <c r="K40" s="103">
        <v>15054.414</v>
      </c>
      <c r="L40" s="103">
        <v>11335.621</v>
      </c>
      <c r="M40" s="104">
        <v>10932.695</v>
      </c>
      <c r="N40" s="105">
        <v>165720.234</v>
      </c>
      <c r="O40" s="102">
        <v>11194.99</v>
      </c>
      <c r="P40" s="103">
        <v>10255.691</v>
      </c>
      <c r="Q40" s="103">
        <v>11660.135</v>
      </c>
      <c r="R40" s="103">
        <v>13618.357</v>
      </c>
      <c r="S40" s="103">
        <v>16621.39</v>
      </c>
      <c r="T40" s="103">
        <v>17330.935</v>
      </c>
      <c r="U40" s="100">
        <v>0.06967627606941118</v>
      </c>
    </row>
    <row r="41" spans="1:22" ht="12.75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</row>
    <row r="49" ht="12.75">
      <c r="U49" s="24"/>
    </row>
  </sheetData>
  <mergeCells count="5">
    <mergeCell ref="A5:A6"/>
    <mergeCell ref="B5:M5"/>
    <mergeCell ref="N5:N6"/>
    <mergeCell ref="O5:T5"/>
    <mergeCell ref="U5:U6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4"/>
  <sheetViews>
    <sheetView showGridLines="0" tabSelected="1" workbookViewId="0" topLeftCell="A1">
      <selection activeCell="B2" sqref="B2"/>
    </sheetView>
  </sheetViews>
  <sheetFormatPr defaultColWidth="9.00390625" defaultRowHeight="12.75"/>
  <cols>
    <col min="1" max="1" width="9.125" style="5" customWidth="1"/>
    <col min="2" max="2" width="8.75390625" style="5" customWidth="1"/>
    <col min="3" max="3" width="32.125" style="5" customWidth="1"/>
    <col min="4" max="4" width="10.125" style="5" customWidth="1"/>
    <col min="5" max="16" width="9.75390625" style="5" customWidth="1"/>
    <col min="17" max="17" width="10.75390625" style="5" customWidth="1"/>
    <col min="18" max="23" width="9.625" style="5" customWidth="1"/>
    <col min="24" max="24" width="11.75390625" style="5" customWidth="1"/>
    <col min="25" max="25" width="7.875" style="5" customWidth="1"/>
    <col min="26" max="16384" width="9.125" style="5" customWidth="1"/>
  </cols>
  <sheetData>
    <row r="1" spans="2:5" ht="12.75">
      <c r="B1" s="21" t="s">
        <v>128</v>
      </c>
      <c r="C1" s="21"/>
      <c r="E1" s="21"/>
    </row>
    <row r="2" spans="2:25" ht="12.75"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U2" s="23"/>
      <c r="W2" s="23"/>
      <c r="X2" s="23"/>
      <c r="Y2" s="25"/>
    </row>
    <row r="3" spans="2:24" s="25" customFormat="1" ht="12.75" customHeight="1">
      <c r="B3" s="86" t="s">
        <v>119</v>
      </c>
      <c r="C3" s="84" t="s">
        <v>77</v>
      </c>
      <c r="D3" s="82" t="s">
        <v>0</v>
      </c>
      <c r="E3" s="79">
        <v>2014</v>
      </c>
      <c r="F3" s="80"/>
      <c r="G3" s="80"/>
      <c r="H3" s="80"/>
      <c r="I3" s="80"/>
      <c r="J3" s="80"/>
      <c r="K3" s="80"/>
      <c r="L3" s="80"/>
      <c r="M3" s="80"/>
      <c r="N3" s="80"/>
      <c r="O3" s="80"/>
      <c r="P3" s="81"/>
      <c r="Q3" s="82" t="s">
        <v>110</v>
      </c>
      <c r="R3" s="79">
        <v>2015</v>
      </c>
      <c r="S3" s="80"/>
      <c r="T3" s="80"/>
      <c r="U3" s="80"/>
      <c r="V3" s="80"/>
      <c r="W3" s="81"/>
      <c r="X3" s="84" t="s">
        <v>129</v>
      </c>
    </row>
    <row r="4" spans="2:24" s="25" customFormat="1" ht="96.75" customHeight="1">
      <c r="B4" s="87"/>
      <c r="C4" s="88"/>
      <c r="D4" s="89"/>
      <c r="E4" s="42" t="s">
        <v>63</v>
      </c>
      <c r="F4" s="43" t="s">
        <v>64</v>
      </c>
      <c r="G4" s="43" t="s">
        <v>65</v>
      </c>
      <c r="H4" s="43" t="s">
        <v>66</v>
      </c>
      <c r="I4" s="43" t="s">
        <v>67</v>
      </c>
      <c r="J4" s="43" t="s">
        <v>68</v>
      </c>
      <c r="K4" s="43" t="s">
        <v>76</v>
      </c>
      <c r="L4" s="43" t="s">
        <v>75</v>
      </c>
      <c r="M4" s="43" t="s">
        <v>74</v>
      </c>
      <c r="N4" s="43" t="s">
        <v>73</v>
      </c>
      <c r="O4" s="43" t="s">
        <v>72</v>
      </c>
      <c r="P4" s="44" t="s">
        <v>71</v>
      </c>
      <c r="Q4" s="89"/>
      <c r="R4" s="42" t="s">
        <v>63</v>
      </c>
      <c r="S4" s="43" t="s">
        <v>64</v>
      </c>
      <c r="T4" s="43" t="s">
        <v>65</v>
      </c>
      <c r="U4" s="43" t="s">
        <v>66</v>
      </c>
      <c r="V4" s="43" t="s">
        <v>67</v>
      </c>
      <c r="W4" s="43" t="s">
        <v>68</v>
      </c>
      <c r="X4" s="85"/>
    </row>
    <row r="5" spans="1:24" ht="18.75" customHeight="1">
      <c r="A5" s="26"/>
      <c r="B5" s="97">
        <v>1</v>
      </c>
      <c r="C5" s="94" t="s">
        <v>80</v>
      </c>
      <c r="D5" s="38" t="s">
        <v>14</v>
      </c>
      <c r="E5" s="39">
        <v>5383.975</v>
      </c>
      <c r="F5" s="39">
        <v>4897.862</v>
      </c>
      <c r="G5" s="39">
        <v>5753.501</v>
      </c>
      <c r="H5" s="39">
        <v>6193.747</v>
      </c>
      <c r="I5" s="39">
        <v>6236.451</v>
      </c>
      <c r="J5" s="39">
        <v>6600.216</v>
      </c>
      <c r="K5" s="39">
        <v>6965.435</v>
      </c>
      <c r="L5" s="39">
        <v>7051.007</v>
      </c>
      <c r="M5" s="39">
        <v>6577.438</v>
      </c>
      <c r="N5" s="39">
        <v>6314.327</v>
      </c>
      <c r="O5" s="39">
        <v>5472.768</v>
      </c>
      <c r="P5" s="40">
        <v>5924.656</v>
      </c>
      <c r="Q5" s="41">
        <v>73371.383</v>
      </c>
      <c r="R5" s="39">
        <v>5454.9</v>
      </c>
      <c r="S5" s="39">
        <v>4953.326</v>
      </c>
      <c r="T5" s="39">
        <v>5949.719</v>
      </c>
      <c r="U5" s="39">
        <v>6143.51</v>
      </c>
      <c r="V5" s="39">
        <v>6342.606</v>
      </c>
      <c r="W5" s="39">
        <v>6674.382</v>
      </c>
      <c r="X5" s="106">
        <v>0.012909775897576692</v>
      </c>
    </row>
    <row r="6" spans="1:24" ht="18.75" customHeight="1">
      <c r="A6" s="26"/>
      <c r="B6" s="98">
        <v>2</v>
      </c>
      <c r="C6" s="95" t="s">
        <v>81</v>
      </c>
      <c r="D6" s="31" t="s">
        <v>10</v>
      </c>
      <c r="E6" s="29">
        <v>4545.744</v>
      </c>
      <c r="F6" s="29">
        <v>4206.352</v>
      </c>
      <c r="G6" s="29">
        <v>5022.137</v>
      </c>
      <c r="H6" s="29">
        <v>5503.228</v>
      </c>
      <c r="I6" s="29">
        <v>5578.295</v>
      </c>
      <c r="J6" s="29">
        <v>5861.998</v>
      </c>
      <c r="K6" s="29">
        <v>6267.153</v>
      </c>
      <c r="L6" s="29">
        <v>6499.136</v>
      </c>
      <c r="M6" s="29">
        <v>4880.646</v>
      </c>
      <c r="N6" s="29">
        <v>5621.405</v>
      </c>
      <c r="O6" s="29">
        <v>4675.761</v>
      </c>
      <c r="P6" s="30">
        <v>4986.821</v>
      </c>
      <c r="Q6" s="32">
        <v>63648.67599999999</v>
      </c>
      <c r="R6" s="29">
        <v>4663.481</v>
      </c>
      <c r="S6" s="29">
        <v>4345.334</v>
      </c>
      <c r="T6" s="29">
        <v>5091.147</v>
      </c>
      <c r="U6" s="29">
        <v>5410.915</v>
      </c>
      <c r="V6" s="29">
        <v>5799.683</v>
      </c>
      <c r="W6" s="29">
        <v>5953.359</v>
      </c>
      <c r="X6" s="75">
        <v>0.017780108532674754</v>
      </c>
    </row>
    <row r="7" spans="1:24" ht="18.75" customHeight="1">
      <c r="A7" s="26"/>
      <c r="B7" s="98">
        <v>3</v>
      </c>
      <c r="C7" s="95" t="s">
        <v>37</v>
      </c>
      <c r="D7" s="31" t="s">
        <v>9</v>
      </c>
      <c r="E7" s="29">
        <v>3998.503</v>
      </c>
      <c r="F7" s="29">
        <v>3660.802</v>
      </c>
      <c r="G7" s="29">
        <v>4483.71</v>
      </c>
      <c r="H7" s="29">
        <v>4697.29</v>
      </c>
      <c r="I7" s="29">
        <v>5301.789</v>
      </c>
      <c r="J7" s="29">
        <v>5565.877</v>
      </c>
      <c r="K7" s="29">
        <v>5841.824</v>
      </c>
      <c r="L7" s="29">
        <v>6100.957</v>
      </c>
      <c r="M7" s="29">
        <v>5864.408</v>
      </c>
      <c r="N7" s="29">
        <v>5461.325</v>
      </c>
      <c r="O7" s="29">
        <v>4432.434</v>
      </c>
      <c r="P7" s="30">
        <v>4005.12</v>
      </c>
      <c r="Q7" s="32">
        <v>59414.039000000004</v>
      </c>
      <c r="R7" s="29">
        <v>4051.26</v>
      </c>
      <c r="S7" s="29">
        <v>3829.963</v>
      </c>
      <c r="T7" s="29">
        <v>4596.25</v>
      </c>
      <c r="U7" s="29">
        <v>5046.748</v>
      </c>
      <c r="V7" s="29">
        <v>5593.682</v>
      </c>
      <c r="W7" s="29">
        <v>5730.604</v>
      </c>
      <c r="X7" s="75">
        <v>0.04116273977621798</v>
      </c>
    </row>
    <row r="8" spans="1:24" ht="18.75" customHeight="1">
      <c r="A8" s="26"/>
      <c r="B8" s="98">
        <v>4</v>
      </c>
      <c r="C8" s="95" t="s">
        <v>38</v>
      </c>
      <c r="D8" s="31" t="s">
        <v>12</v>
      </c>
      <c r="E8" s="29">
        <v>3617.645</v>
      </c>
      <c r="F8" s="29">
        <v>3436.631</v>
      </c>
      <c r="G8" s="29">
        <v>4077.734</v>
      </c>
      <c r="H8" s="29">
        <v>4561.78</v>
      </c>
      <c r="I8" s="29">
        <v>4989.642</v>
      </c>
      <c r="J8" s="29">
        <v>5034.519</v>
      </c>
      <c r="K8" s="29">
        <v>5457.23</v>
      </c>
      <c r="L8" s="29">
        <v>5619.737</v>
      </c>
      <c r="M8" s="29">
        <v>5187.053</v>
      </c>
      <c r="N8" s="29">
        <v>5025.172</v>
      </c>
      <c r="O8" s="29">
        <v>3974.234</v>
      </c>
      <c r="P8" s="30">
        <v>3975.745</v>
      </c>
      <c r="Q8" s="32">
        <v>54957.121999999996</v>
      </c>
      <c r="R8" s="29">
        <v>3720.566</v>
      </c>
      <c r="S8" s="29">
        <v>3603.719</v>
      </c>
      <c r="T8" s="29">
        <v>4195.265</v>
      </c>
      <c r="U8" s="29">
        <v>4771.493</v>
      </c>
      <c r="V8" s="29">
        <v>5382.294</v>
      </c>
      <c r="W8" s="29">
        <v>5311.189</v>
      </c>
      <c r="X8" s="75">
        <v>0.04924867459308868</v>
      </c>
    </row>
    <row r="9" spans="1:24" ht="18.75" customHeight="1">
      <c r="A9" s="26"/>
      <c r="B9" s="98">
        <v>5</v>
      </c>
      <c r="C9" s="95" t="s">
        <v>39</v>
      </c>
      <c r="D9" s="31" t="s">
        <v>11</v>
      </c>
      <c r="E9" s="29">
        <v>2855.507</v>
      </c>
      <c r="F9" s="29">
        <v>2663.247</v>
      </c>
      <c r="G9" s="29">
        <v>3211.96</v>
      </c>
      <c r="H9" s="29">
        <v>3481.848</v>
      </c>
      <c r="I9" s="29">
        <v>3531.186</v>
      </c>
      <c r="J9" s="29">
        <v>3688.625</v>
      </c>
      <c r="K9" s="29">
        <v>4032.349</v>
      </c>
      <c r="L9" s="29">
        <v>3957.688</v>
      </c>
      <c r="M9" s="29">
        <v>3847.589</v>
      </c>
      <c r="N9" s="29">
        <v>3734.569</v>
      </c>
      <c r="O9" s="29">
        <v>3227.475</v>
      </c>
      <c r="P9" s="30">
        <v>3308.569</v>
      </c>
      <c r="Q9" s="32">
        <v>41540.61200000001</v>
      </c>
      <c r="R9" s="29">
        <v>3110.679</v>
      </c>
      <c r="S9" s="29">
        <v>2964.765</v>
      </c>
      <c r="T9" s="29">
        <v>3621.263</v>
      </c>
      <c r="U9" s="29">
        <v>3770.443</v>
      </c>
      <c r="V9" s="29">
        <v>3964.625</v>
      </c>
      <c r="W9" s="29">
        <v>4103.114</v>
      </c>
      <c r="X9" s="75">
        <v>0.10819656456779603</v>
      </c>
    </row>
    <row r="10" spans="1:24" ht="18.75" customHeight="1">
      <c r="A10" s="26"/>
      <c r="B10" s="98">
        <v>6</v>
      </c>
      <c r="C10" s="95" t="s">
        <v>82</v>
      </c>
      <c r="D10" s="31" t="s">
        <v>9</v>
      </c>
      <c r="E10" s="29">
        <v>2595.996</v>
      </c>
      <c r="F10" s="29">
        <v>2661.127</v>
      </c>
      <c r="G10" s="29">
        <v>3159.392</v>
      </c>
      <c r="H10" s="29">
        <v>3125.13</v>
      </c>
      <c r="I10" s="29">
        <v>3504.338</v>
      </c>
      <c r="J10" s="29">
        <v>3638.018</v>
      </c>
      <c r="K10" s="29">
        <v>3767.727</v>
      </c>
      <c r="L10" s="29">
        <v>3741.944</v>
      </c>
      <c r="M10" s="29">
        <v>3830.196</v>
      </c>
      <c r="N10" s="29">
        <v>3648.14</v>
      </c>
      <c r="O10" s="29">
        <v>3116.34</v>
      </c>
      <c r="P10" s="30">
        <v>2782.767</v>
      </c>
      <c r="Q10" s="32">
        <v>39571.115</v>
      </c>
      <c r="R10" s="29">
        <v>2689.747</v>
      </c>
      <c r="S10" s="29">
        <v>2703.776</v>
      </c>
      <c r="T10" s="29">
        <v>3239.573</v>
      </c>
      <c r="U10" s="29">
        <v>3317.451</v>
      </c>
      <c r="V10" s="29">
        <v>3667.042</v>
      </c>
      <c r="W10" s="29">
        <v>3741.279</v>
      </c>
      <c r="X10" s="75">
        <v>0.036120047306783976</v>
      </c>
    </row>
    <row r="11" spans="1:24" ht="18.75" customHeight="1">
      <c r="A11" s="26"/>
      <c r="B11" s="98">
        <v>7</v>
      </c>
      <c r="C11" s="95" t="s">
        <v>40</v>
      </c>
      <c r="D11" s="31" t="s">
        <v>3</v>
      </c>
      <c r="E11" s="29">
        <v>2247.265</v>
      </c>
      <c r="F11" s="29">
        <v>2148.99</v>
      </c>
      <c r="G11" s="29">
        <v>2761.752</v>
      </c>
      <c r="H11" s="29">
        <v>3176.155</v>
      </c>
      <c r="I11" s="29">
        <v>3405.287</v>
      </c>
      <c r="J11" s="29">
        <v>3649.764</v>
      </c>
      <c r="K11" s="29">
        <v>3998.73</v>
      </c>
      <c r="L11" s="29">
        <v>4098.276</v>
      </c>
      <c r="M11" s="29">
        <v>3845.032</v>
      </c>
      <c r="N11" s="29">
        <v>3520.166</v>
      </c>
      <c r="O11" s="29">
        <v>2696.884</v>
      </c>
      <c r="P11" s="30">
        <v>2696.321</v>
      </c>
      <c r="Q11" s="32">
        <v>38244.62199999999</v>
      </c>
      <c r="R11" s="29">
        <v>2417.278</v>
      </c>
      <c r="S11" s="29">
        <v>2355.848</v>
      </c>
      <c r="T11" s="29">
        <v>3027.48</v>
      </c>
      <c r="U11" s="29">
        <v>3427.255</v>
      </c>
      <c r="V11" s="29">
        <v>3511.605</v>
      </c>
      <c r="W11" s="29">
        <v>3649.721</v>
      </c>
      <c r="X11" s="75">
        <v>0.05750542017053917</v>
      </c>
    </row>
    <row r="12" spans="1:24" ht="18.75" customHeight="1">
      <c r="A12" s="26"/>
      <c r="B12" s="98">
        <v>8</v>
      </c>
      <c r="C12" s="95" t="s">
        <v>83</v>
      </c>
      <c r="D12" s="31" t="s">
        <v>14</v>
      </c>
      <c r="E12" s="29">
        <v>2234.747</v>
      </c>
      <c r="F12" s="29">
        <v>2303.104</v>
      </c>
      <c r="G12" s="29">
        <v>2706.876</v>
      </c>
      <c r="H12" s="29">
        <v>3157.243</v>
      </c>
      <c r="I12" s="29">
        <v>3418.335</v>
      </c>
      <c r="J12" s="29">
        <v>3637.564</v>
      </c>
      <c r="K12" s="29">
        <v>4057.343</v>
      </c>
      <c r="L12" s="29">
        <v>4360.464</v>
      </c>
      <c r="M12" s="29">
        <v>3829.392</v>
      </c>
      <c r="N12" s="29">
        <v>3351.967</v>
      </c>
      <c r="O12" s="29">
        <v>2451.948</v>
      </c>
      <c r="P12" s="30">
        <v>2580.97</v>
      </c>
      <c r="Q12" s="32">
        <v>38089.952999999994</v>
      </c>
      <c r="R12" s="29">
        <v>2357.745</v>
      </c>
      <c r="S12" s="29">
        <v>2468.558</v>
      </c>
      <c r="T12" s="29">
        <v>2956.229</v>
      </c>
      <c r="U12" s="29">
        <v>3179.312</v>
      </c>
      <c r="V12" s="29">
        <v>3621.359</v>
      </c>
      <c r="W12" s="29">
        <v>3826.121</v>
      </c>
      <c r="X12" s="75">
        <v>0.05450006527142581</v>
      </c>
    </row>
    <row r="13" spans="1:24" ht="18.75" customHeight="1">
      <c r="A13" s="26"/>
      <c r="B13" s="98">
        <v>9</v>
      </c>
      <c r="C13" s="95" t="s">
        <v>116</v>
      </c>
      <c r="D13" s="31" t="s">
        <v>11</v>
      </c>
      <c r="E13" s="29">
        <v>2100.822</v>
      </c>
      <c r="F13" s="29">
        <v>2141.098</v>
      </c>
      <c r="G13" s="29">
        <v>2699.01</v>
      </c>
      <c r="H13" s="29">
        <v>3177.206</v>
      </c>
      <c r="I13" s="29">
        <v>3396.146</v>
      </c>
      <c r="J13" s="29">
        <v>3696.924</v>
      </c>
      <c r="K13" s="29">
        <v>4006.838</v>
      </c>
      <c r="L13" s="29">
        <v>4221.759</v>
      </c>
      <c r="M13" s="29">
        <v>3781.285</v>
      </c>
      <c r="N13" s="29">
        <v>3350.006</v>
      </c>
      <c r="O13" s="29">
        <v>2454.69</v>
      </c>
      <c r="P13" s="30">
        <v>2391.06</v>
      </c>
      <c r="Q13" s="32">
        <v>37416.844</v>
      </c>
      <c r="R13" s="29">
        <v>2182.824</v>
      </c>
      <c r="S13" s="29">
        <v>2198.817</v>
      </c>
      <c r="T13" s="29">
        <v>2866.178</v>
      </c>
      <c r="U13" s="29">
        <v>3305.879</v>
      </c>
      <c r="V13" s="29">
        <v>3583.111</v>
      </c>
      <c r="W13" s="29">
        <v>3794.281</v>
      </c>
      <c r="X13" s="75">
        <v>0.04182647049834842</v>
      </c>
    </row>
    <row r="14" spans="1:24" ht="18.75" customHeight="1">
      <c r="A14" s="26"/>
      <c r="B14" s="98">
        <v>10</v>
      </c>
      <c r="C14" s="95" t="s">
        <v>84</v>
      </c>
      <c r="D14" s="31" t="s">
        <v>10</v>
      </c>
      <c r="E14" s="29">
        <v>2027.59</v>
      </c>
      <c r="F14" s="29">
        <v>1977.273</v>
      </c>
      <c r="G14" s="29">
        <v>2320.224</v>
      </c>
      <c r="H14" s="29">
        <v>2515.678</v>
      </c>
      <c r="I14" s="29">
        <v>2503.471</v>
      </c>
      <c r="J14" s="29">
        <v>2679.148</v>
      </c>
      <c r="K14" s="29">
        <v>2760.588</v>
      </c>
      <c r="L14" s="29">
        <v>2792.933</v>
      </c>
      <c r="M14" s="29">
        <v>2352.233</v>
      </c>
      <c r="N14" s="29">
        <v>2529.504</v>
      </c>
      <c r="O14" s="29">
        <v>2110.126</v>
      </c>
      <c r="P14" s="30">
        <v>2273.298</v>
      </c>
      <c r="Q14" s="32">
        <v>28842.066</v>
      </c>
      <c r="R14" s="29">
        <v>2054.04</v>
      </c>
      <c r="S14" s="29">
        <v>2020.231</v>
      </c>
      <c r="T14" s="29">
        <v>2352.583</v>
      </c>
      <c r="U14" s="29">
        <v>2487.753</v>
      </c>
      <c r="V14" s="29">
        <v>2628.572</v>
      </c>
      <c r="W14" s="29">
        <v>2643.027</v>
      </c>
      <c r="X14" s="75">
        <v>0.011610749587974034</v>
      </c>
    </row>
    <row r="15" spans="1:24" ht="18.75" customHeight="1">
      <c r="A15" s="26"/>
      <c r="B15" s="98">
        <v>11</v>
      </c>
      <c r="C15" s="95" t="s">
        <v>85</v>
      </c>
      <c r="D15" s="31" t="s">
        <v>13</v>
      </c>
      <c r="E15" s="29">
        <v>1632.04</v>
      </c>
      <c r="F15" s="29">
        <v>1645.306</v>
      </c>
      <c r="G15" s="29">
        <v>1974.966</v>
      </c>
      <c r="H15" s="29">
        <v>2205.4</v>
      </c>
      <c r="I15" s="29">
        <v>2322.839</v>
      </c>
      <c r="J15" s="29">
        <v>2517.422</v>
      </c>
      <c r="K15" s="29">
        <v>2588.818</v>
      </c>
      <c r="L15" s="29">
        <v>2434.785</v>
      </c>
      <c r="M15" s="29">
        <v>2334.967</v>
      </c>
      <c r="N15" s="29">
        <v>2323.658</v>
      </c>
      <c r="O15" s="29">
        <v>1839.354</v>
      </c>
      <c r="P15" s="30">
        <v>1712.3</v>
      </c>
      <c r="Q15" s="32">
        <v>25531.855</v>
      </c>
      <c r="R15" s="29">
        <v>1650.431</v>
      </c>
      <c r="S15" s="29">
        <v>1669.298</v>
      </c>
      <c r="T15" s="29">
        <v>2043.825</v>
      </c>
      <c r="U15" s="29">
        <v>2123.419</v>
      </c>
      <c r="V15" s="29">
        <v>2297.133</v>
      </c>
      <c r="W15" s="29">
        <v>2522.094</v>
      </c>
      <c r="X15" s="75">
        <v>0.0006689720330335103</v>
      </c>
    </row>
    <row r="16" spans="1:24" ht="18.75" customHeight="1">
      <c r="A16" s="26"/>
      <c r="B16" s="98">
        <v>12</v>
      </c>
      <c r="C16" s="95" t="s">
        <v>41</v>
      </c>
      <c r="D16" s="31" t="s">
        <v>11</v>
      </c>
      <c r="E16" s="29">
        <v>549.305</v>
      </c>
      <c r="F16" s="29">
        <v>587.201</v>
      </c>
      <c r="G16" s="29">
        <v>881.599</v>
      </c>
      <c r="H16" s="29">
        <v>1698.62</v>
      </c>
      <c r="I16" s="29">
        <v>2496.447</v>
      </c>
      <c r="J16" s="29">
        <v>3040.296</v>
      </c>
      <c r="K16" s="29">
        <v>3449.458</v>
      </c>
      <c r="L16" s="29">
        <v>3737.915</v>
      </c>
      <c r="M16" s="29">
        <v>3057.65</v>
      </c>
      <c r="N16" s="29">
        <v>2225.655</v>
      </c>
      <c r="O16" s="29">
        <v>725.685</v>
      </c>
      <c r="P16" s="30">
        <v>628.467</v>
      </c>
      <c r="Q16" s="32">
        <v>23078.298000000003</v>
      </c>
      <c r="R16" s="29">
        <v>563.363</v>
      </c>
      <c r="S16" s="29">
        <v>623.914</v>
      </c>
      <c r="T16" s="29">
        <v>948.813</v>
      </c>
      <c r="U16" s="29">
        <v>1739.079</v>
      </c>
      <c r="V16" s="29">
        <v>2624.728</v>
      </c>
      <c r="W16" s="29">
        <v>3026.607</v>
      </c>
      <c r="X16" s="75">
        <v>0.029506342919216832</v>
      </c>
    </row>
    <row r="17" spans="1:24" ht="18.75" customHeight="1">
      <c r="A17" s="26"/>
      <c r="B17" s="98">
        <v>13</v>
      </c>
      <c r="C17" s="95" t="s">
        <v>86</v>
      </c>
      <c r="D17" s="31" t="s">
        <v>8</v>
      </c>
      <c r="E17" s="29">
        <v>1407.848</v>
      </c>
      <c r="F17" s="29">
        <v>1356.119</v>
      </c>
      <c r="G17" s="29">
        <v>1663.751</v>
      </c>
      <c r="H17" s="29">
        <v>1940.922</v>
      </c>
      <c r="I17" s="29">
        <v>2049.604</v>
      </c>
      <c r="J17" s="29">
        <v>2133.629</v>
      </c>
      <c r="K17" s="29">
        <v>2215.261</v>
      </c>
      <c r="L17" s="29">
        <v>2272.493</v>
      </c>
      <c r="M17" s="29">
        <v>2183.716</v>
      </c>
      <c r="N17" s="29">
        <v>2034.71</v>
      </c>
      <c r="O17" s="29">
        <v>1617.814</v>
      </c>
      <c r="P17" s="30">
        <v>1597.335</v>
      </c>
      <c r="Q17" s="32">
        <v>22473.201999999997</v>
      </c>
      <c r="R17" s="29">
        <v>1316.408</v>
      </c>
      <c r="S17" s="29">
        <v>1292.5</v>
      </c>
      <c r="T17" s="29">
        <v>1673.384</v>
      </c>
      <c r="U17" s="29">
        <v>1913.155</v>
      </c>
      <c r="V17" s="29">
        <v>2068.439</v>
      </c>
      <c r="W17" s="29">
        <v>2169.11</v>
      </c>
      <c r="X17" s="75">
        <v>-0.01126596197660834</v>
      </c>
    </row>
    <row r="18" spans="1:24" ht="18.75" customHeight="1">
      <c r="A18" s="26"/>
      <c r="B18" s="98">
        <v>14</v>
      </c>
      <c r="C18" s="95" t="s">
        <v>45</v>
      </c>
      <c r="D18" s="31" t="s">
        <v>1</v>
      </c>
      <c r="E18" s="29">
        <v>1499.748</v>
      </c>
      <c r="F18" s="29">
        <v>1489.579</v>
      </c>
      <c r="G18" s="29">
        <v>1779.862</v>
      </c>
      <c r="H18" s="29">
        <v>1884.34</v>
      </c>
      <c r="I18" s="29">
        <v>2028.261</v>
      </c>
      <c r="J18" s="29">
        <v>2199.382</v>
      </c>
      <c r="K18" s="29">
        <v>2097.014</v>
      </c>
      <c r="L18" s="29">
        <v>2060.279</v>
      </c>
      <c r="M18" s="29">
        <v>2024.228</v>
      </c>
      <c r="N18" s="29">
        <v>2032.975</v>
      </c>
      <c r="O18" s="29">
        <v>1718.81</v>
      </c>
      <c r="P18" s="30">
        <v>1612.17</v>
      </c>
      <c r="Q18" s="32">
        <v>22426.648</v>
      </c>
      <c r="R18" s="29">
        <v>1533.99</v>
      </c>
      <c r="S18" s="29">
        <v>1543.631</v>
      </c>
      <c r="T18" s="29">
        <v>1813.43</v>
      </c>
      <c r="U18" s="29">
        <v>1892.993</v>
      </c>
      <c r="V18" s="29">
        <v>2054.076</v>
      </c>
      <c r="W18" s="29">
        <v>2229.952</v>
      </c>
      <c r="X18" s="75">
        <v>0.017176458565308916</v>
      </c>
    </row>
    <row r="19" spans="1:24" ht="18.75" customHeight="1">
      <c r="A19" s="26"/>
      <c r="B19" s="98">
        <v>15</v>
      </c>
      <c r="C19" s="95" t="s">
        <v>42</v>
      </c>
      <c r="D19" s="31" t="s">
        <v>14</v>
      </c>
      <c r="E19" s="29">
        <v>1223.993</v>
      </c>
      <c r="F19" s="29">
        <v>1223.731</v>
      </c>
      <c r="G19" s="29">
        <v>1432.951</v>
      </c>
      <c r="H19" s="29">
        <v>1694.465</v>
      </c>
      <c r="I19" s="29">
        <v>2034.952</v>
      </c>
      <c r="J19" s="29">
        <v>2247.479</v>
      </c>
      <c r="K19" s="29">
        <v>2408.775</v>
      </c>
      <c r="L19" s="29">
        <v>2558.015</v>
      </c>
      <c r="M19" s="29">
        <v>2301.499</v>
      </c>
      <c r="N19" s="29">
        <v>2005.039</v>
      </c>
      <c r="O19" s="29">
        <v>1386.633</v>
      </c>
      <c r="P19" s="30">
        <v>1432.405</v>
      </c>
      <c r="Q19" s="32">
        <v>21949.937</v>
      </c>
      <c r="R19" s="29">
        <v>1312.8</v>
      </c>
      <c r="S19" s="29">
        <v>1348.089</v>
      </c>
      <c r="T19" s="29">
        <v>1570.175</v>
      </c>
      <c r="U19" s="29">
        <v>1720.212</v>
      </c>
      <c r="V19" s="29">
        <v>2091.164</v>
      </c>
      <c r="W19" s="29">
        <v>2316.359</v>
      </c>
      <c r="X19" s="75">
        <v>0.05084700886252813</v>
      </c>
    </row>
    <row r="20" spans="1:24" ht="18.75" customHeight="1">
      <c r="A20" s="26"/>
      <c r="B20" s="98">
        <v>16</v>
      </c>
      <c r="C20" s="95" t="s">
        <v>87</v>
      </c>
      <c r="D20" s="31" t="s">
        <v>9</v>
      </c>
      <c r="E20" s="29">
        <v>1329.828</v>
      </c>
      <c r="F20" s="29">
        <v>1335.174</v>
      </c>
      <c r="G20" s="29">
        <v>1600.4</v>
      </c>
      <c r="H20" s="29">
        <v>1769.606</v>
      </c>
      <c r="I20" s="29">
        <v>2003.222</v>
      </c>
      <c r="J20" s="29">
        <v>2043.409</v>
      </c>
      <c r="K20" s="29">
        <v>2164.792</v>
      </c>
      <c r="L20" s="29">
        <v>2233.152</v>
      </c>
      <c r="M20" s="29">
        <v>2191.858</v>
      </c>
      <c r="N20" s="29">
        <v>2121.285</v>
      </c>
      <c r="O20" s="29">
        <v>1579.22</v>
      </c>
      <c r="P20" s="30">
        <v>1445.008</v>
      </c>
      <c r="Q20" s="32">
        <v>21816.954</v>
      </c>
      <c r="R20" s="29">
        <v>1327.555</v>
      </c>
      <c r="S20" s="29">
        <v>1325.341</v>
      </c>
      <c r="T20" s="29">
        <v>1695.266</v>
      </c>
      <c r="U20" s="29">
        <v>1712.802</v>
      </c>
      <c r="V20" s="29">
        <v>2075.148</v>
      </c>
      <c r="W20" s="29">
        <v>2148.357</v>
      </c>
      <c r="X20" s="75">
        <v>0.020118752516331995</v>
      </c>
    </row>
    <row r="21" spans="1:24" ht="18.75" customHeight="1">
      <c r="A21" s="26"/>
      <c r="B21" s="98">
        <v>17</v>
      </c>
      <c r="C21" s="95" t="s">
        <v>100</v>
      </c>
      <c r="D21" s="31" t="s">
        <v>7</v>
      </c>
      <c r="E21" s="29">
        <v>1198.457</v>
      </c>
      <c r="F21" s="29">
        <v>1176.921</v>
      </c>
      <c r="G21" s="29">
        <v>1547.532</v>
      </c>
      <c r="H21" s="29">
        <v>1883.927</v>
      </c>
      <c r="I21" s="29">
        <v>1985.424</v>
      </c>
      <c r="J21" s="29">
        <v>2067.21</v>
      </c>
      <c r="K21" s="29">
        <v>2320.245</v>
      </c>
      <c r="L21" s="29">
        <v>2314.4</v>
      </c>
      <c r="M21" s="29">
        <v>2217.922</v>
      </c>
      <c r="N21" s="29">
        <v>1980.142</v>
      </c>
      <c r="O21" s="29">
        <v>1594.527</v>
      </c>
      <c r="P21" s="30">
        <v>1466.952</v>
      </c>
      <c r="Q21" s="32">
        <v>21753.659000000003</v>
      </c>
      <c r="R21" s="29">
        <v>1359.936</v>
      </c>
      <c r="S21" s="29">
        <v>1396.935</v>
      </c>
      <c r="T21" s="29">
        <v>1694.753</v>
      </c>
      <c r="U21" s="29">
        <v>1995.093</v>
      </c>
      <c r="V21" s="29">
        <v>2137.521</v>
      </c>
      <c r="W21" s="29">
        <v>2182.062</v>
      </c>
      <c r="X21" s="75">
        <v>0.0919754213993833</v>
      </c>
    </row>
    <row r="22" spans="1:24" ht="18.75" customHeight="1">
      <c r="A22" s="26"/>
      <c r="B22" s="98">
        <v>18</v>
      </c>
      <c r="C22" s="95" t="s">
        <v>44</v>
      </c>
      <c r="D22" s="31" t="s">
        <v>2</v>
      </c>
      <c r="E22" s="29">
        <v>1274.559</v>
      </c>
      <c r="F22" s="29">
        <v>1258.003</v>
      </c>
      <c r="G22" s="29">
        <v>1529.262</v>
      </c>
      <c r="H22" s="29">
        <v>1823.119</v>
      </c>
      <c r="I22" s="29">
        <v>1977.344</v>
      </c>
      <c r="J22" s="29">
        <v>2110.791</v>
      </c>
      <c r="K22" s="29">
        <v>2302.743</v>
      </c>
      <c r="L22" s="29">
        <v>2285.812</v>
      </c>
      <c r="M22" s="29">
        <v>2025.851</v>
      </c>
      <c r="N22" s="29">
        <v>1960.034</v>
      </c>
      <c r="O22" s="29">
        <v>1574.902</v>
      </c>
      <c r="P22" s="30">
        <v>1563.323</v>
      </c>
      <c r="Q22" s="32">
        <v>21685.743</v>
      </c>
      <c r="R22" s="29">
        <v>1454.911</v>
      </c>
      <c r="S22" s="29">
        <v>1469.297</v>
      </c>
      <c r="T22" s="29">
        <v>1815.95</v>
      </c>
      <c r="U22" s="29">
        <v>2015.446</v>
      </c>
      <c r="V22" s="29">
        <v>2231.274</v>
      </c>
      <c r="W22" s="29">
        <v>2482.393</v>
      </c>
      <c r="X22" s="75">
        <v>0.15002319243868345</v>
      </c>
    </row>
    <row r="23" spans="1:24" ht="18.75" customHeight="1">
      <c r="A23" s="26"/>
      <c r="B23" s="98">
        <v>19</v>
      </c>
      <c r="C23" s="95" t="s">
        <v>89</v>
      </c>
      <c r="D23" s="31" t="s">
        <v>9</v>
      </c>
      <c r="E23" s="29">
        <v>1310.021</v>
      </c>
      <c r="F23" s="29">
        <v>1353.63</v>
      </c>
      <c r="G23" s="29">
        <v>1588.063</v>
      </c>
      <c r="H23" s="29">
        <v>1707.155</v>
      </c>
      <c r="I23" s="29">
        <v>1879.147</v>
      </c>
      <c r="J23" s="29">
        <v>1907.578</v>
      </c>
      <c r="K23" s="29">
        <v>1941.014</v>
      </c>
      <c r="L23" s="29">
        <v>1912.315</v>
      </c>
      <c r="M23" s="29">
        <v>1994.627</v>
      </c>
      <c r="N23" s="29">
        <v>1963.453</v>
      </c>
      <c r="O23" s="29">
        <v>1632.955</v>
      </c>
      <c r="P23" s="30">
        <v>1479.337</v>
      </c>
      <c r="Q23" s="32">
        <v>20669.295</v>
      </c>
      <c r="R23" s="29">
        <v>1313.876</v>
      </c>
      <c r="S23" s="29">
        <v>1361.913</v>
      </c>
      <c r="T23" s="29">
        <v>1679.368</v>
      </c>
      <c r="U23" s="29">
        <v>1735.437</v>
      </c>
      <c r="V23" s="29">
        <v>1907.224</v>
      </c>
      <c r="W23" s="29">
        <v>1940.634</v>
      </c>
      <c r="X23" s="75">
        <v>0.01978925040382351</v>
      </c>
    </row>
    <row r="24" spans="1:24" ht="18.75" customHeight="1">
      <c r="A24" s="26"/>
      <c r="B24" s="98">
        <v>20</v>
      </c>
      <c r="C24" s="95" t="s">
        <v>88</v>
      </c>
      <c r="D24" s="31" t="s">
        <v>14</v>
      </c>
      <c r="E24" s="29">
        <v>1156.004</v>
      </c>
      <c r="F24" s="29">
        <v>1178.945</v>
      </c>
      <c r="G24" s="29">
        <v>1343.016</v>
      </c>
      <c r="H24" s="29">
        <v>1725.413</v>
      </c>
      <c r="I24" s="29">
        <v>1818.931</v>
      </c>
      <c r="J24" s="29">
        <v>1855.365</v>
      </c>
      <c r="K24" s="29">
        <v>1936.689</v>
      </c>
      <c r="L24" s="29">
        <v>2010.445</v>
      </c>
      <c r="M24" s="29">
        <v>1873.618</v>
      </c>
      <c r="N24" s="29">
        <v>1884.059</v>
      </c>
      <c r="O24" s="29">
        <v>1589.926</v>
      </c>
      <c r="P24" s="30">
        <v>1561.646</v>
      </c>
      <c r="Q24" s="32">
        <v>19934.057</v>
      </c>
      <c r="R24" s="29">
        <v>1485.451</v>
      </c>
      <c r="S24" s="29">
        <v>1469.273</v>
      </c>
      <c r="T24" s="29">
        <v>1665.751</v>
      </c>
      <c r="U24" s="29">
        <v>1902.609</v>
      </c>
      <c r="V24" s="29">
        <v>2035.941</v>
      </c>
      <c r="W24" s="29">
        <v>2036.349</v>
      </c>
      <c r="X24" s="75">
        <v>0.1671904058242235</v>
      </c>
    </row>
    <row r="25" spans="1:24" ht="18.75" customHeight="1">
      <c r="A25" s="26"/>
      <c r="B25" s="98">
        <v>21</v>
      </c>
      <c r="C25" s="95" t="s">
        <v>43</v>
      </c>
      <c r="D25" s="31" t="s">
        <v>3</v>
      </c>
      <c r="E25" s="29">
        <v>1270.516</v>
      </c>
      <c r="F25" s="29">
        <v>1133.365</v>
      </c>
      <c r="G25" s="29">
        <v>1462.951</v>
      </c>
      <c r="H25" s="29">
        <v>1589.432</v>
      </c>
      <c r="I25" s="29">
        <v>2015.091</v>
      </c>
      <c r="J25" s="29">
        <v>1755.497</v>
      </c>
      <c r="K25" s="29">
        <v>1793.531</v>
      </c>
      <c r="L25" s="29">
        <v>1892.776</v>
      </c>
      <c r="M25" s="29">
        <v>1750.492</v>
      </c>
      <c r="N25" s="29">
        <v>1532.474</v>
      </c>
      <c r="O25" s="29">
        <v>1202.923</v>
      </c>
      <c r="P25" s="30">
        <v>1263.675</v>
      </c>
      <c r="Q25" s="32">
        <v>18662.722999999998</v>
      </c>
      <c r="R25" s="29">
        <v>1217.765</v>
      </c>
      <c r="S25" s="29">
        <v>1143.303</v>
      </c>
      <c r="T25" s="29">
        <v>1417.61</v>
      </c>
      <c r="U25" s="29">
        <v>1528.653</v>
      </c>
      <c r="V25" s="29">
        <v>1591.571</v>
      </c>
      <c r="W25" s="29">
        <v>1728.675</v>
      </c>
      <c r="X25" s="75">
        <v>-0.06494902053268004</v>
      </c>
    </row>
    <row r="26" spans="1:24" ht="18.75" customHeight="1">
      <c r="A26" s="26"/>
      <c r="B26" s="98">
        <v>22</v>
      </c>
      <c r="C26" s="95" t="s">
        <v>46</v>
      </c>
      <c r="D26" s="31" t="s">
        <v>5</v>
      </c>
      <c r="E26" s="29">
        <v>1117.324</v>
      </c>
      <c r="F26" s="29">
        <v>1023.432</v>
      </c>
      <c r="G26" s="29">
        <v>1282.062</v>
      </c>
      <c r="H26" s="29">
        <v>1536.65</v>
      </c>
      <c r="I26" s="29">
        <v>1593.387</v>
      </c>
      <c r="J26" s="29">
        <v>1646.296</v>
      </c>
      <c r="K26" s="29">
        <v>1891.75</v>
      </c>
      <c r="L26" s="29">
        <v>1967.973</v>
      </c>
      <c r="M26" s="29">
        <v>1823.519</v>
      </c>
      <c r="N26" s="29">
        <v>1669.423</v>
      </c>
      <c r="O26" s="29">
        <v>1274.181</v>
      </c>
      <c r="P26" s="30">
        <v>1332.568</v>
      </c>
      <c r="Q26" s="32">
        <v>18158.565</v>
      </c>
      <c r="R26" s="29">
        <v>1286.882</v>
      </c>
      <c r="S26" s="29">
        <v>1207.54</v>
      </c>
      <c r="T26" s="29">
        <v>1489.433</v>
      </c>
      <c r="U26" s="29">
        <v>1695.256</v>
      </c>
      <c r="V26" s="29">
        <v>1729.006</v>
      </c>
      <c r="W26" s="29">
        <v>1856.002</v>
      </c>
      <c r="X26" s="75">
        <v>0.1298875944594753</v>
      </c>
    </row>
    <row r="27" spans="1:24" ht="18.75" customHeight="1">
      <c r="A27" s="26"/>
      <c r="B27" s="98">
        <v>23</v>
      </c>
      <c r="C27" s="95" t="s">
        <v>90</v>
      </c>
      <c r="D27" s="31" t="s">
        <v>4</v>
      </c>
      <c r="E27" s="29">
        <v>1152.443</v>
      </c>
      <c r="F27" s="29">
        <v>1142.168</v>
      </c>
      <c r="G27" s="29">
        <v>1336.735</v>
      </c>
      <c r="H27" s="29">
        <v>1307.425</v>
      </c>
      <c r="I27" s="29">
        <v>1356.033</v>
      </c>
      <c r="J27" s="29">
        <v>1508.417</v>
      </c>
      <c r="K27" s="29">
        <v>1499.299</v>
      </c>
      <c r="L27" s="29">
        <v>1456.22</v>
      </c>
      <c r="M27" s="29">
        <v>1388.015</v>
      </c>
      <c r="N27" s="29">
        <v>1415.436</v>
      </c>
      <c r="O27" s="29">
        <v>1190.902</v>
      </c>
      <c r="P27" s="30">
        <v>1191.531</v>
      </c>
      <c r="Q27" s="32">
        <v>15944.624</v>
      </c>
      <c r="R27" s="29">
        <v>1156.444</v>
      </c>
      <c r="S27" s="29">
        <v>1164.409</v>
      </c>
      <c r="T27" s="29">
        <v>1354.496</v>
      </c>
      <c r="U27" s="29">
        <v>1321.726</v>
      </c>
      <c r="V27" s="29">
        <v>1385.287</v>
      </c>
      <c r="W27" s="29">
        <v>1523.251</v>
      </c>
      <c r="X27" s="75">
        <v>0.013121760872849997</v>
      </c>
    </row>
    <row r="28" spans="1:24" ht="18.75" customHeight="1">
      <c r="A28" s="26"/>
      <c r="B28" s="98">
        <v>24</v>
      </c>
      <c r="C28" s="95" t="s">
        <v>124</v>
      </c>
      <c r="D28" s="31" t="s">
        <v>79</v>
      </c>
      <c r="E28" s="29">
        <v>761.462</v>
      </c>
      <c r="F28" s="29">
        <v>725.373</v>
      </c>
      <c r="G28" s="29">
        <v>881.742</v>
      </c>
      <c r="H28" s="29">
        <v>1200.543</v>
      </c>
      <c r="I28" s="29">
        <v>1352.161</v>
      </c>
      <c r="J28" s="29">
        <v>1543.673</v>
      </c>
      <c r="K28" s="29">
        <v>1773.453</v>
      </c>
      <c r="L28" s="29">
        <v>1801.881</v>
      </c>
      <c r="M28" s="29">
        <v>1620.295</v>
      </c>
      <c r="N28" s="29">
        <v>1431.925</v>
      </c>
      <c r="O28" s="29">
        <v>1038.857</v>
      </c>
      <c r="P28" s="30">
        <v>1058.725</v>
      </c>
      <c r="Q28" s="32">
        <v>15190.089999999998</v>
      </c>
      <c r="R28" s="29">
        <v>976.553</v>
      </c>
      <c r="S28" s="29">
        <v>905.71</v>
      </c>
      <c r="T28" s="29">
        <v>1099.758</v>
      </c>
      <c r="U28" s="29">
        <v>1456.064</v>
      </c>
      <c r="V28" s="29">
        <v>1653.711</v>
      </c>
      <c r="W28" s="29">
        <v>1881.762</v>
      </c>
      <c r="X28" s="75">
        <v>0.2333510803015768</v>
      </c>
    </row>
    <row r="29" spans="1:24" ht="18.75" customHeight="1">
      <c r="A29" s="26"/>
      <c r="B29" s="98">
        <v>25</v>
      </c>
      <c r="C29" s="95" t="s">
        <v>47</v>
      </c>
      <c r="D29" s="31" t="s">
        <v>9</v>
      </c>
      <c r="E29" s="29">
        <v>879.61</v>
      </c>
      <c r="F29" s="29">
        <v>924.206</v>
      </c>
      <c r="G29" s="29">
        <v>1122.419</v>
      </c>
      <c r="H29" s="29">
        <v>1213.081</v>
      </c>
      <c r="I29" s="29">
        <v>1323.223</v>
      </c>
      <c r="J29" s="29">
        <v>1339.04</v>
      </c>
      <c r="K29" s="29">
        <v>1410.288</v>
      </c>
      <c r="L29" s="29">
        <v>1422.581</v>
      </c>
      <c r="M29" s="29">
        <v>1447.594</v>
      </c>
      <c r="N29" s="29">
        <v>1460.069</v>
      </c>
      <c r="O29" s="29">
        <v>1145.512</v>
      </c>
      <c r="P29" s="30">
        <v>1051.418</v>
      </c>
      <c r="Q29" s="32">
        <v>14739.041000000001</v>
      </c>
      <c r="R29" s="29">
        <v>944.369</v>
      </c>
      <c r="S29" s="29">
        <v>972.919</v>
      </c>
      <c r="T29" s="29">
        <v>1246.351</v>
      </c>
      <c r="U29" s="29">
        <v>1317.612</v>
      </c>
      <c r="V29" s="29">
        <v>1422.275</v>
      </c>
      <c r="W29" s="29">
        <v>1402.079</v>
      </c>
      <c r="X29" s="75">
        <v>0.07410426314242624</v>
      </c>
    </row>
    <row r="30" spans="1:24" ht="18.75" customHeight="1">
      <c r="A30" s="26"/>
      <c r="B30" s="98">
        <v>26</v>
      </c>
      <c r="C30" s="95" t="s">
        <v>125</v>
      </c>
      <c r="D30" s="31" t="s">
        <v>11</v>
      </c>
      <c r="E30" s="29">
        <v>587.152</v>
      </c>
      <c r="F30" s="29">
        <v>631.525</v>
      </c>
      <c r="G30" s="29">
        <v>846.29</v>
      </c>
      <c r="H30" s="29">
        <v>1277.343</v>
      </c>
      <c r="I30" s="29">
        <v>1362.747</v>
      </c>
      <c r="J30" s="29">
        <v>1428.758</v>
      </c>
      <c r="K30" s="29">
        <v>1624.39</v>
      </c>
      <c r="L30" s="29">
        <v>1674.172</v>
      </c>
      <c r="M30" s="29">
        <v>1476.491</v>
      </c>
      <c r="N30" s="29">
        <v>1352.714</v>
      </c>
      <c r="O30" s="29">
        <v>755.147</v>
      </c>
      <c r="P30" s="30">
        <v>680.467</v>
      </c>
      <c r="Q30" s="32">
        <v>13697.196000000002</v>
      </c>
      <c r="R30" s="29">
        <v>642.229</v>
      </c>
      <c r="S30" s="29">
        <v>672.295</v>
      </c>
      <c r="T30" s="29">
        <v>898.185</v>
      </c>
      <c r="U30" s="29">
        <v>1289.566</v>
      </c>
      <c r="V30" s="29">
        <v>1445.024</v>
      </c>
      <c r="W30" s="29">
        <v>1474.257</v>
      </c>
      <c r="X30" s="75">
        <v>0.046910609465723674</v>
      </c>
    </row>
    <row r="31" spans="1:24" ht="18.75" customHeight="1">
      <c r="A31" s="26"/>
      <c r="B31" s="98">
        <v>27</v>
      </c>
      <c r="C31" s="95" t="s">
        <v>126</v>
      </c>
      <c r="D31" s="31" t="s">
        <v>10</v>
      </c>
      <c r="E31" s="29">
        <v>589.512</v>
      </c>
      <c r="F31" s="29">
        <v>606.269</v>
      </c>
      <c r="G31" s="29">
        <v>782.03</v>
      </c>
      <c r="H31" s="29">
        <v>1021.939</v>
      </c>
      <c r="I31" s="29">
        <v>1158.314</v>
      </c>
      <c r="J31" s="29">
        <v>1251.739</v>
      </c>
      <c r="K31" s="29">
        <v>1356.253</v>
      </c>
      <c r="L31" s="29">
        <v>1346.071</v>
      </c>
      <c r="M31" s="29">
        <v>1102.176</v>
      </c>
      <c r="N31" s="29">
        <v>1052.328</v>
      </c>
      <c r="O31" s="29">
        <v>686.806</v>
      </c>
      <c r="P31" s="30">
        <v>702.381</v>
      </c>
      <c r="Q31" s="32">
        <v>11655.818</v>
      </c>
      <c r="R31" s="29">
        <v>598.654</v>
      </c>
      <c r="S31" s="29">
        <v>625.679</v>
      </c>
      <c r="T31" s="29">
        <v>816.317</v>
      </c>
      <c r="U31" s="29">
        <v>996.655</v>
      </c>
      <c r="V31" s="29">
        <v>1204.696</v>
      </c>
      <c r="W31" s="29">
        <v>1241.296</v>
      </c>
      <c r="X31" s="75">
        <v>0.013585337580684698</v>
      </c>
    </row>
    <row r="32" spans="1:24" ht="18.75" customHeight="1">
      <c r="A32" s="26"/>
      <c r="B32" s="98">
        <v>28</v>
      </c>
      <c r="C32" s="95" t="s">
        <v>48</v>
      </c>
      <c r="D32" s="31" t="s">
        <v>6</v>
      </c>
      <c r="E32" s="29">
        <v>599.572</v>
      </c>
      <c r="F32" s="29">
        <v>571.309</v>
      </c>
      <c r="G32" s="29">
        <v>763.915</v>
      </c>
      <c r="H32" s="29">
        <v>897.581</v>
      </c>
      <c r="I32" s="29">
        <v>978.555</v>
      </c>
      <c r="J32" s="29">
        <v>1141.728</v>
      </c>
      <c r="K32" s="29">
        <v>1225.468</v>
      </c>
      <c r="L32" s="29">
        <v>1262.897</v>
      </c>
      <c r="M32" s="29">
        <v>1191.016</v>
      </c>
      <c r="N32" s="29">
        <v>988.334</v>
      </c>
      <c r="O32" s="29">
        <v>758.807</v>
      </c>
      <c r="P32" s="30">
        <v>750.784</v>
      </c>
      <c r="Q32" s="32">
        <v>11129.966</v>
      </c>
      <c r="R32" s="29">
        <v>615.198</v>
      </c>
      <c r="S32" s="29">
        <v>607.825</v>
      </c>
      <c r="T32" s="29">
        <v>785.386</v>
      </c>
      <c r="U32" s="29">
        <v>922.835</v>
      </c>
      <c r="V32" s="29">
        <v>1049.81</v>
      </c>
      <c r="W32" s="29">
        <v>1210.571</v>
      </c>
      <c r="X32" s="75">
        <v>0.04824982938461364</v>
      </c>
    </row>
    <row r="33" spans="1:24" ht="18.75" customHeight="1">
      <c r="A33" s="26"/>
      <c r="B33" s="98">
        <v>29</v>
      </c>
      <c r="C33" s="95" t="s">
        <v>99</v>
      </c>
      <c r="D33" s="31" t="s">
        <v>78</v>
      </c>
      <c r="E33" s="29">
        <v>642.555</v>
      </c>
      <c r="F33" s="29">
        <v>624.421</v>
      </c>
      <c r="G33" s="29">
        <v>728.414</v>
      </c>
      <c r="H33" s="29">
        <v>790.092</v>
      </c>
      <c r="I33" s="29">
        <v>962.149</v>
      </c>
      <c r="J33" s="29">
        <v>1074.672</v>
      </c>
      <c r="K33" s="29">
        <v>1152.053</v>
      </c>
      <c r="L33" s="29">
        <v>1138.449</v>
      </c>
      <c r="M33" s="29">
        <v>1107.022</v>
      </c>
      <c r="N33" s="29">
        <v>918.389</v>
      </c>
      <c r="O33" s="29">
        <v>746.586</v>
      </c>
      <c r="P33" s="30">
        <v>713.081</v>
      </c>
      <c r="Q33" s="32">
        <v>10597.883</v>
      </c>
      <c r="R33" s="29">
        <v>691.033</v>
      </c>
      <c r="S33" s="29">
        <v>674.198</v>
      </c>
      <c r="T33" s="29">
        <v>804.694</v>
      </c>
      <c r="U33" s="29">
        <v>848.198</v>
      </c>
      <c r="V33" s="29">
        <v>1010.894</v>
      </c>
      <c r="W33" s="29">
        <v>1148.963</v>
      </c>
      <c r="X33" s="75">
        <v>0.07375666771664902</v>
      </c>
    </row>
    <row r="34" spans="1:24" ht="18.75" customHeight="1" thickBot="1">
      <c r="A34" s="26"/>
      <c r="B34" s="99">
        <v>30</v>
      </c>
      <c r="C34" s="96" t="s">
        <v>117</v>
      </c>
      <c r="D34" s="33" t="s">
        <v>14</v>
      </c>
      <c r="E34" s="34">
        <v>589.167</v>
      </c>
      <c r="F34" s="35">
        <v>599.929</v>
      </c>
      <c r="G34" s="35">
        <v>707.42</v>
      </c>
      <c r="H34" s="35">
        <v>888.288</v>
      </c>
      <c r="I34" s="35">
        <v>980.014</v>
      </c>
      <c r="J34" s="35">
        <v>1032.596</v>
      </c>
      <c r="K34" s="35">
        <v>1136.301</v>
      </c>
      <c r="L34" s="35">
        <v>1176.898</v>
      </c>
      <c r="M34" s="35">
        <v>1015.01</v>
      </c>
      <c r="N34" s="35">
        <v>945.74</v>
      </c>
      <c r="O34" s="35">
        <v>683.194</v>
      </c>
      <c r="P34" s="36">
        <v>726.997</v>
      </c>
      <c r="Q34" s="37">
        <v>10481.554</v>
      </c>
      <c r="R34" s="34">
        <v>656.256</v>
      </c>
      <c r="S34" s="35">
        <v>686.705</v>
      </c>
      <c r="T34" s="35">
        <v>839.314</v>
      </c>
      <c r="U34" s="35">
        <v>989.707</v>
      </c>
      <c r="V34" s="35">
        <v>1135.49</v>
      </c>
      <c r="W34" s="35">
        <v>1199.302</v>
      </c>
      <c r="X34" s="100">
        <v>0.14786299452163165</v>
      </c>
    </row>
    <row r="35" spans="2:34" ht="18.75" customHeight="1">
      <c r="B35" s="23" t="s">
        <v>118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AE35" s="25"/>
      <c r="AF35" s="25"/>
      <c r="AG35" s="25"/>
      <c r="AH35" s="25"/>
    </row>
    <row r="36" spans="31:34" ht="12.75">
      <c r="AE36" s="25"/>
      <c r="AF36" s="25"/>
      <c r="AG36" s="25"/>
      <c r="AH36" s="25"/>
    </row>
    <row r="41" spans="18:20" ht="12.75">
      <c r="R41" s="27"/>
      <c r="S41" s="27"/>
      <c r="T41" s="27"/>
    </row>
    <row r="42" spans="4:22" ht="12.75"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</row>
    <row r="43" spans="4:22" ht="12.75"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</row>
    <row r="44" spans="4:22" ht="12.75"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</row>
    <row r="45" spans="4:22" ht="12.75"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</row>
    <row r="46" spans="4:22" ht="12.75"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</row>
    <row r="47" spans="4:22" ht="12.75"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</row>
    <row r="48" spans="4:22" ht="12.75"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</row>
    <row r="49" spans="4:22" ht="12.75"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</row>
    <row r="50" spans="4:22" ht="12.75"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</row>
    <row r="51" spans="4:22" ht="12.75"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</row>
    <row r="52" spans="4:22" ht="12.75"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</row>
    <row r="53" spans="4:22" ht="12.75"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</row>
    <row r="54" spans="4:22" ht="12.75"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</row>
  </sheetData>
  <mergeCells count="7">
    <mergeCell ref="R3:W3"/>
    <mergeCell ref="X3:X4"/>
    <mergeCell ref="B3:B4"/>
    <mergeCell ref="C3:C4"/>
    <mergeCell ref="D3:D4"/>
    <mergeCell ref="E3:P3"/>
    <mergeCell ref="Q3:Q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Damien Collet</dc:creator>
  <cp:keywords/>
  <dc:description/>
  <cp:lastModifiedBy>Damien Collet</cp:lastModifiedBy>
  <cp:lastPrinted>2011-01-24T13:55:04Z</cp:lastPrinted>
  <dcterms:created xsi:type="dcterms:W3CDTF">2007-08-09T07:28:07Z</dcterms:created>
  <dcterms:modified xsi:type="dcterms:W3CDTF">2016-05-13T15:25:41Z</dcterms:modified>
  <cp:category/>
  <cp:version/>
  <cp:contentType/>
  <cp:contentStatus/>
</cp:coreProperties>
</file>