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426"/>
  <workbookPr/>
  <bookViews>
    <workbookView xWindow="22932" yWindow="65428" windowWidth="23256" windowHeight="12576" tabRatio="940" firstSheet="8" activeTab="13"/>
  </bookViews>
  <sheets>
    <sheet name="Table 1" sheetId="10" r:id="rId1"/>
    <sheet name="Table 2" sheetId="11" r:id="rId2"/>
    <sheet name="Table 3" sheetId="1" r:id="rId3"/>
    <sheet name="Figure 1" sheetId="2" r:id="rId4"/>
    <sheet name="Table 4" sheetId="12" r:id="rId5"/>
    <sheet name="Figure 2" sheetId="3" r:id="rId6"/>
    <sheet name="Table 5" sheetId="13" r:id="rId7"/>
    <sheet name="Table 6" sheetId="14" r:id="rId8"/>
    <sheet name="Figure 3" sheetId="4" r:id="rId9"/>
    <sheet name="Table 7" sheetId="15" r:id="rId10"/>
    <sheet name="Figure 4" sheetId="5" r:id="rId11"/>
    <sheet name="Figure 5" sheetId="6" r:id="rId12"/>
    <sheet name="Figure 6" sheetId="7" r:id="rId13"/>
    <sheet name="Figure 7" sheetId="8" r:id="rId14"/>
    <sheet name="Figure 8" sheetId="9" r:id="rId15"/>
  </sheets>
  <definedNames>
    <definedName name="_xlnm._FilterDatabase" localSheetId="3" hidden="1">'Figure 1'!$I$76:$J$76</definedName>
    <definedName name="_xlnm._FilterDatabase" localSheetId="5" hidden="1">'Figure 2'!$I$108:$K$108</definedName>
    <definedName name="_xlnm._FilterDatabase" localSheetId="10" hidden="1">'Figure 4'!$B$45:$E$45</definedName>
    <definedName name="_xlnm._FilterDatabase" localSheetId="11" hidden="1">'Figure 5'!$B$59:$F$59</definedName>
    <definedName name="_xlnm._FilterDatabase" localSheetId="12" hidden="1">'Figure 6'!$L$46:$M$46</definedName>
    <definedName name="_xlnm._FilterDatabase" localSheetId="13" hidden="1">'Figure 7'!$B$71:$C$98</definedName>
    <definedName name="_xlnm._FilterDatabase" localSheetId="14" hidden="1">'Figure 8'!$B$119:$C$119</definedName>
    <definedName name="_xlnm._FilterDatabase" localSheetId="6" hidden="1">'Table 5'!$B$54:$C$54</definedName>
  </definedNames>
  <calcPr calcId="191029"/>
  <extLst/>
</workbook>
</file>

<file path=xl/sharedStrings.xml><?xml version="1.0" encoding="utf-8"?>
<sst xmlns="http://schemas.openxmlformats.org/spreadsheetml/2006/main" count="1348" uniqueCount="126">
  <si>
    <t>Diesel</t>
  </si>
  <si>
    <t>Bulgaria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</si>
  <si>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</si>
  <si>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</si>
  <si>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</si>
  <si>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</si>
  <si>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</si>
  <si>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</si>
  <si>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</si>
  <si>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</si>
  <si>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</si>
  <si>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</si>
  <si>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</si>
  <si>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:</t>
  </si>
  <si>
    <t>Other</t>
  </si>
  <si>
    <t>Country</t>
  </si>
  <si>
    <t>Self-propelled barge</t>
  </si>
  <si>
    <t>Tug and pusher</t>
  </si>
  <si>
    <t>Dumb and pushed vessel</t>
  </si>
  <si>
    <t>Number</t>
  </si>
  <si>
    <t>Total</t>
  </si>
  <si>
    <t>3 000 t or over</t>
  </si>
  <si>
    <t>Other countries</t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</si>
  <si>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</si>
  <si>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avia_eq_arc_typ)</t>
    </r>
  </si>
  <si>
    <t>(lorries and road tractors first registration/total lorries and road tractors, %)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</si>
  <si>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</si>
  <si>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</si>
  <si>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</si>
  <si>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</si>
  <si>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</si>
  <si>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</si>
  <si>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</si>
  <si>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</si>
  <si>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</si>
  <si>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</si>
  <si>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</si>
  <si>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</si>
  <si>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</si>
  <si>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</si>
  <si>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</si>
  <si>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</si>
  <si>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Turkey</t>
  </si>
  <si>
    <t>Number of passenger railway vehicles</t>
  </si>
  <si>
    <t>Cyprus</t>
  </si>
  <si>
    <t>Malta</t>
  </si>
  <si>
    <t>Liechtenstein</t>
  </si>
  <si>
    <t>Passenger</t>
  </si>
  <si>
    <t>Cargo</t>
  </si>
  <si>
    <t>Quick change</t>
  </si>
  <si>
    <t>Table 3: Capacity of passenger railway vehicles, by country</t>
  </si>
  <si>
    <t>Table 4: Motorisation rate of passenger cars, by country</t>
  </si>
  <si>
    <t>Table 6: Motorisation rate of lorries and road tractors, by country</t>
  </si>
  <si>
    <r>
      <t>Source:</t>
    </r>
    <r>
      <rPr>
        <sz val="9"/>
        <color theme="1"/>
        <rFont val="Arial"/>
        <family val="2"/>
      </rPr>
      <t xml:space="preserve"> Eurostat (online data code: rail_eq_pa_nty)</t>
    </r>
  </si>
  <si>
    <t>Table 5: Renewal rate of passenger cars, by country</t>
  </si>
  <si>
    <r>
      <t>Source:</t>
    </r>
    <r>
      <rPr>
        <sz val="9"/>
        <color theme="1"/>
        <rFont val="Arial"/>
        <family val="2"/>
      </rPr>
      <t xml:space="preserve"> Eurostat (online data code:  iww_eq_age &amp; iww_eq_loadcap)</t>
    </r>
  </si>
  <si>
    <t>Special value:</t>
  </si>
  <si>
    <t>not available</t>
  </si>
  <si>
    <r>
      <t>Source:</t>
    </r>
    <r>
      <rPr>
        <sz val="9"/>
        <color theme="1"/>
        <rFont val="Arial"/>
        <family val="2"/>
      </rPr>
      <t xml:space="preserve"> Eurostat (online data code: rail_eq_locon)</t>
    </r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</si>
  <si>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</si>
  <si>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codes: road_eqr_carmot and road_eqs_carmot)</t>
    </r>
  </si>
  <si>
    <t>999 t or less</t>
  </si>
  <si>
    <t>From 1 000 to 2 999 t</t>
  </si>
  <si>
    <r>
      <t>Source:</t>
    </r>
    <r>
      <rPr>
        <sz val="9"/>
        <color theme="1"/>
        <rFont val="Arial"/>
        <family val="2"/>
      </rPr>
      <t xml:space="preserve"> Eurostat (online data codes: road_eqs_lorroa_h, road_eqs_lorroa and demo_pjan)</t>
    </r>
  </si>
  <si>
    <r>
      <t>Source:</t>
    </r>
    <r>
      <rPr>
        <sz val="9"/>
        <color theme="1"/>
        <rFont val="Arial"/>
        <family val="2"/>
      </rPr>
      <t xml:space="preserve"> Eurostat (online data code:  road_eqs_carhab)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</si>
  <si>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avia_eq_arc_typ)</t>
    </r>
  </si>
  <si>
    <r>
      <t>Source:</t>
    </r>
    <r>
      <rPr>
        <sz val="9"/>
        <color theme="1"/>
        <rFont val="Arial"/>
        <family val="2"/>
      </rPr>
      <t xml:space="preserve"> Eurostat (online data codes: road_eqr_tracmot, road_eqr_tracm, road_eqr_lormot,  road_eqs_lorroa and road_eqs_lorroa_h)</t>
    </r>
  </si>
  <si>
    <t>Note: (:) not available.</t>
  </si>
  <si>
    <t>Slovenia (¹)</t>
  </si>
  <si>
    <t>GEO/TIME</t>
  </si>
  <si>
    <t>Germany (until 1990 former territory of the FRG)</t>
  </si>
  <si>
    <t xml:space="preserve">Bulgaria </t>
  </si>
  <si>
    <t xml:space="preserve">Switzerland </t>
  </si>
  <si>
    <t>total</t>
  </si>
  <si>
    <t xml:space="preserve">Austria </t>
  </si>
  <si>
    <t>Czechia</t>
  </si>
  <si>
    <t xml:space="preserve">Germany </t>
  </si>
  <si>
    <t>North Macedonia</t>
  </si>
  <si>
    <t>-</t>
  </si>
  <si>
    <t>Note: (:) not available; (-) not applicable.</t>
  </si>
  <si>
    <r>
      <t>Source:</t>
    </r>
    <r>
      <rPr>
        <sz val="9"/>
        <color theme="1"/>
        <rFont val="Arial"/>
        <family val="2"/>
      </rPr>
      <t xml:space="preserve"> Eurostat (online data code: rail_eq_pa_csb)</t>
    </r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</si>
  <si>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</si>
  <si>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t xml:space="preserve">Belgium </t>
  </si>
  <si>
    <t>;</t>
  </si>
  <si>
    <t>Alternative Energy</t>
  </si>
  <si>
    <t>Serbia</t>
  </si>
  <si>
    <t>Kosovo</t>
  </si>
  <si>
    <t>(thousand seats)</t>
  </si>
  <si>
    <t>Greece (¹)</t>
  </si>
  <si>
    <t>(number of lorries and road tractors / thousand inhabitants)</t>
  </si>
  <si>
    <t>(¹) 2013 onwards: road tractors only</t>
  </si>
  <si>
    <t>% change
since 2004</t>
  </si>
  <si>
    <t>(thousand tonnes)</t>
  </si>
  <si>
    <t>2019</t>
  </si>
  <si>
    <t>Note: Data not available for Belgium, Bulgaria, Germany, Greece, Italy, Latvia, Netherlands,  Norway, Switzerland and Serbia.</t>
  </si>
  <si>
    <t xml:space="preserve">Spain </t>
  </si>
  <si>
    <t>Figure 2: Share of passenger cars, by fuel type, by country, 2019</t>
  </si>
  <si>
    <t>Petroleum products</t>
  </si>
  <si>
    <t>Note: Data not available for Bulgaria, Ireland, Greece and Slovakia.</t>
  </si>
  <si>
    <t>(¹) 2018 data instead of 2019.</t>
  </si>
  <si>
    <t>Austria (¹)</t>
  </si>
  <si>
    <t>Figure 3: Renewal rate of lorries and road tractors, by country, 2012 and 2019</t>
  </si>
  <si>
    <t xml:space="preserve">Slovenia </t>
  </si>
  <si>
    <t>Bulgaria - only road tractors and good vehicles &gt; 3.5 tonnes data. Slovenia - only road tractor data.</t>
  </si>
  <si>
    <t xml:space="preserve">Note: Data not available for  Greece and Iceland. </t>
  </si>
  <si>
    <t>% change
since 2005</t>
  </si>
  <si>
    <t>Table 7: Number of vessels, selected countries, 2019</t>
  </si>
  <si>
    <t>Kosovo (*)</t>
  </si>
  <si>
    <t>the ICJ Opinion on the Kosovo Declaration of Independence.</t>
  </si>
  <si>
    <t xml:space="preserve">(*) This designation is without prejudice to positions on status, and is in line with UNSCR 1244/99 and </t>
  </si>
  <si>
    <t xml:space="preserve">(*) This designation is without prejudice to positions on status, and is in line with UNSCR 1244/99 </t>
  </si>
  <si>
    <t>and the ICJ Opinion on the Kosovo Declaration of Independence.</t>
  </si>
  <si>
    <t xml:space="preserve">Note: (:) not available. Bulgaria - only road tractors and good vehicles &gt; 3.5 tonnes data. </t>
  </si>
  <si>
    <t>2020</t>
  </si>
  <si>
    <t>(number of passenger cars / thousand inhabitants)</t>
  </si>
  <si>
    <t>(first-registered passenger cars  / total passenger cars, %)</t>
  </si>
  <si>
    <t>Figure 4: Total loading capacity of self-propelled barge vessels and dumb and pushed vessels, top 4 countries, 2019</t>
  </si>
  <si>
    <t>Table 1: Share of locomotives by type of source of power, by country</t>
  </si>
  <si>
    <t>Table 2: Share of railcars by type of source of power, by country</t>
  </si>
  <si>
    <t>Figure 5: Share of self-propelled barge vessels by load capacity, selected countries, 2019</t>
  </si>
  <si>
    <t>Figure 6: Share of dumb and pushed vessels by load capacity, selected countries, 2019</t>
  </si>
  <si>
    <t>Petrol</t>
  </si>
  <si>
    <t>(number)</t>
  </si>
  <si>
    <t>Figure 1: Passenger railway vehicles, 2019</t>
  </si>
  <si>
    <t>Figure 7: EU commercial aircraft fleet by operator country, top 10 countries, 2019</t>
  </si>
  <si>
    <t>Figure 8: EU commercial aircraft fleet by type of aircraft,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</si>
</sst>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i"/>
    <numFmt numFmtId="165" formatCode="0.0"/>
    <numFmt numFmtId="166" formatCode="#,##0_i"/>
    <numFmt numFmtId="167" formatCode="#,##0.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hair">
        <color rgb="FFA6A6A6"/>
      </left>
      <right/>
      <top/>
      <bottom/>
    </border>
    <border>
      <left style="hair"/>
      <right style="hair"/>
      <top style="thin">
        <color rgb="FF000000"/>
      </top>
      <bottom style="thin">
        <color rgb="FF000000"/>
      </bottom>
    </border>
    <border>
      <left style="hair">
        <color rgb="FFA6A6A6"/>
      </left>
      <right style="hair"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250">
    <xf numFmtId="0" fontId="0" fillId="0" borderId="0" xfId="0"/>
    <xf numFmtId="0" fontId="5" fillId="0" borderId="0" xfId="0" applyFont="1"/>
    <xf numFmtId="0" fontId="4" fillId="9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/>
    <xf numFmtId="0" fontId="4" fillId="0" borderId="12" xfId="0" applyFont="1" applyBorder="1" applyAlignment="1">
      <alignment horizontal="left"/>
    </xf>
    <xf numFmtId="0" fontId="3" fillId="0" borderId="0" xfId="0" applyFont="1"/>
    <xf numFmtId="0" fontId="3" fillId="0" borderId="12" xfId="0" applyFont="1" applyBorder="1"/>
    <xf numFmtId="0" fontId="4" fillId="9" borderId="1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3" fillId="0" borderId="13" xfId="0" applyFont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Border="1"/>
    <xf numFmtId="3" fontId="3" fillId="10" borderId="10" xfId="0" applyNumberFormat="1" applyFont="1" applyFill="1" applyBorder="1" applyAlignment="1">
      <alignment horizontal="right" indent="2"/>
    </xf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1" fontId="3" fillId="0" borderId="0" xfId="0" applyNumberFormat="1" applyFont="1"/>
    <xf numFmtId="0" fontId="4" fillId="9" borderId="15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indent="1"/>
    </xf>
    <xf numFmtId="1" fontId="3" fillId="0" borderId="12" xfId="0" applyNumberFormat="1" applyFont="1" applyBorder="1" applyAlignment="1">
      <alignment horizontal="right" indent="1"/>
    </xf>
    <xf numFmtId="1" fontId="3" fillId="0" borderId="14" xfId="0" applyNumberFormat="1" applyFont="1" applyBorder="1" applyAlignment="1">
      <alignment horizontal="right" indent="1"/>
    </xf>
    <xf numFmtId="1" fontId="3" fillId="0" borderId="13" xfId="0" applyNumberFormat="1" applyFont="1" applyBorder="1" applyAlignment="1">
      <alignment horizontal="right" indent="1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4" fillId="9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62" applyFont="1">
      <alignment/>
      <protection/>
    </xf>
    <xf numFmtId="0" fontId="4" fillId="1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9" borderId="10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2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center"/>
    </xf>
    <xf numFmtId="164" fontId="2" fillId="0" borderId="0" xfId="2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9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165" fontId="3" fillId="0" borderId="11" xfId="0" applyNumberFormat="1" applyFont="1" applyBorder="1" applyAlignment="1">
      <alignment horizontal="right" indent="1"/>
    </xf>
    <xf numFmtId="165" fontId="3" fillId="0" borderId="12" xfId="0" applyNumberFormat="1" applyFont="1" applyBorder="1" applyAlignment="1">
      <alignment horizontal="right" indent="1"/>
    </xf>
    <xf numFmtId="165" fontId="3" fillId="0" borderId="13" xfId="0" applyNumberFormat="1" applyFont="1" applyBorder="1" applyAlignment="1">
      <alignment horizontal="right" indent="1"/>
    </xf>
    <xf numFmtId="0" fontId="24" fillId="0" borderId="0" xfId="0" applyFont="1"/>
    <xf numFmtId="165" fontId="24" fillId="0" borderId="0" xfId="0" applyNumberFormat="1" applyFont="1"/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Fill="1" applyBorder="1"/>
    <xf numFmtId="0" fontId="4" fillId="9" borderId="15" xfId="0" applyFont="1" applyFill="1" applyBorder="1" applyAlignment="1">
      <alignment horizontal="center"/>
    </xf>
    <xf numFmtId="165" fontId="3" fillId="0" borderId="0" xfId="0" applyNumberFormat="1" applyFont="1"/>
    <xf numFmtId="164" fontId="2" fillId="0" borderId="11" xfId="20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6" fontId="2" fillId="0" borderId="17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0" fontId="3" fillId="0" borderId="0" xfId="0" applyFont="1" applyAlignment="1">
      <alignment horizontal="right" indent="2"/>
    </xf>
    <xf numFmtId="0" fontId="2" fillId="0" borderId="0" xfId="65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166" fontId="2" fillId="0" borderId="14" xfId="20" applyNumberFormat="1" applyFont="1" applyBorder="1" applyAlignment="1">
      <alignment horizontal="right"/>
    </xf>
    <xf numFmtId="164" fontId="2" fillId="0" borderId="14" xfId="20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166" fontId="2" fillId="0" borderId="20" xfId="20" applyNumberFormat="1" applyFont="1" applyBorder="1" applyAlignment="1">
      <alignment horizontal="right"/>
    </xf>
    <xf numFmtId="166" fontId="2" fillId="0" borderId="21" xfId="2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1" fontId="3" fillId="0" borderId="1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horizontal="right" indent="1"/>
    </xf>
    <xf numFmtId="1" fontId="2" fillId="0" borderId="12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1" fontId="3" fillId="0" borderId="13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9" borderId="10" xfId="21" applyFont="1" applyFill="1" applyBorder="1" applyAlignment="1">
      <alignment horizontal="center" vertical="center" wrapText="1"/>
      <protection/>
    </xf>
    <xf numFmtId="0" fontId="4" fillId="9" borderId="22" xfId="0" applyFont="1" applyFill="1" applyBorder="1" applyAlignment="1">
      <alignment horizontal="left"/>
    </xf>
    <xf numFmtId="0" fontId="4" fillId="9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14" xfId="0" applyFont="1" applyFill="1" applyBorder="1" applyAlignment="1">
      <alignment horizontal="right" indent="1"/>
    </xf>
    <xf numFmtId="1" fontId="3" fillId="0" borderId="14" xfId="0" applyNumberFormat="1" applyFont="1" applyFill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4" fillId="9" borderId="2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2" fillId="0" borderId="17" xfId="20" applyNumberFormat="1" applyFont="1" applyBorder="1" applyAlignment="1">
      <alignment horizontal="right"/>
    </xf>
    <xf numFmtId="164" fontId="2" fillId="0" borderId="12" xfId="20" applyNumberFormat="1" applyFont="1" applyBorder="1" applyAlignment="1">
      <alignment horizontal="right"/>
    </xf>
    <xf numFmtId="164" fontId="2" fillId="0" borderId="17" xfId="20" applyNumberFormat="1" applyFont="1" applyFill="1" applyBorder="1" applyAlignment="1">
      <alignment horizontal="right"/>
    </xf>
    <xf numFmtId="164" fontId="2" fillId="0" borderId="19" xfId="20" applyNumberFormat="1" applyFont="1" applyBorder="1" applyAlignment="1">
      <alignment horizontal="right"/>
    </xf>
    <xf numFmtId="164" fontId="2" fillId="0" borderId="14" xfId="20" applyNumberFormat="1" applyFont="1" applyBorder="1" applyAlignment="1">
      <alignment horizontal="right"/>
    </xf>
    <xf numFmtId="164" fontId="2" fillId="0" borderId="18" xfId="20" applyNumberFormat="1" applyFont="1" applyBorder="1" applyAlignment="1">
      <alignment horizontal="right"/>
    </xf>
    <xf numFmtId="164" fontId="2" fillId="0" borderId="13" xfId="20" applyNumberFormat="1" applyFont="1" applyBorder="1" applyAlignment="1">
      <alignment horizontal="right"/>
    </xf>
    <xf numFmtId="164" fontId="2" fillId="0" borderId="23" xfId="20" applyFont="1" applyBorder="1" applyAlignment="1">
      <alignment horizontal="right"/>
    </xf>
    <xf numFmtId="164" fontId="2" fillId="0" borderId="17" xfId="20" applyFont="1" applyBorder="1" applyAlignment="1">
      <alignment horizontal="right"/>
    </xf>
    <xf numFmtId="164" fontId="2" fillId="0" borderId="19" xfId="20" applyFont="1" applyBorder="1" applyAlignment="1">
      <alignment horizontal="right"/>
    </xf>
    <xf numFmtId="164" fontId="2" fillId="0" borderId="18" xfId="20" applyFont="1" applyBorder="1" applyAlignment="1">
      <alignment horizontal="right"/>
    </xf>
    <xf numFmtId="164" fontId="2" fillId="0" borderId="24" xfId="20" applyFont="1" applyBorder="1" applyAlignment="1">
      <alignment horizontal="right"/>
    </xf>
    <xf numFmtId="164" fontId="2" fillId="0" borderId="16" xfId="20" applyFont="1" applyBorder="1" applyAlignment="1">
      <alignment horizontal="right"/>
    </xf>
    <xf numFmtId="166" fontId="2" fillId="0" borderId="0" xfId="20" applyNumberFormat="1" applyFont="1" applyBorder="1" applyAlignment="1">
      <alignment horizontal="right"/>
    </xf>
    <xf numFmtId="166" fontId="2" fillId="0" borderId="16" xfId="20" applyNumberFormat="1" applyFont="1" applyBorder="1" applyAlignment="1">
      <alignment horizontal="right"/>
    </xf>
    <xf numFmtId="164" fontId="2" fillId="0" borderId="0" xfId="20" applyFont="1" applyAlignment="1">
      <alignment horizontal="right"/>
    </xf>
    <xf numFmtId="3" fontId="3" fillId="0" borderId="0" xfId="0" applyNumberFormat="1" applyFont="1" applyBorder="1"/>
    <xf numFmtId="3" fontId="2" fillId="0" borderId="25" xfId="65" applyNumberFormat="1" applyFont="1" applyFill="1" applyBorder="1" applyAlignment="1">
      <alignment/>
      <protection/>
    </xf>
    <xf numFmtId="3" fontId="3" fillId="0" borderId="13" xfId="0" applyNumberFormat="1" applyFont="1" applyBorder="1"/>
    <xf numFmtId="4" fontId="2" fillId="0" borderId="25" xfId="65" applyNumberFormat="1" applyFont="1" applyFill="1" applyBorder="1" applyAlignment="1">
      <alignment/>
      <protection/>
    </xf>
    <xf numFmtId="167" fontId="2" fillId="0" borderId="25" xfId="65" applyNumberFormat="1" applyFont="1" applyFill="1" applyBorder="1" applyAlignment="1">
      <alignment/>
      <protection/>
    </xf>
    <xf numFmtId="0" fontId="2" fillId="33" borderId="25" xfId="0" applyNumberFormat="1" applyFont="1" applyFill="1" applyBorder="1" applyAlignment="1">
      <alignment/>
    </xf>
    <xf numFmtId="0" fontId="2" fillId="33" borderId="26" xfId="0" applyNumberFormat="1" applyFont="1" applyFill="1" applyBorder="1" applyAlignment="1">
      <alignment/>
    </xf>
    <xf numFmtId="0" fontId="2" fillId="33" borderId="27" xfId="0" applyNumberFormat="1" applyFont="1" applyFill="1" applyBorder="1" applyAlignment="1">
      <alignment/>
    </xf>
    <xf numFmtId="0" fontId="4" fillId="9" borderId="28" xfId="0" applyFont="1" applyFill="1" applyBorder="1" applyAlignment="1">
      <alignment horizontal="center"/>
    </xf>
    <xf numFmtId="0" fontId="3" fillId="0" borderId="23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29" xfId="0" applyFont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" fillId="9" borderId="2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2" fontId="3" fillId="0" borderId="0" xfId="0" applyNumberFormat="1" applyFont="1"/>
    <xf numFmtId="2" fontId="3" fillId="0" borderId="11" xfId="21" applyNumberFormat="1" applyFont="1" applyBorder="1">
      <alignment/>
      <protection/>
    </xf>
    <xf numFmtId="2" fontId="3" fillId="0" borderId="0" xfId="0" applyNumberFormat="1" applyFont="1" applyFill="1"/>
    <xf numFmtId="2" fontId="3" fillId="0" borderId="12" xfId="21" applyNumberFormat="1" applyFont="1" applyBorder="1">
      <alignment/>
      <protection/>
    </xf>
    <xf numFmtId="2" fontId="3" fillId="0" borderId="12" xfId="0" applyNumberFormat="1" applyFont="1" applyBorder="1"/>
    <xf numFmtId="2" fontId="3" fillId="0" borderId="13" xfId="21" applyNumberFormat="1" applyFont="1" applyBorder="1">
      <alignment/>
      <protection/>
    </xf>
    <xf numFmtId="0" fontId="1" fillId="33" borderId="25" xfId="0" applyNumberFormat="1" applyFont="1" applyFill="1" applyBorder="1" applyAlignment="1">
      <alignment/>
    </xf>
    <xf numFmtId="166" fontId="2" fillId="0" borderId="24" xfId="20" applyNumberFormat="1" applyFont="1" applyBorder="1" applyAlignment="1">
      <alignment horizontal="right"/>
    </xf>
    <xf numFmtId="0" fontId="3" fillId="0" borderId="29" xfId="0" applyFont="1" applyFill="1" applyBorder="1"/>
    <xf numFmtId="3" fontId="3" fillId="0" borderId="12" xfId="0" applyNumberFormat="1" applyFont="1" applyFill="1" applyBorder="1" applyAlignment="1">
      <alignment horizontal="right" indent="2"/>
    </xf>
    <xf numFmtId="0" fontId="1" fillId="0" borderId="2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 indent="1"/>
    </xf>
    <xf numFmtId="1" fontId="2" fillId="0" borderId="0" xfId="0" applyNumberFormat="1" applyFont="1" applyFill="1" applyBorder="1" applyAlignment="1">
      <alignment horizontal="right" indent="1"/>
    </xf>
    <xf numFmtId="0" fontId="4" fillId="9" borderId="2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2" fillId="0" borderId="23" xfId="20" applyNumberFormat="1" applyFont="1" applyBorder="1" applyAlignment="1">
      <alignment horizontal="right"/>
    </xf>
    <xf numFmtId="164" fontId="2" fillId="0" borderId="11" xfId="20" applyNumberFormat="1" applyFont="1" applyBorder="1" applyAlignment="1">
      <alignment horizontal="right"/>
    </xf>
    <xf numFmtId="0" fontId="4" fillId="9" borderId="0" xfId="0" applyFont="1" applyFill="1" applyBorder="1" applyAlignment="1">
      <alignment horizontal="center"/>
    </xf>
    <xf numFmtId="164" fontId="2" fillId="0" borderId="24" xfId="20" applyNumberFormat="1" applyFont="1" applyBorder="1" applyAlignment="1">
      <alignment horizontal="right"/>
    </xf>
    <xf numFmtId="164" fontId="2" fillId="0" borderId="16" xfId="20" applyNumberFormat="1" applyFont="1" applyBorder="1" applyAlignment="1">
      <alignment horizontal="right"/>
    </xf>
    <xf numFmtId="0" fontId="4" fillId="9" borderId="19" xfId="0" applyNumberFormat="1" applyFont="1" applyFill="1" applyBorder="1" applyAlignment="1">
      <alignment horizontal="center"/>
    </xf>
    <xf numFmtId="0" fontId="4" fillId="9" borderId="14" xfId="0" applyNumberFormat="1" applyFont="1" applyFill="1" applyBorder="1" applyAlignment="1">
      <alignment horizontal="center"/>
    </xf>
    <xf numFmtId="164" fontId="2" fillId="0" borderId="30" xfId="20" applyNumberFormat="1" applyFont="1" applyBorder="1" applyAlignment="1">
      <alignment horizontal="right"/>
    </xf>
    <xf numFmtId="164" fontId="2" fillId="0" borderId="0" xfId="20" applyNumberFormat="1" applyFont="1" applyBorder="1" applyAlignment="1">
      <alignment horizontal="right"/>
    </xf>
    <xf numFmtId="164" fontId="2" fillId="0" borderId="16" xfId="20" applyBorder="1" applyAlignment="1">
      <alignment horizontal="right"/>
    </xf>
    <xf numFmtId="164" fontId="2" fillId="0" borderId="12" xfId="20" applyBorder="1" applyAlignment="1">
      <alignment horizontal="right"/>
    </xf>
    <xf numFmtId="164" fontId="2" fillId="0" borderId="13" xfId="20" applyBorder="1" applyAlignment="1">
      <alignment horizontal="right"/>
    </xf>
    <xf numFmtId="166" fontId="2" fillId="0" borderId="16" xfId="20" applyNumberFormat="1" applyBorder="1" applyAlignment="1">
      <alignment horizontal="right"/>
    </xf>
    <xf numFmtId="166" fontId="2" fillId="0" borderId="14" xfId="20" applyNumberFormat="1" applyBorder="1" applyAlignment="1">
      <alignment horizontal="right"/>
    </xf>
    <xf numFmtId="166" fontId="2" fillId="0" borderId="12" xfId="20" applyNumberFormat="1" applyBorder="1" applyAlignment="1">
      <alignment horizontal="right"/>
    </xf>
    <xf numFmtId="166" fontId="2" fillId="0" borderId="13" xfId="20" applyNumberFormat="1" applyBorder="1" applyAlignment="1">
      <alignment horizontal="right"/>
    </xf>
    <xf numFmtId="166" fontId="2" fillId="0" borderId="0" xfId="20" applyNumberFormat="1" applyBorder="1" applyAlignment="1">
      <alignment horizontal="right"/>
    </xf>
    <xf numFmtId="166" fontId="2" fillId="0" borderId="11" xfId="20" applyNumberFormat="1" applyBorder="1" applyAlignment="1">
      <alignment horizontal="right"/>
    </xf>
    <xf numFmtId="2" fontId="3" fillId="0" borderId="14" xfId="0" applyNumberFormat="1" applyFont="1" applyBorder="1"/>
    <xf numFmtId="2" fontId="3" fillId="0" borderId="14" xfId="21" applyNumberFormat="1" applyFont="1" applyBorder="1">
      <alignment/>
      <protection/>
    </xf>
    <xf numFmtId="165" fontId="3" fillId="0" borderId="0" xfId="0" applyNumberFormat="1" applyFont="1" applyBorder="1" applyAlignment="1">
      <alignment horizontal="right" indent="1"/>
    </xf>
    <xf numFmtId="0" fontId="4" fillId="9" borderId="31" xfId="0" applyFont="1" applyFill="1" applyBorder="1" applyAlignment="1">
      <alignment horizontal="center"/>
    </xf>
    <xf numFmtId="0" fontId="4" fillId="9" borderId="31" xfId="0" applyNumberFormat="1" applyFont="1" applyFill="1" applyBorder="1" applyAlignment="1">
      <alignment horizontal="center"/>
    </xf>
    <xf numFmtId="164" fontId="2" fillId="0" borderId="24" xfId="20" applyBorder="1" applyAlignment="1">
      <alignment horizontal="right"/>
    </xf>
    <xf numFmtId="164" fontId="2" fillId="0" borderId="17" xfId="20" applyBorder="1" applyAlignment="1">
      <alignment horizontal="right"/>
    </xf>
    <xf numFmtId="0" fontId="4" fillId="9" borderId="32" xfId="0" applyFont="1" applyFill="1" applyBorder="1" applyAlignment="1">
      <alignment horizontal="center"/>
    </xf>
    <xf numFmtId="165" fontId="3" fillId="0" borderId="0" xfId="0" applyNumberFormat="1" applyFont="1" applyFill="1"/>
    <xf numFmtId="165" fontId="3" fillId="0" borderId="11" xfId="21" applyNumberFormat="1" applyFont="1" applyBorder="1">
      <alignment/>
      <protection/>
    </xf>
    <xf numFmtId="165" fontId="3" fillId="0" borderId="0" xfId="0" applyNumberFormat="1" applyFont="1" applyBorder="1"/>
    <xf numFmtId="165" fontId="3" fillId="0" borderId="0" xfId="21" applyNumberFormat="1" applyFont="1" applyBorder="1">
      <alignment/>
      <protection/>
    </xf>
    <xf numFmtId="165" fontId="3" fillId="0" borderId="12" xfId="21" applyNumberFormat="1" applyFont="1" applyBorder="1">
      <alignment/>
      <protection/>
    </xf>
    <xf numFmtId="165" fontId="3" fillId="0" borderId="12" xfId="0" applyNumberFormat="1" applyFont="1" applyBorder="1"/>
    <xf numFmtId="0" fontId="4" fillId="9" borderId="15" xfId="0" applyFont="1" applyFill="1" applyBorder="1" applyAlignment="1">
      <alignment horizontal="center" vertical="center"/>
    </xf>
    <xf numFmtId="0" fontId="4" fillId="9" borderId="15" xfId="0" applyNumberFormat="1" applyFont="1" applyFill="1" applyBorder="1" applyAlignment="1">
      <alignment horizontal="center" vertical="center"/>
    </xf>
    <xf numFmtId="3" fontId="1" fillId="34" borderId="25" xfId="0" applyNumberFormat="1" applyFont="1" applyFill="1" applyBorder="1" applyAlignment="1">
      <alignment/>
    </xf>
    <xf numFmtId="0" fontId="4" fillId="9" borderId="2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4" fillId="9" borderId="33" xfId="0" applyNumberFormat="1" applyFont="1" applyFill="1" applyBorder="1" applyAlignment="1">
      <alignment horizontal="center" vertical="center"/>
    </xf>
    <xf numFmtId="166" fontId="2" fillId="0" borderId="30" xfId="20" applyNumberFormat="1" applyBorder="1" applyAlignment="1">
      <alignment horizontal="right"/>
    </xf>
    <xf numFmtId="166" fontId="2" fillId="0" borderId="19" xfId="20" applyNumberFormat="1" applyBorder="1" applyAlignment="1">
      <alignment horizontal="right"/>
    </xf>
    <xf numFmtId="166" fontId="2" fillId="0" borderId="18" xfId="20" applyNumberFormat="1" applyBorder="1" applyAlignment="1">
      <alignment horizontal="right"/>
    </xf>
    <xf numFmtId="166" fontId="2" fillId="0" borderId="28" xfId="20" applyNumberFormat="1" applyBorder="1" applyAlignment="1">
      <alignment horizontal="right"/>
    </xf>
    <xf numFmtId="166" fontId="2" fillId="0" borderId="23" xfId="20" applyNumberFormat="1" applyBorder="1" applyAlignment="1">
      <alignment horizontal="right"/>
    </xf>
    <xf numFmtId="0" fontId="4" fillId="9" borderId="28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19" xfId="0" applyFont="1" applyFill="1" applyBorder="1" applyAlignment="1">
      <alignment horizontal="right" indent="1"/>
    </xf>
    <xf numFmtId="0" fontId="3" fillId="0" borderId="18" xfId="0" applyFont="1" applyFill="1" applyBorder="1" applyAlignment="1">
      <alignment horizontal="right" indent="1"/>
    </xf>
    <xf numFmtId="0" fontId="3" fillId="0" borderId="17" xfId="0" applyFont="1" applyBorder="1" applyAlignment="1">
      <alignment horizontal="right" indent="1"/>
    </xf>
    <xf numFmtId="0" fontId="3" fillId="0" borderId="19" xfId="0" applyFont="1" applyBorder="1" applyAlignment="1">
      <alignment horizontal="right" indent="1"/>
    </xf>
    <xf numFmtId="0" fontId="3" fillId="0" borderId="18" xfId="0" applyFont="1" applyBorder="1" applyAlignment="1">
      <alignment horizontal="right" indent="1"/>
    </xf>
    <xf numFmtId="0" fontId="4" fillId="9" borderId="13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wrapText="1"/>
    </xf>
    <xf numFmtId="164" fontId="2" fillId="0" borderId="35" xfId="20" applyFont="1" applyBorder="1" applyAlignment="1">
      <alignment horizontal="right"/>
    </xf>
    <xf numFmtId="164" fontId="2" fillId="0" borderId="36" xfId="20" applyFont="1" applyBorder="1" applyAlignment="1">
      <alignment horizontal="right"/>
    </xf>
    <xf numFmtId="164" fontId="2" fillId="0" borderId="37" xfId="20" applyFont="1" applyBorder="1" applyAlignment="1">
      <alignment horizontal="right"/>
    </xf>
    <xf numFmtId="164" fontId="2" fillId="0" borderId="34" xfId="20" applyFont="1" applyBorder="1" applyAlignment="1">
      <alignment horizontal="right"/>
    </xf>
    <xf numFmtId="164" fontId="2" fillId="0" borderId="38" xfId="20" applyFont="1" applyBorder="1" applyAlignment="1">
      <alignment horizontal="right"/>
    </xf>
    <xf numFmtId="0" fontId="4" fillId="9" borderId="18" xfId="0" applyFont="1" applyFill="1" applyBorder="1" applyAlignment="1">
      <alignment horizontal="center" wrapText="1"/>
    </xf>
    <xf numFmtId="164" fontId="2" fillId="0" borderId="21" xfId="20" applyFont="1" applyBorder="1" applyAlignment="1">
      <alignment horizontal="right"/>
    </xf>
    <xf numFmtId="165" fontId="0" fillId="0" borderId="0" xfId="0" applyNumberFormat="1"/>
    <xf numFmtId="0" fontId="0" fillId="0" borderId="0" xfId="0" applyBorder="1"/>
    <xf numFmtId="0" fontId="1" fillId="33" borderId="25" xfId="0" applyFont="1" applyFill="1" applyBorder="1"/>
    <xf numFmtId="3" fontId="1" fillId="0" borderId="25" xfId="0" applyNumberFormat="1" applyFont="1" applyBorder="1"/>
    <xf numFmtId="2" fontId="3" fillId="0" borderId="0" xfId="0" applyNumberFormat="1" applyFont="1" applyBorder="1"/>
    <xf numFmtId="2" fontId="3" fillId="0" borderId="12" xfId="0" applyNumberFormat="1" applyFont="1" applyFill="1" applyBorder="1"/>
    <xf numFmtId="2" fontId="3" fillId="0" borderId="0" xfId="21" applyNumberFormat="1" applyFont="1" applyBorder="1">
      <alignment/>
      <protection/>
    </xf>
    <xf numFmtId="164" fontId="2" fillId="0" borderId="14" xfId="20" applyBorder="1" applyAlignment="1">
      <alignment horizontal="right"/>
    </xf>
    <xf numFmtId="164" fontId="2" fillId="0" borderId="21" xfId="20" applyNumberFormat="1" applyFont="1" applyBorder="1" applyAlignment="1">
      <alignment horizontal="right"/>
    </xf>
    <xf numFmtId="164" fontId="2" fillId="0" borderId="20" xfId="20" applyNumberFormat="1" applyFont="1" applyBorder="1" applyAlignment="1">
      <alignment horizontal="right"/>
    </xf>
    <xf numFmtId="164" fontId="2" fillId="0" borderId="20" xfId="20" applyFont="1" applyBorder="1" applyAlignment="1">
      <alignment horizontal="right"/>
    </xf>
    <xf numFmtId="166" fontId="2" fillId="0" borderId="21" xfId="20" applyNumberFormat="1" applyBorder="1" applyAlignment="1">
      <alignment horizontal="right"/>
    </xf>
    <xf numFmtId="166" fontId="2" fillId="0" borderId="20" xfId="20" applyNumberForma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3" fillId="0" borderId="28" xfId="0" applyFont="1" applyBorder="1" applyAlignment="1">
      <alignment horizontal="right" indent="1"/>
    </xf>
    <xf numFmtId="0" fontId="3" fillId="0" borderId="10" xfId="0" applyFont="1" applyBorder="1" applyAlignment="1">
      <alignment horizontal="right" indent="1"/>
    </xf>
    <xf numFmtId="1" fontId="3" fillId="0" borderId="10" xfId="0" applyNumberFormat="1" applyFont="1" applyBorder="1" applyAlignment="1">
      <alignment horizontal="right" indent="1"/>
    </xf>
    <xf numFmtId="0" fontId="4" fillId="0" borderId="20" xfId="0" applyFont="1" applyBorder="1" applyAlignment="1">
      <alignment horizontal="left"/>
    </xf>
    <xf numFmtId="0" fontId="3" fillId="0" borderId="21" xfId="0" applyFont="1" applyBorder="1" applyAlignment="1">
      <alignment horizontal="right" indent="1"/>
    </xf>
    <xf numFmtId="0" fontId="3" fillId="0" borderId="20" xfId="0" applyFont="1" applyBorder="1" applyAlignment="1">
      <alignment horizontal="right" indent="1"/>
    </xf>
    <xf numFmtId="1" fontId="3" fillId="0" borderId="20" xfId="0" applyNumberFormat="1" applyFont="1" applyBorder="1" applyAlignment="1">
      <alignment horizontal="right" indent="1"/>
    </xf>
    <xf numFmtId="0" fontId="4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right" indent="1"/>
    </xf>
    <xf numFmtId="165" fontId="3" fillId="0" borderId="20" xfId="0" applyNumberFormat="1" applyFont="1" applyBorder="1" applyAlignment="1">
      <alignment horizontal="right" indent="1"/>
    </xf>
    <xf numFmtId="0" fontId="4" fillId="9" borderId="10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center" vertical="center"/>
    </xf>
    <xf numFmtId="164" fontId="2" fillId="0" borderId="11" xfId="20" applyBorder="1" applyAlignment="1">
      <alignment horizontal="right"/>
    </xf>
    <xf numFmtId="164" fontId="2" fillId="0" borderId="0" xfId="20" applyBorder="1" applyAlignment="1">
      <alignment horizontal="right"/>
    </xf>
    <xf numFmtId="0" fontId="4" fillId="0" borderId="15" xfId="0" applyFont="1" applyBorder="1" applyAlignment="1">
      <alignment horizontal="left"/>
    </xf>
    <xf numFmtId="164" fontId="2" fillId="0" borderId="15" xfId="20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4" fillId="9" borderId="23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39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Normal 4" xfId="65"/>
    <cellStyle name="Normal 5" xfId="66"/>
    <cellStyle name="Normal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railway vehicles,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"/>
          <c:y val="0.131"/>
          <c:w val="0.9105"/>
          <c:h val="0.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1'!$F$46</c:f>
              <c:strCache>
                <c:ptCount val="1"/>
                <c:pt idx="0">
                  <c:v>Number of passenger railway vehicles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1'!$E$47:$E$68</c:f>
              <c:strCache/>
            </c:strRef>
          </c:cat>
          <c:val>
            <c:numRef>
              <c:f>'Figure 1'!$F$47:$F$68</c:f>
              <c:numCache/>
            </c:numRef>
          </c:val>
        </c:ser>
        <c:axId val="18450222"/>
        <c:axId val="31834271"/>
      </c:barChart>
      <c:catAx>
        <c:axId val="1845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4271"/>
        <c:crosses val="autoZero"/>
        <c:auto val="1"/>
        <c:lblOffset val="100"/>
        <c:noMultiLvlLbl val="0"/>
      </c:catAx>
      <c:valAx>
        <c:axId val="3183427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#,###" sourceLinked="0"/>
        <c:majorTickMark val="none"/>
        <c:minorTickMark val="none"/>
        <c:tickLblPos val="nextTo"/>
        <c:spPr>
          <a:noFill/>
          <a:ln>
            <a:noFill/>
          </a:ln>
        </c:spPr>
        <c:crossAx val="1845022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passenger cars, by fuel type, by country,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5"/>
          <c:w val="0.99325"/>
          <c:h val="0.6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2'!$I$80</c:f>
              <c:strCache>
                <c:ptCount val="1"/>
                <c:pt idx="0">
                  <c:v>Petrol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2'!$H$81:$H$112</c:f>
              <c:strCache/>
            </c:strRef>
          </c:cat>
          <c:val>
            <c:numRef>
              <c:f>'Figure 2'!$I$81:$I$112</c:f>
              <c:numCache/>
            </c:numRef>
          </c:val>
        </c:ser>
        <c:ser>
          <c:idx val="1"/>
          <c:order val="1"/>
          <c:tx>
            <c:strRef>
              <c:f>'Figure 2'!$J$80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2'!$H$81:$H$112</c:f>
              <c:strCache/>
            </c:strRef>
          </c:cat>
          <c:val>
            <c:numRef>
              <c:f>'Figure 2'!$J$81:$J$112</c:f>
              <c:numCache/>
            </c:numRef>
          </c:val>
        </c:ser>
        <c:ser>
          <c:idx val="2"/>
          <c:order val="2"/>
          <c:tx>
            <c:strRef>
              <c:f>'Figure 2'!$K$80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2'!$H$81:$H$112</c:f>
              <c:strCache/>
            </c:strRef>
          </c:cat>
          <c:val>
            <c:numRef>
              <c:f>'Figure 2'!$K$81:$K$112</c:f>
              <c:numCache/>
            </c:numRef>
          </c:val>
        </c:ser>
        <c:overlap val="100"/>
        <c:gapWidth val="55"/>
        <c:axId val="18072984"/>
        <c:axId val="28439129"/>
      </c:barChart>
      <c:catAx>
        <c:axId val="1807298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439129"/>
        <c:crosses val="autoZero"/>
        <c:auto val="1"/>
        <c:lblOffset val="100"/>
        <c:noMultiLvlLbl val="0"/>
      </c:catAx>
      <c:valAx>
        <c:axId val="28439129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07298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3075"/>
          <c:y val="0.80975"/>
          <c:w val="0.3385"/>
          <c:h val="0.03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Renewal rate of lorries and road tractors, by country, 2012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(lorries and road tractors first registration/total lorries and road tractors, 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95"/>
          <c:y val="0.0995"/>
          <c:w val="0.83125"/>
          <c:h val="0.6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3'!$I$62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3'!$H$63:$H$97</c:f>
              <c:strCache/>
            </c:strRef>
          </c:cat>
          <c:val>
            <c:numRef>
              <c:f>'Figure 3'!$I$63:$I$97</c:f>
              <c:numCache/>
            </c:numRef>
          </c:val>
        </c:ser>
        <c:ser>
          <c:idx val="1"/>
          <c:order val="1"/>
          <c:tx>
            <c:strRef>
              <c:f>'Figure 3'!$P$62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3'!$H$63:$H$97</c:f>
              <c:strCache/>
            </c:strRef>
          </c:cat>
          <c:val>
            <c:numRef>
              <c:f>'Figure 3'!$P$63:$P$97</c:f>
              <c:numCache/>
            </c:numRef>
          </c:val>
        </c:ser>
        <c:gapWidth val="50"/>
        <c:axId val="54625570"/>
        <c:axId val="21868083"/>
      </c:barChart>
      <c:catAx>
        <c:axId val="5462557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868083"/>
        <c:crosses val="autoZero"/>
        <c:auto val="1"/>
        <c:lblOffset val="100"/>
        <c:noMultiLvlLbl val="0"/>
      </c:catAx>
      <c:valAx>
        <c:axId val="21868083"/>
        <c:scaling>
          <c:orientation val="minMax"/>
          <c:max val="14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625570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1325"/>
          <c:w val="0.124"/>
          <c:h val="0.02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loading capacity of self-propelled barge vessels and dumb and pushed vessels, top 4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32275"/>
          <c:w val="0.99325"/>
          <c:h val="0.37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4'!$C$45</c:f>
              <c:strCache>
                <c:ptCount val="1"/>
                <c:pt idx="0">
                  <c:v>Self-propelled barge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4'!$B$46:$B$49</c:f>
              <c:strCache/>
            </c:strRef>
          </c:cat>
          <c:val>
            <c:numRef>
              <c:f>'Figure 4'!$C$46:$C$49</c:f>
              <c:numCache/>
            </c:numRef>
          </c:val>
        </c:ser>
        <c:ser>
          <c:idx val="1"/>
          <c:order val="1"/>
          <c:tx>
            <c:strRef>
              <c:f>'Figure 4'!$D$45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4'!$B$46:$B$49</c:f>
              <c:strCache/>
            </c:strRef>
          </c:cat>
          <c:val>
            <c:numRef>
              <c:f>'Figure 4'!$D$46:$D$49</c:f>
              <c:numCache/>
            </c:numRef>
          </c:val>
        </c:ser>
        <c:overlap val="100"/>
        <c:gapWidth val="55"/>
        <c:axId val="62595020"/>
        <c:axId val="26484269"/>
      </c:barChart>
      <c:catAx>
        <c:axId val="62595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6484269"/>
        <c:crosses val="autoZero"/>
        <c:auto val="1"/>
        <c:lblOffset val="100"/>
        <c:noMultiLvlLbl val="0"/>
      </c:catAx>
      <c:valAx>
        <c:axId val="26484269"/>
        <c:scaling>
          <c:orientation val="minMax"/>
          <c:max val="7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62595020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2"/>
          <c:y val="0.7385"/>
          <c:w val="0.4735"/>
          <c:h val="0.05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self-propelled barge vessels by load capacity, selected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4425"/>
          <c:w val="0.99325"/>
          <c:h val="0.5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5'!$M$44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5'!$M$45:$M$54</c:f>
              <c:numCache/>
            </c:numRef>
          </c:val>
        </c:ser>
        <c:ser>
          <c:idx val="1"/>
          <c:order val="1"/>
          <c:tx>
            <c:strRef>
              <c:f>'Figure 5'!$N$44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5'!$N$45:$N$54</c:f>
              <c:numCache/>
            </c:numRef>
          </c:val>
        </c:ser>
        <c:ser>
          <c:idx val="2"/>
          <c:order val="2"/>
          <c:tx>
            <c:strRef>
              <c:f>'Figure 5'!$O$44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5'!$O$45:$O$54</c:f>
              <c:numCache/>
            </c:numRef>
          </c:val>
        </c:ser>
        <c:overlap val="100"/>
        <c:gapWidth val="55"/>
        <c:axId val="37031830"/>
        <c:axId val="64851015"/>
      </c:barChart>
      <c:catAx>
        <c:axId val="37031830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851015"/>
        <c:crosses val="autoZero"/>
        <c:auto val="1"/>
        <c:lblOffset val="100"/>
        <c:noMultiLvlLbl val="0"/>
      </c:catAx>
      <c:valAx>
        <c:axId val="64851015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031830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65"/>
          <c:y val="0.80225"/>
          <c:w val="0.5865"/>
          <c:h val="0.04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dumb and pushed vessels by load capacity, selected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8"/>
          <c:y val="0.16725"/>
          <c:w val="0.845"/>
          <c:h val="0.55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6'!$M$46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6'!$M$47:$M$56</c:f>
              <c:numCache/>
            </c:numRef>
          </c:val>
        </c:ser>
        <c:ser>
          <c:idx val="1"/>
          <c:order val="1"/>
          <c:tx>
            <c:strRef>
              <c:f>'Figure 6'!$N$46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6'!$N$47:$N$56</c:f>
              <c:numCache/>
            </c:numRef>
          </c:val>
        </c:ser>
        <c:ser>
          <c:idx val="2"/>
          <c:order val="2"/>
          <c:tx>
            <c:strRef>
              <c:f>'Figure 6'!$O$46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6'!$O$47:$O$56</c:f>
              <c:numCache/>
            </c:numRef>
          </c:val>
        </c:ser>
        <c:overlap val="100"/>
        <c:gapWidth val="55"/>
        <c:axId val="46788224"/>
        <c:axId val="18440833"/>
      </c:barChart>
      <c:catAx>
        <c:axId val="467882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8440833"/>
        <c:crosses val="autoZero"/>
        <c:auto val="1"/>
        <c:lblOffset val="100"/>
        <c:noMultiLvlLbl val="0"/>
      </c:catAx>
      <c:valAx>
        <c:axId val="18440833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67882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5"/>
          <c:y val="0.80675"/>
          <c:w val="0.539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airfleet by operator country, top 10 countries, 2019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975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65"/>
          <c:w val="0.493"/>
          <c:h val="0.51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9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7'!$F$58:$F$68</c:f>
              <c:strCache/>
            </c:strRef>
          </c:cat>
          <c:val>
            <c:numRef>
              <c:f>'Figure 7'!$G$58:$G$68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commercial aircraft fleet by type of aircraft,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tx>
            <c:strRef>
              <c:f>'Figure 8'!$K$59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8'!$L$58:$P$58</c:f>
              <c:strCache/>
            </c:strRef>
          </c:cat>
          <c:val>
            <c:numRef>
              <c:f>'Figure 8'!$L$59:$P$59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0.8645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38100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Belgium, Bulgaria, Germany, Greece, Italy, Latvia, Netherlands,  Norway, Switzerland and Serbia.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rail_eq_pa_nty)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14</xdr:col>
      <xdr:colOff>47625</xdr:colOff>
      <xdr:row>41</xdr:row>
      <xdr:rowOff>47625</xdr:rowOff>
    </xdr:to>
    <xdr:graphicFrame macro="">
      <xdr:nvGraphicFramePr>
        <xdr:cNvPr id="3" name="Chart 2"/>
        <xdr:cNvGraphicFramePr/>
      </xdr:nvGraphicFramePr>
      <xdr:xfrm>
        <a:off x="638175" y="781050"/>
        <a:ext cx="794385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114300</xdr:rowOff>
    </xdr:from>
    <xdr:to>
      <xdr:col>15</xdr:col>
      <xdr:colOff>104775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790575" y="628650"/>
        <a:ext cx="86391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avia_eq_arc_typ)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38100</xdr:rowOff>
    </xdr:from>
    <xdr:to>
      <xdr:col>9</xdr:col>
      <xdr:colOff>219075</xdr:colOff>
      <xdr:row>33</xdr:row>
      <xdr:rowOff>114300</xdr:rowOff>
    </xdr:to>
    <xdr:graphicFrame macro="">
      <xdr:nvGraphicFramePr>
        <xdr:cNvPr id="5" name="Chart 2"/>
        <xdr:cNvGraphicFramePr/>
      </xdr:nvGraphicFramePr>
      <xdr:xfrm>
        <a:off x="1447800" y="390525"/>
        <a:ext cx="51530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24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avia_eq_arc_typ)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95250</xdr:rowOff>
    </xdr:from>
    <xdr:to>
      <xdr:col>7</xdr:col>
      <xdr:colOff>390525</xdr:colOff>
      <xdr:row>37</xdr:row>
      <xdr:rowOff>0</xdr:rowOff>
    </xdr:to>
    <xdr:graphicFrame macro="">
      <xdr:nvGraphicFramePr>
        <xdr:cNvPr id="5" name="Chart 4"/>
        <xdr:cNvGraphicFramePr/>
      </xdr:nvGraphicFramePr>
      <xdr:xfrm>
        <a:off x="295275" y="762000"/>
        <a:ext cx="51435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3</xdr:row>
      <xdr:rowOff>95250</xdr:rowOff>
    </xdr:from>
    <xdr:to>
      <xdr:col>12</xdr:col>
      <xdr:colOff>228600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561975" y="600075"/>
        <a:ext cx="85153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0.85925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438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Bulgaria, Ireland, Greece and Slovakia.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 data instead of 2019.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57150</xdr:rowOff>
    </xdr:from>
    <xdr:to>
      <xdr:col>14</xdr:col>
      <xdr:colOff>419100</xdr:colOff>
      <xdr:row>53</xdr:row>
      <xdr:rowOff>85725</xdr:rowOff>
    </xdr:to>
    <xdr:graphicFrame macro="">
      <xdr:nvGraphicFramePr>
        <xdr:cNvPr id="3" name="Chart 2"/>
        <xdr:cNvGraphicFramePr/>
      </xdr:nvGraphicFramePr>
      <xdr:xfrm>
        <a:off x="619125" y="723900"/>
        <a:ext cx="95250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51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Greece and Iceland. </a:t>
          </a:r>
        </a:p>
        <a:p>
          <a:r>
            <a:rPr lang="en-GB" sz="1200">
              <a:latin typeface="Arial" panose="020B0604020202020204" pitchFamily="34" charset="0"/>
            </a:rPr>
            <a:t>Bulgaria - only road tractors and good vehicles &gt; 3.5 tonnes data. Slovenia - only road tractor data.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road_eqr_tracmot, road_eqr_tracm, road_eqr_lormot,  road_eqs_lorroa and road_eqs_lorroa_h)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1</xdr:row>
      <xdr:rowOff>133350</xdr:rowOff>
    </xdr:from>
    <xdr:to>
      <xdr:col>27</xdr:col>
      <xdr:colOff>9525</xdr:colOff>
      <xdr:row>66</xdr:row>
      <xdr:rowOff>66675</xdr:rowOff>
    </xdr:to>
    <xdr:graphicFrame macro="">
      <xdr:nvGraphicFramePr>
        <xdr:cNvPr id="6" name="Chart 5"/>
        <xdr:cNvGraphicFramePr/>
      </xdr:nvGraphicFramePr>
      <xdr:xfrm>
        <a:off x="7734300" y="285750"/>
        <a:ext cx="9086850" cy="993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0.91075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133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123825</xdr:rowOff>
    </xdr:from>
    <xdr:to>
      <xdr:col>12</xdr:col>
      <xdr:colOff>485775</xdr:colOff>
      <xdr:row>34</xdr:row>
      <xdr:rowOff>57150</xdr:rowOff>
    </xdr:to>
    <xdr:graphicFrame macro="">
      <xdr:nvGraphicFramePr>
        <xdr:cNvPr id="3" name="Chart 2"/>
        <xdr:cNvGraphicFramePr/>
      </xdr:nvGraphicFramePr>
      <xdr:xfrm>
        <a:off x="533400" y="790575"/>
        <a:ext cx="91725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972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L42"/>
  <sheetViews>
    <sheetView showGridLines="0" workbookViewId="0" topLeftCell="A1">
      <selection activeCell="B2" sqref="B2:H42"/>
    </sheetView>
  </sheetViews>
  <sheetFormatPr defaultColWidth="9.140625" defaultRowHeight="15"/>
  <cols>
    <col min="1" max="1" width="9.140625" style="16" customWidth="1"/>
    <col min="2" max="2" width="17.421875" style="16" customWidth="1"/>
    <col min="3" max="8" width="10.7109375" style="16" customWidth="1"/>
    <col min="9" max="10" width="9.140625" style="16" customWidth="1"/>
    <col min="11" max="11" width="7.7109375" style="16" customWidth="1"/>
    <col min="12" max="16384" width="9.140625" style="16" customWidth="1"/>
  </cols>
  <sheetData>
    <row r="2" ht="15.75">
      <c r="B2" s="133" t="s">
        <v>117</v>
      </c>
    </row>
    <row r="3" ht="12.75">
      <c r="B3" s="134" t="s">
        <v>11</v>
      </c>
    </row>
    <row r="5" spans="2:8" ht="15">
      <c r="B5" s="49"/>
      <c r="C5" s="152"/>
      <c r="D5" s="153" t="s">
        <v>0</v>
      </c>
      <c r="E5" s="153"/>
      <c r="F5" s="152"/>
      <c r="G5" s="153" t="s">
        <v>12</v>
      </c>
      <c r="H5" s="153"/>
    </row>
    <row r="6" spans="2:8" ht="15">
      <c r="B6" s="156"/>
      <c r="C6" s="159">
        <v>2005</v>
      </c>
      <c r="D6" s="160">
        <v>2011</v>
      </c>
      <c r="E6" s="160">
        <v>2019</v>
      </c>
      <c r="F6" s="159">
        <v>2005</v>
      </c>
      <c r="G6" s="160">
        <v>2011</v>
      </c>
      <c r="H6" s="160">
        <v>2019</v>
      </c>
    </row>
    <row r="7" spans="2:8" ht="15">
      <c r="B7" s="13" t="s">
        <v>26</v>
      </c>
      <c r="C7" s="154">
        <v>49.60526315789473</v>
      </c>
      <c r="D7" s="155" t="s">
        <v>13</v>
      </c>
      <c r="E7" s="155" t="s">
        <v>13</v>
      </c>
      <c r="F7" s="154">
        <v>50.39473684210526</v>
      </c>
      <c r="G7" s="155" t="s">
        <v>13</v>
      </c>
      <c r="H7" s="155" t="s">
        <v>13</v>
      </c>
    </row>
    <row r="8" spans="2:8" ht="15">
      <c r="B8" s="8" t="s">
        <v>1</v>
      </c>
      <c r="C8" s="104" t="s">
        <v>13</v>
      </c>
      <c r="D8" s="105">
        <v>55.26315789473685</v>
      </c>
      <c r="E8" s="105" t="s">
        <v>13</v>
      </c>
      <c r="F8" s="104" t="s">
        <v>13</v>
      </c>
      <c r="G8" s="105">
        <v>43.640350877192986</v>
      </c>
      <c r="H8" s="105" t="s">
        <v>13</v>
      </c>
    </row>
    <row r="9" spans="2:8" ht="15">
      <c r="B9" s="8" t="s">
        <v>75</v>
      </c>
      <c r="C9" s="104">
        <v>59.148936170212764</v>
      </c>
      <c r="D9" s="105">
        <v>57.08092485549133</v>
      </c>
      <c r="E9" s="105">
        <v>53.99201596806387</v>
      </c>
      <c r="F9" s="104">
        <v>39.702127659574465</v>
      </c>
      <c r="G9" s="105">
        <v>41.42581888246628</v>
      </c>
      <c r="H9" s="105">
        <v>44.21157684630739</v>
      </c>
    </row>
    <row r="10" spans="2:12" ht="15">
      <c r="B10" s="8" t="s">
        <v>27</v>
      </c>
      <c r="C10" s="104" t="s">
        <v>13</v>
      </c>
      <c r="D10" s="105" t="s">
        <v>13</v>
      </c>
      <c r="E10" s="105">
        <v>71.07438016528926</v>
      </c>
      <c r="F10" s="104" t="s">
        <v>13</v>
      </c>
      <c r="G10" s="105" t="s">
        <v>13</v>
      </c>
      <c r="H10" s="105">
        <v>28.92561983471074</v>
      </c>
      <c r="L10" s="41"/>
    </row>
    <row r="11" spans="2:8" ht="15">
      <c r="B11" s="8" t="s">
        <v>76</v>
      </c>
      <c r="C11" s="104" t="s">
        <v>13</v>
      </c>
      <c r="D11" s="105" t="s">
        <v>13</v>
      </c>
      <c r="E11" s="105" t="s">
        <v>13</v>
      </c>
      <c r="F11" s="104" t="s">
        <v>13</v>
      </c>
      <c r="G11" s="105" t="s">
        <v>13</v>
      </c>
      <c r="H11" s="105" t="s">
        <v>13</v>
      </c>
    </row>
    <row r="12" spans="2:8" ht="15">
      <c r="B12" s="8" t="s">
        <v>3</v>
      </c>
      <c r="C12" s="104">
        <v>100</v>
      </c>
      <c r="D12" s="104">
        <v>100</v>
      </c>
      <c r="E12" s="104">
        <v>100</v>
      </c>
      <c r="F12" s="104" t="s">
        <v>78</v>
      </c>
      <c r="G12" s="105" t="s">
        <v>78</v>
      </c>
      <c r="H12" s="105" t="s">
        <v>78</v>
      </c>
    </row>
    <row r="13" spans="2:8" ht="15">
      <c r="B13" s="8" t="s">
        <v>28</v>
      </c>
      <c r="C13" s="104" t="s">
        <v>13</v>
      </c>
      <c r="D13" s="105" t="s">
        <v>13</v>
      </c>
      <c r="E13" s="105" t="s">
        <v>13</v>
      </c>
      <c r="F13" s="104" t="s">
        <v>13</v>
      </c>
      <c r="G13" s="105" t="s">
        <v>13</v>
      </c>
      <c r="H13" s="105" t="s">
        <v>13</v>
      </c>
    </row>
    <row r="14" spans="2:8" ht="15">
      <c r="B14" s="8" t="s">
        <v>29</v>
      </c>
      <c r="C14" s="104">
        <v>88.75739644970415</v>
      </c>
      <c r="D14" s="105">
        <v>80.33707865168539</v>
      </c>
      <c r="E14" s="105">
        <v>77.77777777777779</v>
      </c>
      <c r="F14" s="104">
        <v>8.284023668639055</v>
      </c>
      <c r="G14" s="105">
        <v>16.853932584269664</v>
      </c>
      <c r="H14" s="105">
        <v>22.22222222222222</v>
      </c>
    </row>
    <row r="15" spans="2:8" ht="15">
      <c r="B15" s="8" t="s">
        <v>30</v>
      </c>
      <c r="C15" s="104">
        <v>47.48110831234257</v>
      </c>
      <c r="D15" s="105">
        <v>51.81518151815182</v>
      </c>
      <c r="E15" s="105">
        <v>47.72</v>
      </c>
      <c r="F15" s="104">
        <v>52.51889168765743</v>
      </c>
      <c r="G15" s="105">
        <v>57.755775577557756</v>
      </c>
      <c r="H15" s="105">
        <v>52.27</v>
      </c>
    </row>
    <row r="16" spans="2:8" ht="15">
      <c r="B16" s="8" t="s">
        <v>4</v>
      </c>
      <c r="C16" s="104">
        <v>60.38426349496798</v>
      </c>
      <c r="D16" s="105">
        <v>52</v>
      </c>
      <c r="E16" s="105">
        <v>55.15970515970516</v>
      </c>
      <c r="F16" s="104">
        <v>39.615736505032025</v>
      </c>
      <c r="G16" s="105">
        <v>48</v>
      </c>
      <c r="H16" s="105">
        <v>44.840294840294845</v>
      </c>
    </row>
    <row r="17" spans="2:8" ht="15">
      <c r="B17" s="8" t="s">
        <v>5</v>
      </c>
      <c r="C17" s="104">
        <v>61.51079136690647</v>
      </c>
      <c r="D17" s="105">
        <v>59.83263598326359</v>
      </c>
      <c r="E17" s="105">
        <v>56.84210526315789</v>
      </c>
      <c r="F17" s="104">
        <v>38.489208633093526</v>
      </c>
      <c r="G17" s="105">
        <v>40.1673640167364</v>
      </c>
      <c r="H17" s="105">
        <v>43.15789473684211</v>
      </c>
    </row>
    <row r="18" spans="2:8" ht="15">
      <c r="B18" s="8" t="s">
        <v>31</v>
      </c>
      <c r="C18" s="104">
        <v>43.47695088882194</v>
      </c>
      <c r="D18" s="105">
        <v>35.450160771704184</v>
      </c>
      <c r="E18" s="105" t="s">
        <v>13</v>
      </c>
      <c r="F18" s="104">
        <v>55.860198855076824</v>
      </c>
      <c r="G18" s="105">
        <v>64.54983922829582</v>
      </c>
      <c r="H18" s="105" t="s">
        <v>13</v>
      </c>
    </row>
    <row r="19" spans="2:8" ht="15">
      <c r="B19" s="8" t="s">
        <v>32</v>
      </c>
      <c r="C19" s="104">
        <v>100</v>
      </c>
      <c r="D19" s="105">
        <v>100</v>
      </c>
      <c r="E19" s="105">
        <v>100</v>
      </c>
      <c r="F19" s="104" t="s">
        <v>78</v>
      </c>
      <c r="G19" s="105" t="s">
        <v>78</v>
      </c>
      <c r="H19" s="105" t="s">
        <v>78</v>
      </c>
    </row>
    <row r="20" spans="2:8" ht="15">
      <c r="B20" s="8" t="s">
        <v>33</v>
      </c>
      <c r="C20" s="104">
        <v>100</v>
      </c>
      <c r="D20" s="105">
        <v>100</v>
      </c>
      <c r="E20" s="105">
        <v>100</v>
      </c>
      <c r="F20" s="104" t="s">
        <v>78</v>
      </c>
      <c r="G20" s="105" t="s">
        <v>78</v>
      </c>
      <c r="H20" s="105" t="s">
        <v>78</v>
      </c>
    </row>
    <row r="21" spans="2:8" ht="15">
      <c r="B21" s="8" t="s">
        <v>34</v>
      </c>
      <c r="C21" s="106" t="s">
        <v>13</v>
      </c>
      <c r="D21" s="105">
        <v>25.581395348837212</v>
      </c>
      <c r="E21" s="105">
        <v>45.83333333333333</v>
      </c>
      <c r="F21" s="104" t="s">
        <v>13</v>
      </c>
      <c r="G21" s="105">
        <v>74.4186046511628</v>
      </c>
      <c r="H21" s="105">
        <v>54.166666666666664</v>
      </c>
    </row>
    <row r="22" spans="2:8" ht="15">
      <c r="B22" s="8" t="s">
        <v>6</v>
      </c>
      <c r="C22" s="104">
        <v>51.787439613526566</v>
      </c>
      <c r="D22" s="105">
        <v>52.85714285714286</v>
      </c>
      <c r="E22" s="105">
        <v>46.81742043551089</v>
      </c>
      <c r="F22" s="104">
        <v>46.95652173913044</v>
      </c>
      <c r="G22" s="105">
        <v>44.20168067226891</v>
      </c>
      <c r="H22" s="105">
        <v>52.09380234505863</v>
      </c>
    </row>
    <row r="23" spans="2:8" ht="15">
      <c r="B23" s="8" t="s">
        <v>35</v>
      </c>
      <c r="C23" s="104">
        <v>90.54545454545455</v>
      </c>
      <c r="D23" s="105" t="s">
        <v>13</v>
      </c>
      <c r="E23" s="105" t="s">
        <v>13</v>
      </c>
      <c r="F23" s="104">
        <v>9.454545454545455</v>
      </c>
      <c r="G23" s="105" t="s">
        <v>13</v>
      </c>
      <c r="H23" s="105" t="s">
        <v>13</v>
      </c>
    </row>
    <row r="24" spans="2:8" ht="15">
      <c r="B24" s="8" t="s">
        <v>36</v>
      </c>
      <c r="C24" s="104" t="s">
        <v>13</v>
      </c>
      <c r="D24" s="105">
        <v>35.99439775910364</v>
      </c>
      <c r="E24" s="105">
        <v>30.0163132137031</v>
      </c>
      <c r="F24" s="104" t="s">
        <v>13</v>
      </c>
      <c r="G24" s="105">
        <v>62.88515406162465</v>
      </c>
      <c r="H24" s="105">
        <v>68.18923327895595</v>
      </c>
    </row>
    <row r="25" spans="2:8" ht="15">
      <c r="B25" s="8" t="s">
        <v>7</v>
      </c>
      <c r="C25" s="104">
        <v>57.324840764331206</v>
      </c>
      <c r="D25" s="105">
        <v>55.047846889952154</v>
      </c>
      <c r="E25" s="105">
        <v>54.35233160621762</v>
      </c>
      <c r="F25" s="104">
        <v>42.22020018198362</v>
      </c>
      <c r="G25" s="105">
        <v>44.952153110047846</v>
      </c>
      <c r="H25" s="105">
        <v>45.64766839378238</v>
      </c>
    </row>
    <row r="26" spans="2:8" ht="15">
      <c r="B26" s="8" t="s">
        <v>37</v>
      </c>
      <c r="C26" s="104" t="s">
        <v>13</v>
      </c>
      <c r="D26" s="105" t="s">
        <v>13</v>
      </c>
      <c r="E26" s="105">
        <v>52.800000000000004</v>
      </c>
      <c r="F26" s="104" t="s">
        <v>13</v>
      </c>
      <c r="G26" s="105" t="s">
        <v>13</v>
      </c>
      <c r="H26" s="105">
        <v>47.199999999999996</v>
      </c>
    </row>
    <row r="27" spans="2:8" ht="15">
      <c r="B27" s="8" t="s">
        <v>8</v>
      </c>
      <c r="C27" s="104">
        <v>60.60164968461912</v>
      </c>
      <c r="D27" s="105">
        <v>57.04882062534284</v>
      </c>
      <c r="E27" s="105">
        <v>57.534824820599404</v>
      </c>
      <c r="F27" s="104">
        <v>37.65162542455119</v>
      </c>
      <c r="G27" s="105">
        <v>37.30115194733955</v>
      </c>
      <c r="H27" s="105">
        <v>42.42296327564373</v>
      </c>
    </row>
    <row r="28" spans="2:8" ht="15">
      <c r="B28" s="8" t="s">
        <v>38</v>
      </c>
      <c r="C28" s="104">
        <v>51.31578947368421</v>
      </c>
      <c r="D28" s="105">
        <v>47.43589743589743</v>
      </c>
      <c r="E28" s="105">
        <v>43.05555555555556</v>
      </c>
      <c r="F28" s="104">
        <v>46.71052631578947</v>
      </c>
      <c r="G28" s="105">
        <v>50</v>
      </c>
      <c r="H28" s="105">
        <v>54.166666666666664</v>
      </c>
    </row>
    <row r="29" spans="2:8" ht="15">
      <c r="B29" s="8" t="s">
        <v>9</v>
      </c>
      <c r="C29" s="104">
        <v>57.367933271547734</v>
      </c>
      <c r="D29" s="105">
        <v>50.76297049847406</v>
      </c>
      <c r="E29" s="105">
        <v>49.20091324200913</v>
      </c>
      <c r="F29" s="104">
        <v>42.63206672845227</v>
      </c>
      <c r="G29" s="105">
        <v>49.23702950152594</v>
      </c>
      <c r="H29" s="105">
        <v>50.799086757990864</v>
      </c>
    </row>
    <row r="30" spans="2:8" ht="15">
      <c r="B30" s="14" t="s">
        <v>10</v>
      </c>
      <c r="C30" s="107">
        <v>71.37614678899082</v>
      </c>
      <c r="D30" s="108">
        <v>47.54797441364605</v>
      </c>
      <c r="E30" s="108" t="s">
        <v>13</v>
      </c>
      <c r="F30" s="107">
        <v>28.623853211009177</v>
      </c>
      <c r="G30" s="108">
        <v>33.04904051172708</v>
      </c>
      <c r="H30" s="108" t="s">
        <v>13</v>
      </c>
    </row>
    <row r="31" spans="2:8" ht="15">
      <c r="B31" s="15" t="s">
        <v>39</v>
      </c>
      <c r="C31" s="109">
        <v>33.33333333333333</v>
      </c>
      <c r="D31" s="110">
        <v>31.982633863965265</v>
      </c>
      <c r="E31" s="110">
        <v>29.983792544570502</v>
      </c>
      <c r="F31" s="109">
        <v>66.66666666666666</v>
      </c>
      <c r="G31" s="110">
        <v>68.01736613603472</v>
      </c>
      <c r="H31" s="110">
        <v>70.01620745542951</v>
      </c>
    </row>
    <row r="32" spans="2:8" ht="15">
      <c r="B32" s="101" t="s">
        <v>40</v>
      </c>
      <c r="C32" s="161" t="s">
        <v>13</v>
      </c>
      <c r="D32" s="162" t="s">
        <v>13</v>
      </c>
      <c r="E32" s="162" t="s">
        <v>13</v>
      </c>
      <c r="F32" s="161" t="s">
        <v>13</v>
      </c>
      <c r="G32" s="162" t="s">
        <v>13</v>
      </c>
      <c r="H32" s="162" t="s">
        <v>13</v>
      </c>
    </row>
    <row r="33" spans="2:8" ht="15">
      <c r="B33" s="15" t="s">
        <v>41</v>
      </c>
      <c r="C33" s="109" t="s">
        <v>13</v>
      </c>
      <c r="D33" s="110" t="s">
        <v>13</v>
      </c>
      <c r="E33" s="110" t="s">
        <v>13</v>
      </c>
      <c r="F33" s="109" t="s">
        <v>13</v>
      </c>
      <c r="G33" s="110" t="s">
        <v>13</v>
      </c>
      <c r="H33" s="110" t="s">
        <v>13</v>
      </c>
    </row>
    <row r="34" spans="2:8" ht="15">
      <c r="B34" s="101" t="s">
        <v>77</v>
      </c>
      <c r="C34" s="157">
        <v>71.42857142857143</v>
      </c>
      <c r="D34" s="158">
        <v>69.81132075471697</v>
      </c>
      <c r="E34" s="158">
        <v>60.46511627906976</v>
      </c>
      <c r="F34" s="157">
        <v>28.57142857142857</v>
      </c>
      <c r="G34" s="158">
        <v>30.18867924528302</v>
      </c>
      <c r="H34" s="158">
        <v>39.53488372093023</v>
      </c>
    </row>
    <row r="35" spans="2:8" ht="15">
      <c r="B35" s="14" t="s">
        <v>85</v>
      </c>
      <c r="C35" s="107" t="s">
        <v>13</v>
      </c>
      <c r="D35" s="108" t="s">
        <v>13</v>
      </c>
      <c r="E35" s="108" t="s">
        <v>13</v>
      </c>
      <c r="F35" s="107" t="s">
        <v>13</v>
      </c>
      <c r="G35" s="108" t="s">
        <v>13</v>
      </c>
      <c r="H35" s="108" t="s">
        <v>13</v>
      </c>
    </row>
    <row r="36" spans="2:8" ht="15">
      <c r="B36" s="15" t="s">
        <v>42</v>
      </c>
      <c r="C36" s="109">
        <v>88.16666666666667</v>
      </c>
      <c r="D36" s="110">
        <v>92.33390119250427</v>
      </c>
      <c r="E36" s="110">
        <v>79.68069666182875</v>
      </c>
      <c r="F36" s="109">
        <v>11.833333333333334</v>
      </c>
      <c r="G36" s="110">
        <v>7.666098807495741</v>
      </c>
      <c r="H36" s="110">
        <v>20.319303338171263</v>
      </c>
    </row>
    <row r="37" spans="2:8" ht="15">
      <c r="B37" s="81" t="s">
        <v>107</v>
      </c>
      <c r="C37" s="223" t="s">
        <v>13</v>
      </c>
      <c r="D37" s="224" t="s">
        <v>13</v>
      </c>
      <c r="E37" s="224">
        <v>100</v>
      </c>
      <c r="F37" s="223" t="s">
        <v>13</v>
      </c>
      <c r="G37" s="224" t="s">
        <v>13</v>
      </c>
      <c r="H37" s="224" t="s">
        <v>78</v>
      </c>
    </row>
    <row r="39" spans="2:8" ht="15" customHeight="1">
      <c r="B39" s="41" t="s">
        <v>79</v>
      </c>
      <c r="C39" s="41"/>
      <c r="D39" s="41"/>
      <c r="E39" s="41"/>
      <c r="F39" s="41"/>
      <c r="G39" s="41"/>
      <c r="H39" s="41"/>
    </row>
    <row r="40" spans="2:8" ht="15" customHeight="1">
      <c r="B40" s="41" t="s">
        <v>109</v>
      </c>
      <c r="C40" s="41"/>
      <c r="D40" s="41"/>
      <c r="E40" s="41"/>
      <c r="F40" s="41"/>
      <c r="G40" s="41"/>
      <c r="H40" s="41"/>
    </row>
    <row r="41" spans="2:8" ht="15" customHeight="1">
      <c r="B41" s="41" t="s">
        <v>108</v>
      </c>
      <c r="C41" s="41"/>
      <c r="D41" s="41"/>
      <c r="E41" s="41"/>
      <c r="F41" s="41"/>
      <c r="G41" s="41"/>
      <c r="H41" s="41"/>
    </row>
    <row r="42" ht="15">
      <c r="B42" s="42" t="s">
        <v>58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2:L29"/>
  <sheetViews>
    <sheetView showGridLines="0" workbookViewId="0" topLeftCell="A1">
      <selection activeCell="J39" sqref="J39"/>
    </sheetView>
  </sheetViews>
  <sheetFormatPr defaultColWidth="9.140625" defaultRowHeight="15"/>
  <cols>
    <col min="1" max="1" width="9.140625" style="16" customWidth="1"/>
    <col min="2" max="2" width="16.8515625" style="16" customWidth="1"/>
    <col min="3" max="7" width="10.57421875" style="16" customWidth="1"/>
    <col min="8" max="8" width="12.8515625" style="16" customWidth="1"/>
    <col min="9" max="11" width="9.140625" style="16" customWidth="1"/>
    <col min="12" max="12" width="9.421875" style="16" bestFit="1" customWidth="1"/>
    <col min="13" max="16384" width="9.140625" style="16" customWidth="1"/>
  </cols>
  <sheetData>
    <row r="2" ht="15.75">
      <c r="B2" s="133" t="s">
        <v>106</v>
      </c>
    </row>
    <row r="4" spans="2:8" ht="15" customHeight="1">
      <c r="B4" s="49"/>
      <c r="C4" s="246" t="s">
        <v>16</v>
      </c>
      <c r="D4" s="248"/>
      <c r="E4" s="249" t="s">
        <v>17</v>
      </c>
      <c r="F4" s="247"/>
      <c r="G4" s="246" t="s">
        <v>18</v>
      </c>
      <c r="H4" s="247"/>
    </row>
    <row r="5" spans="2:8" ht="24">
      <c r="B5" s="135"/>
      <c r="C5" s="206" t="s">
        <v>19</v>
      </c>
      <c r="D5" s="207" t="s">
        <v>105</v>
      </c>
      <c r="E5" s="205" t="s">
        <v>19</v>
      </c>
      <c r="F5" s="207" t="s">
        <v>91</v>
      </c>
      <c r="G5" s="205" t="s">
        <v>19</v>
      </c>
      <c r="H5" s="213" t="s">
        <v>105</v>
      </c>
    </row>
    <row r="6" spans="2:8" ht="15">
      <c r="B6" s="63" t="s">
        <v>71</v>
      </c>
      <c r="C6" s="145">
        <v>34</v>
      </c>
      <c r="D6" s="208">
        <v>209.09090909090907</v>
      </c>
      <c r="E6" s="118">
        <v>27</v>
      </c>
      <c r="F6" s="208">
        <v>-20.588235294117652</v>
      </c>
      <c r="G6" s="118">
        <v>106</v>
      </c>
      <c r="H6" s="115">
        <v>-30.26315789473685</v>
      </c>
    </row>
    <row r="7" spans="2:8" ht="15">
      <c r="B7" s="8" t="s">
        <v>75</v>
      </c>
      <c r="C7" s="71">
        <v>33</v>
      </c>
      <c r="D7" s="209">
        <v>-50</v>
      </c>
      <c r="E7" s="69">
        <v>70</v>
      </c>
      <c r="F7" s="209">
        <v>-36.93693693693694</v>
      </c>
      <c r="G7" s="69">
        <v>95</v>
      </c>
      <c r="H7" s="112">
        <v>-46.327683615819204</v>
      </c>
    </row>
    <row r="8" spans="2:8" ht="15">
      <c r="B8" s="8" t="s">
        <v>2</v>
      </c>
      <c r="C8" s="71">
        <v>1171</v>
      </c>
      <c r="D8" s="209">
        <v>-10.336906584992349</v>
      </c>
      <c r="E8" s="69">
        <v>412</v>
      </c>
      <c r="F8" s="209" t="s">
        <v>13</v>
      </c>
      <c r="G8" s="69">
        <v>805</v>
      </c>
      <c r="H8" s="112">
        <v>-30</v>
      </c>
    </row>
    <row r="9" spans="2:8" ht="15">
      <c r="B9" s="8" t="s">
        <v>4</v>
      </c>
      <c r="C9" s="71">
        <v>700</v>
      </c>
      <c r="D9" s="209">
        <v>-26.00422832980972</v>
      </c>
      <c r="E9" s="69" t="s">
        <v>13</v>
      </c>
      <c r="F9" s="209" t="s">
        <v>13</v>
      </c>
      <c r="G9" s="69">
        <v>342</v>
      </c>
      <c r="H9" s="112">
        <v>-32.809430255402745</v>
      </c>
    </row>
    <row r="10" spans="2:8" ht="15">
      <c r="B10" s="8" t="s">
        <v>5</v>
      </c>
      <c r="C10" s="71">
        <v>15</v>
      </c>
      <c r="D10" s="209">
        <v>150</v>
      </c>
      <c r="E10" s="69">
        <v>34</v>
      </c>
      <c r="F10" s="209">
        <v>-39.28571428571429</v>
      </c>
      <c r="G10" s="69">
        <v>98</v>
      </c>
      <c r="H10" s="112">
        <v>-22.222222222222214</v>
      </c>
    </row>
    <row r="11" spans="2:8" ht="15">
      <c r="B11" s="8" t="s">
        <v>33</v>
      </c>
      <c r="C11" s="71">
        <v>30</v>
      </c>
      <c r="D11" s="209">
        <v>0</v>
      </c>
      <c r="E11" s="69">
        <v>23</v>
      </c>
      <c r="F11" s="209">
        <v>9.523809523809533</v>
      </c>
      <c r="G11" s="69">
        <v>18</v>
      </c>
      <c r="H11" s="112">
        <v>-37.93103448275862</v>
      </c>
    </row>
    <row r="12" spans="2:8" ht="15">
      <c r="B12" s="8" t="s">
        <v>6</v>
      </c>
      <c r="C12" s="71">
        <v>69</v>
      </c>
      <c r="D12" s="209">
        <v>-48.88888888888889</v>
      </c>
      <c r="E12" s="69">
        <v>55</v>
      </c>
      <c r="F12" s="209">
        <v>358.3333333333333</v>
      </c>
      <c r="G12" s="69">
        <v>242</v>
      </c>
      <c r="H12" s="112">
        <v>536.8421052631579</v>
      </c>
    </row>
    <row r="13" spans="2:8" ht="15">
      <c r="B13" s="8" t="s">
        <v>35</v>
      </c>
      <c r="C13" s="71">
        <v>4784</v>
      </c>
      <c r="D13" s="209" t="s">
        <v>13</v>
      </c>
      <c r="E13" s="69">
        <v>841</v>
      </c>
      <c r="F13" s="209" t="s">
        <v>13</v>
      </c>
      <c r="G13" s="69">
        <v>1551</v>
      </c>
      <c r="H13" s="112" t="s">
        <v>13</v>
      </c>
    </row>
    <row r="14" spans="2:8" ht="15">
      <c r="B14" s="8" t="s">
        <v>7</v>
      </c>
      <c r="C14" s="71">
        <v>80</v>
      </c>
      <c r="D14" s="209">
        <v>-15.789473684210535</v>
      </c>
      <c r="E14" s="69">
        <v>179</v>
      </c>
      <c r="F14" s="209">
        <v>-29.2490118577075</v>
      </c>
      <c r="G14" s="69">
        <v>402</v>
      </c>
      <c r="H14" s="112">
        <v>-16.075156576200428</v>
      </c>
    </row>
    <row r="15" spans="2:8" ht="15">
      <c r="B15" s="8" t="s">
        <v>8</v>
      </c>
      <c r="C15" s="71">
        <v>123</v>
      </c>
      <c r="D15" s="209" t="s">
        <v>13</v>
      </c>
      <c r="E15" s="69">
        <v>294</v>
      </c>
      <c r="F15" s="209">
        <v>21.991701244813285</v>
      </c>
      <c r="G15" s="69">
        <v>1021</v>
      </c>
      <c r="H15" s="112">
        <v>-13.766891891891902</v>
      </c>
    </row>
    <row r="16" spans="2:8" ht="15">
      <c r="B16" s="14" t="s">
        <v>9</v>
      </c>
      <c r="C16" s="80">
        <v>9</v>
      </c>
      <c r="D16" s="210">
        <v>-67.85714285714286</v>
      </c>
      <c r="E16" s="78">
        <v>33</v>
      </c>
      <c r="F16" s="210">
        <v>-29.787234042553195</v>
      </c>
      <c r="G16" s="78">
        <v>99</v>
      </c>
      <c r="H16" s="113">
        <v>-48.4375</v>
      </c>
    </row>
    <row r="17" spans="2:8" ht="15">
      <c r="B17" s="15" t="s">
        <v>10</v>
      </c>
      <c r="C17" s="74">
        <v>189</v>
      </c>
      <c r="D17" s="211">
        <v>40</v>
      </c>
      <c r="E17" s="72">
        <v>31</v>
      </c>
      <c r="F17" s="211">
        <v>-3.125</v>
      </c>
      <c r="G17" s="72">
        <v>55</v>
      </c>
      <c r="H17" s="114">
        <v>71.875</v>
      </c>
    </row>
    <row r="18" spans="2:8" ht="15">
      <c r="B18" s="81" t="s">
        <v>72</v>
      </c>
      <c r="C18" s="83">
        <v>10</v>
      </c>
      <c r="D18" s="212" t="s">
        <v>13</v>
      </c>
      <c r="E18" s="82">
        <v>11</v>
      </c>
      <c r="F18" s="212" t="s">
        <v>13</v>
      </c>
      <c r="G18" s="82">
        <v>2</v>
      </c>
      <c r="H18" s="214" t="s">
        <v>13</v>
      </c>
    </row>
    <row r="20" ht="15" customHeight="1">
      <c r="B20" s="41" t="s">
        <v>67</v>
      </c>
    </row>
    <row r="21" spans="2:12" ht="15">
      <c r="B21" s="42" t="s">
        <v>55</v>
      </c>
      <c r="J21" s="75"/>
      <c r="K21" s="75"/>
      <c r="L21" s="75"/>
    </row>
    <row r="22" spans="10:12" ht="15">
      <c r="J22" s="75"/>
      <c r="K22" s="75"/>
      <c r="L22" s="75"/>
    </row>
    <row r="23" spans="10:12" ht="15">
      <c r="J23" s="75"/>
      <c r="K23" s="75"/>
      <c r="L23" s="75"/>
    </row>
    <row r="24" spans="10:12" ht="15">
      <c r="J24" s="75"/>
      <c r="K24" s="75"/>
      <c r="L24" s="75"/>
    </row>
    <row r="25" spans="10:12" ht="15">
      <c r="J25" s="75"/>
      <c r="K25" s="75"/>
      <c r="L25" s="75"/>
    </row>
    <row r="26" spans="10:12" ht="15">
      <c r="J26" s="75"/>
      <c r="K26" s="75"/>
      <c r="L26" s="75"/>
    </row>
    <row r="27" spans="8:10" ht="15">
      <c r="H27" s="75"/>
      <c r="J27" s="75"/>
    </row>
    <row r="28" spans="8:10" ht="15">
      <c r="H28" s="75"/>
      <c r="J28" s="75"/>
    </row>
    <row r="29" spans="8:10" ht="15">
      <c r="H29" s="75"/>
      <c r="J29" s="75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2:I74"/>
  <sheetViews>
    <sheetView showGridLines="0" workbookViewId="0" topLeftCell="A1">
      <selection activeCell="K53" sqref="K53"/>
    </sheetView>
  </sheetViews>
  <sheetFormatPr defaultColWidth="9.140625" defaultRowHeight="15"/>
  <cols>
    <col min="1" max="2" width="9.140625" style="16" customWidth="1"/>
    <col min="3" max="3" width="21.28125" style="16" customWidth="1"/>
    <col min="4" max="4" width="27.00390625" style="16" customWidth="1"/>
    <col min="5" max="10" width="9.140625" style="16" customWidth="1"/>
    <col min="11" max="11" width="7.7109375" style="16" customWidth="1"/>
    <col min="12" max="16384" width="9.140625" style="16" customWidth="1"/>
  </cols>
  <sheetData>
    <row r="1" ht="12"/>
    <row r="2" ht="15.75">
      <c r="B2" s="133" t="s">
        <v>116</v>
      </c>
    </row>
    <row r="3" ht="12.75">
      <c r="B3" s="134" t="s">
        <v>92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>
      <c r="B16" s="33"/>
    </row>
    <row r="17" ht="12">
      <c r="B17" s="41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5" customHeight="1">
      <c r="B29" s="41"/>
    </row>
    <row r="30" ht="12">
      <c r="B30" s="41"/>
    </row>
    <row r="31" ht="12">
      <c r="B31" s="41"/>
    </row>
    <row r="32" ht="12">
      <c r="B32" s="42" t="s">
        <v>81</v>
      </c>
    </row>
    <row r="33" ht="12"/>
    <row r="34" ht="12"/>
    <row r="35" ht="12"/>
    <row r="45" spans="2:5" ht="15">
      <c r="B45" s="49"/>
      <c r="C45" s="49" t="s">
        <v>16</v>
      </c>
      <c r="D45" s="49" t="s">
        <v>18</v>
      </c>
      <c r="E45" s="49" t="s">
        <v>73</v>
      </c>
    </row>
    <row r="46" spans="2:9" ht="12.75">
      <c r="B46" s="144" t="s">
        <v>35</v>
      </c>
      <c r="C46" s="16">
        <v>4784</v>
      </c>
      <c r="D46" s="123">
        <v>1551</v>
      </c>
      <c r="E46" s="122">
        <f aca="true" t="shared" si="0" ref="E46:E58">C46+D46</f>
        <v>6335</v>
      </c>
      <c r="G46" s="67">
        <f>C46/E46*100</f>
        <v>75.51696921862667</v>
      </c>
      <c r="H46" s="67">
        <f aca="true" t="shared" si="1" ref="H46:H58">D46/E46*100</f>
        <v>24.483030781373323</v>
      </c>
      <c r="I46" s="16">
        <f>G46+H46</f>
        <v>100</v>
      </c>
    </row>
    <row r="47" spans="2:9" ht="12.75">
      <c r="B47" s="144" t="s">
        <v>76</v>
      </c>
      <c r="C47" s="16">
        <v>1171</v>
      </c>
      <c r="D47" s="121">
        <v>805</v>
      </c>
      <c r="E47" s="122">
        <f t="shared" si="0"/>
        <v>1976</v>
      </c>
      <c r="G47" s="67">
        <f>C47/E47*100</f>
        <v>59.26113360323887</v>
      </c>
      <c r="H47" s="67">
        <f t="shared" si="1"/>
        <v>40.73886639676113</v>
      </c>
      <c r="I47" s="16">
        <f>G47+H47</f>
        <v>100</v>
      </c>
    </row>
    <row r="48" spans="2:9" ht="12.75">
      <c r="B48" s="144" t="s">
        <v>8</v>
      </c>
      <c r="C48" s="16">
        <v>123</v>
      </c>
      <c r="D48" s="123">
        <v>1021</v>
      </c>
      <c r="E48" s="122">
        <f t="shared" si="0"/>
        <v>1144</v>
      </c>
      <c r="G48" s="67">
        <f>C48/E48*100</f>
        <v>10.751748251748252</v>
      </c>
      <c r="H48" s="67">
        <f t="shared" si="1"/>
        <v>89.24825174825175</v>
      </c>
      <c r="I48" s="16">
        <f>G48+H48</f>
        <v>100</v>
      </c>
    </row>
    <row r="49" spans="2:9" ht="12.75">
      <c r="B49" s="144" t="s">
        <v>4</v>
      </c>
      <c r="C49" s="120">
        <v>700</v>
      </c>
      <c r="D49" s="121">
        <v>342</v>
      </c>
      <c r="E49" s="122">
        <f t="shared" si="0"/>
        <v>1042</v>
      </c>
      <c r="G49" s="67">
        <f>C49/E49*100</f>
        <v>67.17850287907869</v>
      </c>
      <c r="H49" s="67">
        <f t="shared" si="1"/>
        <v>32.82149712092131</v>
      </c>
      <c r="I49" s="16">
        <f>G49+H49</f>
        <v>100</v>
      </c>
    </row>
    <row r="50" spans="2:8" ht="12.75">
      <c r="B50" s="144" t="s">
        <v>7</v>
      </c>
      <c r="C50" s="16">
        <v>80</v>
      </c>
      <c r="D50" s="121">
        <v>402</v>
      </c>
      <c r="E50" s="122">
        <f t="shared" si="0"/>
        <v>482</v>
      </c>
      <c r="H50" s="67">
        <f t="shared" si="1"/>
        <v>83.40248962655602</v>
      </c>
    </row>
    <row r="51" spans="2:8" ht="12.75">
      <c r="B51" s="144" t="s">
        <v>6</v>
      </c>
      <c r="C51" s="120">
        <v>69</v>
      </c>
      <c r="D51" s="121">
        <v>242</v>
      </c>
      <c r="E51" s="122">
        <f t="shared" si="0"/>
        <v>311</v>
      </c>
      <c r="H51" s="67">
        <f t="shared" si="1"/>
        <v>77.81350482315112</v>
      </c>
    </row>
    <row r="52" spans="2:8" ht="12.75">
      <c r="B52" s="144" t="s">
        <v>10</v>
      </c>
      <c r="C52" s="120">
        <v>189</v>
      </c>
      <c r="D52" s="121">
        <v>55</v>
      </c>
      <c r="E52" s="122">
        <f t="shared" si="0"/>
        <v>244</v>
      </c>
      <c r="H52" s="67">
        <f t="shared" si="1"/>
        <v>22.540983606557376</v>
      </c>
    </row>
    <row r="53" spans="2:8" ht="12.75">
      <c r="B53" s="144" t="s">
        <v>1</v>
      </c>
      <c r="C53" s="16">
        <v>34</v>
      </c>
      <c r="D53" s="124">
        <v>106</v>
      </c>
      <c r="E53" s="122">
        <f t="shared" si="0"/>
        <v>140</v>
      </c>
      <c r="H53" s="67">
        <f t="shared" si="1"/>
        <v>75.71428571428571</v>
      </c>
    </row>
    <row r="54" spans="2:8" ht="12.75">
      <c r="B54" s="144" t="s">
        <v>75</v>
      </c>
      <c r="C54" s="120">
        <v>33</v>
      </c>
      <c r="D54" s="121">
        <v>95</v>
      </c>
      <c r="E54" s="122">
        <f t="shared" si="0"/>
        <v>128</v>
      </c>
      <c r="H54" s="67">
        <f t="shared" si="1"/>
        <v>74.21875</v>
      </c>
    </row>
    <row r="55" spans="2:8" ht="12.75">
      <c r="B55" s="144" t="s">
        <v>5</v>
      </c>
      <c r="C55" s="16">
        <v>15</v>
      </c>
      <c r="D55" s="121">
        <v>98</v>
      </c>
      <c r="E55" s="122">
        <f t="shared" si="0"/>
        <v>113</v>
      </c>
      <c r="H55" s="67">
        <f t="shared" si="1"/>
        <v>86.72566371681415</v>
      </c>
    </row>
    <row r="56" spans="2:8" ht="12.75">
      <c r="B56" s="144" t="s">
        <v>9</v>
      </c>
      <c r="C56" s="120">
        <v>9</v>
      </c>
      <c r="D56" s="124">
        <v>99</v>
      </c>
      <c r="E56" s="122">
        <f t="shared" si="0"/>
        <v>108</v>
      </c>
      <c r="H56" s="67">
        <f t="shared" si="1"/>
        <v>91.66666666666666</v>
      </c>
    </row>
    <row r="57" spans="2:8" ht="12.75">
      <c r="B57" s="144" t="s">
        <v>33</v>
      </c>
      <c r="C57" s="16">
        <v>30</v>
      </c>
      <c r="D57" s="121">
        <v>18</v>
      </c>
      <c r="E57" s="122">
        <f t="shared" si="0"/>
        <v>48</v>
      </c>
      <c r="H57" s="67">
        <f t="shared" si="1"/>
        <v>37.5</v>
      </c>
    </row>
    <row r="58" spans="2:8" ht="12.75">
      <c r="B58" s="144" t="s">
        <v>41</v>
      </c>
      <c r="C58" s="16">
        <v>10</v>
      </c>
      <c r="D58" s="124">
        <v>2</v>
      </c>
      <c r="E58" s="122">
        <f t="shared" si="0"/>
        <v>12</v>
      </c>
      <c r="H58" s="67">
        <f t="shared" si="1"/>
        <v>16.666666666666664</v>
      </c>
    </row>
    <row r="60" spans="2:5" ht="15">
      <c r="B60"/>
      <c r="C60"/>
      <c r="D60"/>
      <c r="E60"/>
    </row>
    <row r="61" spans="2:5" ht="15">
      <c r="B61"/>
      <c r="C61"/>
      <c r="D61"/>
      <c r="E61"/>
    </row>
    <row r="62" spans="2:5" ht="15">
      <c r="B62"/>
      <c r="C62"/>
      <c r="D62"/>
      <c r="E62"/>
    </row>
    <row r="63" spans="2:5" ht="15">
      <c r="B63"/>
      <c r="C63"/>
      <c r="D63"/>
      <c r="E63"/>
    </row>
    <row r="64" spans="2:5" ht="15">
      <c r="B64"/>
      <c r="C64"/>
      <c r="D64"/>
      <c r="E64"/>
    </row>
    <row r="65" spans="2:5" ht="15">
      <c r="B65"/>
      <c r="C65"/>
      <c r="D65"/>
      <c r="E65"/>
    </row>
    <row r="66" spans="2:5" ht="15">
      <c r="B66"/>
      <c r="C66"/>
      <c r="D66"/>
      <c r="E66"/>
    </row>
    <row r="67" spans="2:5" ht="15">
      <c r="B67"/>
      <c r="C67"/>
      <c r="D67"/>
      <c r="E67"/>
    </row>
    <row r="68" spans="2:5" ht="15">
      <c r="B68"/>
      <c r="C68"/>
      <c r="D68"/>
      <c r="E68"/>
    </row>
    <row r="69" spans="2:5" ht="15">
      <c r="B69"/>
      <c r="C69"/>
      <c r="D69"/>
      <c r="E69"/>
    </row>
    <row r="70" spans="2:5" ht="15">
      <c r="B70"/>
      <c r="C70"/>
      <c r="D70"/>
      <c r="E70"/>
    </row>
    <row r="71" spans="2:5" ht="15">
      <c r="B71"/>
      <c r="C71"/>
      <c r="D71"/>
      <c r="E71"/>
    </row>
    <row r="72" spans="2:5" ht="15">
      <c r="B72"/>
      <c r="C72"/>
      <c r="D72"/>
      <c r="E72"/>
    </row>
    <row r="73" spans="2:5" ht="15">
      <c r="B73"/>
      <c r="C73"/>
      <c r="D73"/>
      <c r="E73"/>
    </row>
    <row r="74" spans="2:5" ht="15">
      <c r="B74"/>
      <c r="C74"/>
      <c r="D74"/>
      <c r="E74"/>
    </row>
  </sheetData>
  <autoFilter ref="B45:E45">
    <sortState ref="B46:E74">
      <sortCondition descending="1" sortBy="value" ref="E46:E74"/>
    </sortState>
  </autoFilter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B2:P69"/>
  <sheetViews>
    <sheetView showGridLines="0" workbookViewId="0" topLeftCell="A1">
      <selection activeCell="Q6" sqref="Q6"/>
    </sheetView>
  </sheetViews>
  <sheetFormatPr defaultColWidth="9.140625" defaultRowHeight="15"/>
  <cols>
    <col min="1" max="16384" width="9.140625" style="9" customWidth="1"/>
  </cols>
  <sheetData>
    <row r="2" ht="15.75">
      <c r="B2" s="133" t="s">
        <v>119</v>
      </c>
    </row>
    <row r="3" ht="12.75">
      <c r="B3" s="137" t="s">
        <v>11</v>
      </c>
    </row>
    <row r="5" spans="2:9" s="27" customFormat="1" ht="12">
      <c r="B5" s="23"/>
      <c r="C5" s="23"/>
      <c r="D5" s="23"/>
      <c r="E5" s="23"/>
      <c r="F5" s="23"/>
      <c r="G5" s="23"/>
      <c r="H5" s="23"/>
      <c r="I5" s="23"/>
    </row>
    <row r="6" spans="2:9" s="27" customFormat="1" ht="12">
      <c r="B6" s="24"/>
      <c r="C6" s="28"/>
      <c r="D6" s="28"/>
      <c r="E6" s="28"/>
      <c r="F6" s="28"/>
      <c r="G6" s="28"/>
      <c r="H6" s="28"/>
      <c r="I6" s="28"/>
    </row>
    <row r="7" spans="2:9" s="27" customFormat="1" ht="12">
      <c r="B7" s="24"/>
      <c r="C7" s="28"/>
      <c r="D7" s="28"/>
      <c r="E7" s="28"/>
      <c r="F7" s="28"/>
      <c r="G7" s="28"/>
      <c r="H7" s="28"/>
      <c r="I7" s="28"/>
    </row>
    <row r="8" spans="2:9" s="27" customFormat="1" ht="12">
      <c r="B8" s="24"/>
      <c r="C8" s="28"/>
      <c r="D8" s="28"/>
      <c r="E8" s="28"/>
      <c r="F8" s="28"/>
      <c r="G8" s="28"/>
      <c r="H8" s="28"/>
      <c r="I8" s="28"/>
    </row>
    <row r="9" spans="2:9" s="27" customFormat="1" ht="12">
      <c r="B9" s="24"/>
      <c r="C9" s="28"/>
      <c r="D9" s="28"/>
      <c r="E9" s="28"/>
      <c r="F9" s="28"/>
      <c r="G9" s="28"/>
      <c r="H9" s="28"/>
      <c r="I9" s="28"/>
    </row>
    <row r="10" spans="2:9" s="27" customFormat="1" ht="12">
      <c r="B10" s="24"/>
      <c r="C10" s="28"/>
      <c r="D10" s="28"/>
      <c r="E10" s="28"/>
      <c r="F10" s="28"/>
      <c r="G10" s="28"/>
      <c r="H10" s="28"/>
      <c r="I10" s="28"/>
    </row>
    <row r="11" spans="2:9" s="27" customFormat="1" ht="12">
      <c r="B11" s="24"/>
      <c r="C11" s="28"/>
      <c r="D11" s="28"/>
      <c r="E11" s="28"/>
      <c r="F11" s="28"/>
      <c r="G11" s="28"/>
      <c r="H11" s="28"/>
      <c r="I11" s="28"/>
    </row>
    <row r="12" spans="2:9" s="27" customFormat="1" ht="12">
      <c r="B12" s="24"/>
      <c r="C12" s="28"/>
      <c r="D12" s="28"/>
      <c r="E12" s="28"/>
      <c r="F12" s="28"/>
      <c r="G12" s="28"/>
      <c r="H12" s="28"/>
      <c r="I12" s="28"/>
    </row>
    <row r="13" spans="2:9" s="27" customFormat="1" ht="12">
      <c r="B13" s="24"/>
      <c r="C13" s="28"/>
      <c r="D13" s="28"/>
      <c r="E13" s="28"/>
      <c r="F13" s="28"/>
      <c r="G13" s="28"/>
      <c r="H13" s="28"/>
      <c r="I13" s="28"/>
    </row>
    <row r="14" spans="2:9" s="27" customFormat="1" ht="12">
      <c r="B14" s="24"/>
      <c r="C14" s="28"/>
      <c r="D14" s="28"/>
      <c r="E14" s="28"/>
      <c r="F14" s="28"/>
      <c r="G14" s="28"/>
      <c r="H14" s="28"/>
      <c r="I14" s="28"/>
    </row>
    <row r="15" spans="2:9" s="27" customFormat="1" ht="12">
      <c r="B15" s="24"/>
      <c r="C15" s="28"/>
      <c r="D15" s="28"/>
      <c r="E15" s="28"/>
      <c r="F15" s="28"/>
      <c r="G15" s="28"/>
      <c r="H15" s="28"/>
      <c r="I15" s="28"/>
    </row>
    <row r="16" spans="2:9" s="27" customFormat="1" ht="12">
      <c r="B16" s="24"/>
      <c r="C16" s="28"/>
      <c r="D16" s="28"/>
      <c r="E16" s="28"/>
      <c r="F16" s="28"/>
      <c r="G16" s="28"/>
      <c r="H16" s="28"/>
      <c r="I16" s="28"/>
    </row>
    <row r="17" spans="2:9" s="27" customFormat="1" ht="12">
      <c r="B17" s="24"/>
      <c r="C17" s="28"/>
      <c r="D17" s="28"/>
      <c r="E17" s="28"/>
      <c r="F17" s="28"/>
      <c r="G17" s="28"/>
      <c r="H17" s="28"/>
      <c r="I17" s="28"/>
    </row>
    <row r="20" ht="12">
      <c r="B20" s="1"/>
    </row>
    <row r="23" ht="12">
      <c r="B23" s="3"/>
    </row>
    <row r="24" ht="12">
      <c r="B24" s="48"/>
    </row>
    <row r="40" ht="12">
      <c r="B40" s="1" t="s">
        <v>23</v>
      </c>
    </row>
    <row r="44" spans="2:15" ht="15">
      <c r="B44" s="9" t="s">
        <v>69</v>
      </c>
      <c r="C44" s="9" t="s">
        <v>20</v>
      </c>
      <c r="D44" s="9" t="s">
        <v>61</v>
      </c>
      <c r="E44" s="9" t="s">
        <v>62</v>
      </c>
      <c r="F44" s="9" t="s">
        <v>21</v>
      </c>
      <c r="G44" s="52"/>
      <c r="M44" s="9" t="s">
        <v>61</v>
      </c>
      <c r="N44" s="9" t="s">
        <v>62</v>
      </c>
      <c r="O44" s="9" t="s">
        <v>21</v>
      </c>
    </row>
    <row r="45" spans="2:16" ht="15">
      <c r="B45" s="9" t="s">
        <v>1</v>
      </c>
      <c r="C45" s="9">
        <v>34</v>
      </c>
      <c r="D45" s="9">
        <v>3</v>
      </c>
      <c r="E45" s="9">
        <v>31</v>
      </c>
      <c r="F45" s="9" t="s">
        <v>13</v>
      </c>
      <c r="L45" s="9" t="s">
        <v>1</v>
      </c>
      <c r="M45" s="7">
        <f aca="true" t="shared" si="0" ref="M45:M54">D45/C45*100</f>
        <v>8.823529411764707</v>
      </c>
      <c r="N45" s="7">
        <f aca="true" t="shared" si="1" ref="N45:N54">E45/C45*100</f>
        <v>91.17647058823529</v>
      </c>
      <c r="O45" s="7">
        <v>0</v>
      </c>
      <c r="P45" s="9">
        <f aca="true" t="shared" si="2" ref="P45:P54">SUM(M45:O45)</f>
        <v>100</v>
      </c>
    </row>
    <row r="46" spans="2:16" ht="15">
      <c r="B46" s="9" t="s">
        <v>4</v>
      </c>
      <c r="C46" s="9">
        <v>700</v>
      </c>
      <c r="D46" s="9">
        <v>470</v>
      </c>
      <c r="E46" s="9">
        <v>214</v>
      </c>
      <c r="F46" s="9">
        <v>16</v>
      </c>
      <c r="L46" s="9" t="s">
        <v>4</v>
      </c>
      <c r="M46" s="7">
        <f t="shared" si="0"/>
        <v>67.14285714285714</v>
      </c>
      <c r="N46" s="7">
        <f t="shared" si="1"/>
        <v>30.571428571428573</v>
      </c>
      <c r="O46" s="7">
        <f>F46/C46*100</f>
        <v>2.2857142857142856</v>
      </c>
      <c r="P46" s="9">
        <f t="shared" si="2"/>
        <v>100</v>
      </c>
    </row>
    <row r="47" spans="2:16" ht="15">
      <c r="B47" s="9" t="s">
        <v>5</v>
      </c>
      <c r="C47" s="9">
        <v>15</v>
      </c>
      <c r="D47" s="9">
        <v>7</v>
      </c>
      <c r="E47" s="9">
        <v>8</v>
      </c>
      <c r="F47" s="9" t="s">
        <v>13</v>
      </c>
      <c r="L47" s="9" t="s">
        <v>5</v>
      </c>
      <c r="M47" s="7">
        <f t="shared" si="0"/>
        <v>46.666666666666664</v>
      </c>
      <c r="N47" s="7">
        <f t="shared" si="1"/>
        <v>53.333333333333336</v>
      </c>
      <c r="O47" s="7">
        <v>0</v>
      </c>
      <c r="P47" s="9">
        <f t="shared" si="2"/>
        <v>100</v>
      </c>
    </row>
    <row r="48" spans="2:16" ht="15">
      <c r="B48" s="9" t="s">
        <v>33</v>
      </c>
      <c r="C48" s="9">
        <v>30</v>
      </c>
      <c r="D48" s="9">
        <v>29</v>
      </c>
      <c r="E48" s="9">
        <v>1</v>
      </c>
      <c r="F48" s="9">
        <v>0</v>
      </c>
      <c r="L48" s="9" t="s">
        <v>33</v>
      </c>
      <c r="M48" s="7">
        <f t="shared" si="0"/>
        <v>96.66666666666667</v>
      </c>
      <c r="N48" s="7">
        <f t="shared" si="1"/>
        <v>3.3333333333333335</v>
      </c>
      <c r="O48" s="7">
        <v>0</v>
      </c>
      <c r="P48" s="9">
        <f t="shared" si="2"/>
        <v>100</v>
      </c>
    </row>
    <row r="49" spans="2:16" ht="15">
      <c r="B49" s="9" t="s">
        <v>6</v>
      </c>
      <c r="C49" s="9">
        <v>69</v>
      </c>
      <c r="D49" s="9">
        <v>56</v>
      </c>
      <c r="E49" s="9">
        <v>13</v>
      </c>
      <c r="F49" s="9">
        <v>0</v>
      </c>
      <c r="L49" s="9" t="s">
        <v>6</v>
      </c>
      <c r="M49" s="7">
        <f t="shared" si="0"/>
        <v>81.15942028985508</v>
      </c>
      <c r="N49" s="7">
        <f t="shared" si="1"/>
        <v>18.84057971014493</v>
      </c>
      <c r="O49" s="7">
        <f>F49/C49*100</f>
        <v>0</v>
      </c>
      <c r="P49" s="9">
        <f t="shared" si="2"/>
        <v>100</v>
      </c>
    </row>
    <row r="50" spans="2:16" ht="15">
      <c r="B50" s="9" t="s">
        <v>35</v>
      </c>
      <c r="C50" s="9">
        <v>4784</v>
      </c>
      <c r="D50" s="9">
        <v>1406</v>
      </c>
      <c r="E50" s="9">
        <v>2583</v>
      </c>
      <c r="F50" s="9">
        <v>795</v>
      </c>
      <c r="L50" s="9" t="s">
        <v>35</v>
      </c>
      <c r="M50" s="7">
        <f t="shared" si="0"/>
        <v>29.38963210702341</v>
      </c>
      <c r="N50" s="7">
        <f t="shared" si="1"/>
        <v>53.992474916387955</v>
      </c>
      <c r="O50" s="7">
        <f>F50/C50*100</f>
        <v>16.617892976588628</v>
      </c>
      <c r="P50" s="9">
        <f t="shared" si="2"/>
        <v>100</v>
      </c>
    </row>
    <row r="51" spans="2:16" ht="15">
      <c r="B51" s="9" t="s">
        <v>7</v>
      </c>
      <c r="C51" s="32">
        <v>80</v>
      </c>
      <c r="D51" s="32">
        <v>56</v>
      </c>
      <c r="E51" s="32">
        <v>24</v>
      </c>
      <c r="F51" s="9" t="s">
        <v>13</v>
      </c>
      <c r="L51" s="9" t="s">
        <v>7</v>
      </c>
      <c r="M51" s="7">
        <f t="shared" si="0"/>
        <v>70</v>
      </c>
      <c r="N51" s="7">
        <f t="shared" si="1"/>
        <v>30</v>
      </c>
      <c r="O51" s="7" t="s">
        <v>13</v>
      </c>
      <c r="P51" s="9">
        <f t="shared" si="2"/>
        <v>100</v>
      </c>
    </row>
    <row r="52" spans="2:16" ht="15">
      <c r="B52" s="9" t="s">
        <v>8</v>
      </c>
      <c r="C52" s="9">
        <v>123</v>
      </c>
      <c r="D52" s="9">
        <v>39</v>
      </c>
      <c r="E52" s="9">
        <v>79</v>
      </c>
      <c r="F52" s="9">
        <v>5</v>
      </c>
      <c r="L52" s="9" t="s">
        <v>8</v>
      </c>
      <c r="M52" s="7">
        <f t="shared" si="0"/>
        <v>31.70731707317073</v>
      </c>
      <c r="N52" s="7">
        <f t="shared" si="1"/>
        <v>64.22764227642277</v>
      </c>
      <c r="O52" s="7">
        <f>F52/C52*100</f>
        <v>4.0650406504065035</v>
      </c>
      <c r="P52" s="9">
        <f t="shared" si="2"/>
        <v>100</v>
      </c>
    </row>
    <row r="53" spans="2:16" ht="15">
      <c r="B53" s="9" t="s">
        <v>9</v>
      </c>
      <c r="C53" s="9">
        <v>9</v>
      </c>
      <c r="D53" s="9">
        <v>5</v>
      </c>
      <c r="E53" s="9">
        <v>1</v>
      </c>
      <c r="F53" s="9">
        <v>3</v>
      </c>
      <c r="L53" s="9" t="s">
        <v>9</v>
      </c>
      <c r="M53" s="7">
        <f t="shared" si="0"/>
        <v>55.55555555555556</v>
      </c>
      <c r="N53" s="7">
        <f t="shared" si="1"/>
        <v>11.11111111111111</v>
      </c>
      <c r="O53" s="7">
        <f>F53/C53*100</f>
        <v>33.33333333333333</v>
      </c>
      <c r="P53" s="9">
        <f t="shared" si="2"/>
        <v>100</v>
      </c>
    </row>
    <row r="54" spans="2:16" ht="15">
      <c r="B54" s="9" t="s">
        <v>10</v>
      </c>
      <c r="C54" s="9">
        <v>189</v>
      </c>
      <c r="D54" s="9">
        <v>187</v>
      </c>
      <c r="E54" s="9">
        <v>2</v>
      </c>
      <c r="F54" s="9">
        <v>0</v>
      </c>
      <c r="L54" s="9" t="s">
        <v>10</v>
      </c>
      <c r="M54" s="7">
        <f t="shared" si="0"/>
        <v>98.94179894179894</v>
      </c>
      <c r="N54" s="7">
        <f t="shared" si="1"/>
        <v>1.0582010582010581</v>
      </c>
      <c r="O54" s="7">
        <f>F54/C54*100</f>
        <v>0</v>
      </c>
      <c r="P54" s="9">
        <f t="shared" si="2"/>
        <v>100</v>
      </c>
    </row>
    <row r="55" spans="13:15" ht="15">
      <c r="M55" s="7"/>
      <c r="N55" s="7"/>
      <c r="O55" s="7"/>
    </row>
    <row r="59" spans="3:5" ht="15">
      <c r="C59" s="9" t="s">
        <v>61</v>
      </c>
      <c r="D59" s="9" t="s">
        <v>62</v>
      </c>
      <c r="E59" s="9" t="s">
        <v>21</v>
      </c>
    </row>
    <row r="60" spans="2:5" ht="15">
      <c r="B60" s="9" t="s">
        <v>1</v>
      </c>
      <c r="C60" s="31">
        <v>8.823529411764707</v>
      </c>
      <c r="D60" s="31">
        <v>91.17647058823529</v>
      </c>
      <c r="E60" s="31">
        <v>0</v>
      </c>
    </row>
    <row r="61" spans="2:5" ht="15">
      <c r="B61" s="9" t="s">
        <v>8</v>
      </c>
      <c r="C61" s="31">
        <v>31.70731707317073</v>
      </c>
      <c r="D61" s="31">
        <v>64.22764227642277</v>
      </c>
      <c r="E61" s="31">
        <v>4.0650406504065035</v>
      </c>
    </row>
    <row r="62" spans="2:5" ht="15">
      <c r="B62" s="9" t="s">
        <v>35</v>
      </c>
      <c r="C62" s="31">
        <v>29.38963210702341</v>
      </c>
      <c r="D62" s="31">
        <v>53.992474916387955</v>
      </c>
      <c r="E62" s="31">
        <v>16.617892976588628</v>
      </c>
    </row>
    <row r="63" spans="2:5" ht="15">
      <c r="B63" s="9" t="s">
        <v>5</v>
      </c>
      <c r="C63" s="31">
        <v>46.666666666666664</v>
      </c>
      <c r="D63" s="31">
        <v>53.333333333333336</v>
      </c>
      <c r="E63" s="31">
        <v>0</v>
      </c>
    </row>
    <row r="64" spans="2:5" ht="15">
      <c r="B64" s="9" t="s">
        <v>4</v>
      </c>
      <c r="C64" s="31">
        <v>67.14285714285714</v>
      </c>
      <c r="D64" s="31">
        <v>30.571428571428573</v>
      </c>
      <c r="E64" s="31">
        <v>2.2857142857142856</v>
      </c>
    </row>
    <row r="65" spans="2:5" ht="15">
      <c r="B65" s="9" t="s">
        <v>7</v>
      </c>
      <c r="C65" s="31">
        <v>70</v>
      </c>
      <c r="D65" s="31">
        <v>30</v>
      </c>
      <c r="E65" s="31" t="s">
        <v>13</v>
      </c>
    </row>
    <row r="66" spans="2:5" ht="15">
      <c r="B66" s="9" t="s">
        <v>6</v>
      </c>
      <c r="C66" s="31">
        <v>81.15942028985508</v>
      </c>
      <c r="D66" s="31">
        <v>18.84057971014493</v>
      </c>
      <c r="E66" s="31">
        <v>0</v>
      </c>
    </row>
    <row r="67" spans="2:5" ht="15">
      <c r="B67" s="9" t="s">
        <v>9</v>
      </c>
      <c r="C67" s="31">
        <v>55.55555555555556</v>
      </c>
      <c r="D67" s="31">
        <v>11.11111111111111</v>
      </c>
      <c r="E67" s="31">
        <v>33.33333333333333</v>
      </c>
    </row>
    <row r="68" spans="2:5" ht="15">
      <c r="B68" s="9" t="s">
        <v>33</v>
      </c>
      <c r="C68" s="31">
        <v>96.66666666666667</v>
      </c>
      <c r="D68" s="31">
        <v>3.3333333333333335</v>
      </c>
      <c r="E68" s="31">
        <v>0</v>
      </c>
    </row>
    <row r="69" spans="2:5" ht="15">
      <c r="B69" s="9" t="s">
        <v>10</v>
      </c>
      <c r="C69" s="31">
        <v>98.94179894179894</v>
      </c>
      <c r="D69" s="31">
        <v>1.0582010582010581</v>
      </c>
      <c r="E69" s="31">
        <v>0</v>
      </c>
    </row>
  </sheetData>
  <autoFilter ref="B59:F59">
    <sortState ref="B60:F69">
      <sortCondition descending="1" sortBy="value" ref="D60:D69"/>
    </sortState>
  </autoFilter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B2:P75"/>
  <sheetViews>
    <sheetView showGridLines="0" workbookViewId="0" topLeftCell="A24">
      <selection activeCell="N46" sqref="N46"/>
    </sheetView>
  </sheetViews>
  <sheetFormatPr defaultColWidth="9.140625" defaultRowHeight="15"/>
  <cols>
    <col min="1" max="12" width="9.140625" style="9" customWidth="1"/>
    <col min="13" max="14" width="10.421875" style="9" bestFit="1" customWidth="1"/>
    <col min="15" max="16" width="9.28125" style="9" bestFit="1" customWidth="1"/>
    <col min="17" max="19" width="10.421875" style="9" bestFit="1" customWidth="1"/>
    <col min="20" max="16384" width="9.140625" style="9" customWidth="1"/>
  </cols>
  <sheetData>
    <row r="1" ht="12"/>
    <row r="2" ht="15.75">
      <c r="B2" s="133" t="s">
        <v>120</v>
      </c>
    </row>
    <row r="3" ht="12.75">
      <c r="B3" s="137" t="s">
        <v>11</v>
      </c>
    </row>
    <row r="4" ht="12"/>
    <row r="5" ht="12"/>
    <row r="6" ht="12"/>
    <row r="7" ht="12"/>
    <row r="8" ht="12"/>
    <row r="9" ht="12"/>
    <row r="10" ht="12"/>
    <row r="11" ht="12"/>
    <row r="12" ht="12">
      <c r="B12" s="3"/>
    </row>
    <row r="13" ht="12">
      <c r="B13" s="48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5">
      <c r="B42" s="1" t="s">
        <v>23</v>
      </c>
    </row>
    <row r="46" spans="2:15" ht="15">
      <c r="B46" s="9" t="s">
        <v>69</v>
      </c>
      <c r="C46" s="9" t="s">
        <v>20</v>
      </c>
      <c r="D46" s="9" t="s">
        <v>61</v>
      </c>
      <c r="E46" s="9" t="s">
        <v>62</v>
      </c>
      <c r="F46" s="9" t="s">
        <v>21</v>
      </c>
      <c r="M46" s="9" t="s">
        <v>61</v>
      </c>
      <c r="N46" s="9" t="s">
        <v>62</v>
      </c>
      <c r="O46" s="9" t="s">
        <v>21</v>
      </c>
    </row>
    <row r="47" spans="2:16" ht="15">
      <c r="B47" s="9" t="s">
        <v>1</v>
      </c>
      <c r="C47" s="9">
        <v>106</v>
      </c>
      <c r="D47" s="9">
        <v>2</v>
      </c>
      <c r="E47" s="9">
        <v>104</v>
      </c>
      <c r="F47" s="9" t="s">
        <v>13</v>
      </c>
      <c r="L47" s="9" t="s">
        <v>1</v>
      </c>
      <c r="M47" s="51">
        <f aca="true" t="shared" si="0" ref="M47:M56">D47/C47*100</f>
        <v>1.8867924528301887</v>
      </c>
      <c r="N47" s="31">
        <f aca="true" t="shared" si="1" ref="N47:N56">E47/C47*100</f>
        <v>98.11320754716981</v>
      </c>
      <c r="O47" s="31"/>
      <c r="P47" s="51">
        <f>SUM(M47:O47)</f>
        <v>100</v>
      </c>
    </row>
    <row r="48" spans="2:16" ht="15">
      <c r="B48" s="9" t="s">
        <v>4</v>
      </c>
      <c r="C48" s="9">
        <v>342</v>
      </c>
      <c r="D48" s="9">
        <v>194</v>
      </c>
      <c r="E48" s="9">
        <v>144</v>
      </c>
      <c r="F48" s="9">
        <v>4</v>
      </c>
      <c r="L48" s="9" t="s">
        <v>4</v>
      </c>
      <c r="M48" s="51">
        <f t="shared" si="0"/>
        <v>56.72514619883041</v>
      </c>
      <c r="N48" s="31">
        <f t="shared" si="1"/>
        <v>42.10526315789473</v>
      </c>
      <c r="O48" s="31">
        <f>F48/C48*100</f>
        <v>1.1695906432748537</v>
      </c>
      <c r="P48" s="51">
        <f aca="true" t="shared" si="2" ref="P48:P55">SUM(M48:O48)</f>
        <v>100</v>
      </c>
    </row>
    <row r="49" spans="2:16" ht="15">
      <c r="B49" s="9" t="s">
        <v>5</v>
      </c>
      <c r="C49" s="32">
        <v>98</v>
      </c>
      <c r="D49" s="9">
        <v>55</v>
      </c>
      <c r="E49" s="9">
        <v>43</v>
      </c>
      <c r="F49" s="9" t="s">
        <v>13</v>
      </c>
      <c r="L49" s="9" t="s">
        <v>5</v>
      </c>
      <c r="M49" s="51">
        <f t="shared" si="0"/>
        <v>56.12244897959183</v>
      </c>
      <c r="N49" s="31">
        <f t="shared" si="1"/>
        <v>43.87755102040816</v>
      </c>
      <c r="O49" s="31"/>
      <c r="P49" s="51">
        <f t="shared" si="2"/>
        <v>100</v>
      </c>
    </row>
    <row r="50" spans="2:16" ht="15">
      <c r="B50" s="9" t="s">
        <v>33</v>
      </c>
      <c r="C50" s="9">
        <v>18</v>
      </c>
      <c r="D50" s="9">
        <v>17</v>
      </c>
      <c r="E50" s="9">
        <v>1</v>
      </c>
      <c r="F50" s="9">
        <v>0</v>
      </c>
      <c r="L50" s="9" t="s">
        <v>33</v>
      </c>
      <c r="M50" s="51">
        <f t="shared" si="0"/>
        <v>94.44444444444444</v>
      </c>
      <c r="N50" s="31">
        <f t="shared" si="1"/>
        <v>5.555555555555555</v>
      </c>
      <c r="O50" s="31"/>
      <c r="P50" s="51">
        <f t="shared" si="2"/>
        <v>100</v>
      </c>
    </row>
    <row r="51" spans="2:16" ht="15">
      <c r="B51" s="9" t="s">
        <v>6</v>
      </c>
      <c r="C51" s="9">
        <v>241</v>
      </c>
      <c r="D51" s="9">
        <v>105</v>
      </c>
      <c r="E51" s="9">
        <v>136</v>
      </c>
      <c r="F51" s="9">
        <v>0</v>
      </c>
      <c r="L51" s="9" t="s">
        <v>6</v>
      </c>
      <c r="M51" s="51">
        <f t="shared" si="0"/>
        <v>43.56846473029046</v>
      </c>
      <c r="N51" s="31">
        <f t="shared" si="1"/>
        <v>56.43153526970954</v>
      </c>
      <c r="O51" s="31">
        <f>F51/C51*100</f>
        <v>0</v>
      </c>
      <c r="P51" s="51">
        <f t="shared" si="2"/>
        <v>100</v>
      </c>
    </row>
    <row r="52" spans="2:16" ht="15">
      <c r="B52" s="9" t="s">
        <v>35</v>
      </c>
      <c r="C52" s="9">
        <v>1551</v>
      </c>
      <c r="D52" s="9">
        <v>357</v>
      </c>
      <c r="E52" s="9">
        <v>964</v>
      </c>
      <c r="F52" s="9">
        <v>230</v>
      </c>
      <c r="L52" s="9" t="s">
        <v>35</v>
      </c>
      <c r="M52" s="51">
        <f t="shared" si="0"/>
        <v>23.017408123791103</v>
      </c>
      <c r="N52" s="31">
        <f t="shared" si="1"/>
        <v>62.153449387491946</v>
      </c>
      <c r="O52" s="31">
        <f>F52/C52*100</f>
        <v>14.829142488716956</v>
      </c>
      <c r="P52" s="51">
        <f t="shared" si="2"/>
        <v>100</v>
      </c>
    </row>
    <row r="53" spans="2:16" ht="15">
      <c r="B53" s="9" t="s">
        <v>7</v>
      </c>
      <c r="C53" s="32">
        <v>402</v>
      </c>
      <c r="D53" s="9">
        <v>380</v>
      </c>
      <c r="E53" s="9">
        <v>22</v>
      </c>
      <c r="F53" s="9" t="s">
        <v>13</v>
      </c>
      <c r="L53" s="9" t="s">
        <v>7</v>
      </c>
      <c r="M53" s="51">
        <f t="shared" si="0"/>
        <v>94.5273631840796</v>
      </c>
      <c r="N53" s="31">
        <f t="shared" si="1"/>
        <v>5.472636815920398</v>
      </c>
      <c r="O53" s="31"/>
      <c r="P53" s="51">
        <f t="shared" si="2"/>
        <v>100</v>
      </c>
    </row>
    <row r="54" spans="2:16" ht="15">
      <c r="B54" s="9" t="s">
        <v>8</v>
      </c>
      <c r="C54" s="9">
        <v>1021</v>
      </c>
      <c r="D54" s="9">
        <v>214</v>
      </c>
      <c r="E54" s="9">
        <v>799</v>
      </c>
      <c r="F54" s="9">
        <v>8</v>
      </c>
      <c r="L54" s="9" t="s">
        <v>8</v>
      </c>
      <c r="M54" s="51">
        <f t="shared" si="0"/>
        <v>20.959843290891282</v>
      </c>
      <c r="N54" s="31">
        <f t="shared" si="1"/>
        <v>78.25661116552399</v>
      </c>
      <c r="O54" s="31">
        <f>F54/C54*100</f>
        <v>0.7835455435847208</v>
      </c>
      <c r="P54" s="51">
        <f t="shared" si="2"/>
        <v>100</v>
      </c>
    </row>
    <row r="55" spans="2:16" ht="15">
      <c r="B55" s="9" t="s">
        <v>9</v>
      </c>
      <c r="C55" s="9">
        <v>99</v>
      </c>
      <c r="D55" s="9">
        <v>15</v>
      </c>
      <c r="E55" s="9">
        <v>84</v>
      </c>
      <c r="F55" s="9">
        <v>0</v>
      </c>
      <c r="L55" s="9" t="s">
        <v>9</v>
      </c>
      <c r="M55" s="51">
        <f t="shared" si="0"/>
        <v>15.151515151515152</v>
      </c>
      <c r="N55" s="31">
        <f t="shared" si="1"/>
        <v>84.84848484848484</v>
      </c>
      <c r="O55" s="31">
        <f>F55/C55*100</f>
        <v>0</v>
      </c>
      <c r="P55" s="51">
        <f t="shared" si="2"/>
        <v>100</v>
      </c>
    </row>
    <row r="56" spans="2:16" ht="15">
      <c r="B56" s="9" t="s">
        <v>10</v>
      </c>
      <c r="C56" s="9">
        <v>55</v>
      </c>
      <c r="D56" s="9">
        <v>55</v>
      </c>
      <c r="E56" s="9">
        <v>0</v>
      </c>
      <c r="F56" s="9">
        <v>0</v>
      </c>
      <c r="L56" s="9" t="s">
        <v>10</v>
      </c>
      <c r="M56" s="51">
        <f t="shared" si="0"/>
        <v>100</v>
      </c>
      <c r="N56" s="31">
        <f t="shared" si="1"/>
        <v>0</v>
      </c>
      <c r="O56" s="31">
        <f>F56/C56*100</f>
        <v>0</v>
      </c>
      <c r="P56" s="51">
        <f aca="true" t="shared" si="3" ref="P56">SUM(M56:O56)</f>
        <v>100</v>
      </c>
    </row>
    <row r="58" spans="2:3" ht="15">
      <c r="B58" s="76" t="s">
        <v>56</v>
      </c>
      <c r="C58" s="77"/>
    </row>
    <row r="59" spans="2:3" ht="15">
      <c r="B59" s="76" t="s">
        <v>13</v>
      </c>
      <c r="C59" s="76" t="s">
        <v>57</v>
      </c>
    </row>
    <row r="64" ht="15">
      <c r="C64" s="32"/>
    </row>
    <row r="65" spans="3:5" ht="15">
      <c r="C65" s="9" t="s">
        <v>61</v>
      </c>
      <c r="D65" s="9" t="s">
        <v>62</v>
      </c>
      <c r="E65" s="9" t="s">
        <v>21</v>
      </c>
    </row>
    <row r="66" spans="2:5" ht="15">
      <c r="B66" s="9" t="s">
        <v>1</v>
      </c>
      <c r="C66" s="31">
        <v>1.8867924528301887</v>
      </c>
      <c r="D66" s="31">
        <v>98.11320754716981</v>
      </c>
      <c r="E66" s="31" t="s">
        <v>13</v>
      </c>
    </row>
    <row r="67" spans="2:5" ht="15">
      <c r="B67" s="9" t="s">
        <v>9</v>
      </c>
      <c r="C67" s="31">
        <v>15.151515151515152</v>
      </c>
      <c r="D67" s="31">
        <v>84.84848484848484</v>
      </c>
      <c r="E67" s="31">
        <v>0</v>
      </c>
    </row>
    <row r="68" spans="2:5" ht="15">
      <c r="B68" s="9" t="s">
        <v>8</v>
      </c>
      <c r="C68" s="31">
        <v>20.959843290891282</v>
      </c>
      <c r="D68" s="31">
        <v>78.25661116552399</v>
      </c>
      <c r="E68" s="31">
        <v>0.7835455435847208</v>
      </c>
    </row>
    <row r="69" spans="2:5" ht="15">
      <c r="B69" s="9" t="s">
        <v>35</v>
      </c>
      <c r="C69" s="31">
        <v>23.017408123791103</v>
      </c>
      <c r="D69" s="31">
        <v>62.153449387491946</v>
      </c>
      <c r="E69" s="31">
        <v>14.829142488716956</v>
      </c>
    </row>
    <row r="70" spans="2:5" ht="15">
      <c r="B70" s="9" t="s">
        <v>6</v>
      </c>
      <c r="C70" s="31">
        <v>43.56846473029046</v>
      </c>
      <c r="D70" s="31">
        <v>56.43153526970954</v>
      </c>
      <c r="E70" s="31">
        <v>0</v>
      </c>
    </row>
    <row r="71" spans="2:5" ht="15">
      <c r="B71" s="9" t="s">
        <v>5</v>
      </c>
      <c r="C71" s="31">
        <v>56.12244897959183</v>
      </c>
      <c r="D71" s="31">
        <v>43.87755102040816</v>
      </c>
      <c r="E71" s="31" t="s">
        <v>13</v>
      </c>
    </row>
    <row r="72" spans="2:5" ht="15">
      <c r="B72" s="9" t="s">
        <v>4</v>
      </c>
      <c r="C72" s="31">
        <v>56.72514619883041</v>
      </c>
      <c r="D72" s="31">
        <v>42.10526315789473</v>
      </c>
      <c r="E72" s="31">
        <v>1.1695906432748537</v>
      </c>
    </row>
    <row r="73" spans="2:5" ht="15">
      <c r="B73" s="9" t="s">
        <v>33</v>
      </c>
      <c r="C73" s="31">
        <v>94.44444444444444</v>
      </c>
      <c r="D73" s="31">
        <v>5.555555555555555</v>
      </c>
      <c r="E73" s="31" t="s">
        <v>13</v>
      </c>
    </row>
    <row r="74" spans="2:5" ht="15">
      <c r="B74" s="9" t="s">
        <v>7</v>
      </c>
      <c r="C74" s="31">
        <v>94.5273631840796</v>
      </c>
      <c r="D74" s="31">
        <v>5.472636815920398</v>
      </c>
      <c r="E74" s="31" t="s">
        <v>13</v>
      </c>
    </row>
    <row r="75" spans="2:5" ht="15">
      <c r="B75" s="9" t="s">
        <v>10</v>
      </c>
      <c r="C75" s="31">
        <v>100</v>
      </c>
      <c r="D75" s="31">
        <v>0</v>
      </c>
      <c r="E75" s="31">
        <v>0</v>
      </c>
    </row>
  </sheetData>
  <autoFilter ref="L46:M46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2:M98"/>
  <sheetViews>
    <sheetView showGridLines="0" tabSelected="1" workbookViewId="0" topLeftCell="A1">
      <selection activeCell="L25" sqref="L25"/>
    </sheetView>
  </sheetViews>
  <sheetFormatPr defaultColWidth="9.140625" defaultRowHeight="15"/>
  <cols>
    <col min="1" max="1" width="9.140625" style="16" customWidth="1"/>
    <col min="2" max="2" width="15.00390625" style="16" customWidth="1"/>
    <col min="3" max="5" width="9.140625" style="16" customWidth="1"/>
    <col min="6" max="6" width="16.7109375" style="16" customWidth="1"/>
    <col min="7" max="16384" width="9.140625" style="16" customWidth="1"/>
  </cols>
  <sheetData>
    <row r="1" ht="12"/>
    <row r="2" ht="15.75">
      <c r="B2" s="133" t="s">
        <v>124</v>
      </c>
    </row>
    <row r="3" ht="12.75">
      <c r="B3" s="134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>
      <c r="B21" s="33"/>
    </row>
    <row r="22" ht="12">
      <c r="B22" s="41"/>
    </row>
    <row r="23" ht="12"/>
    <row r="24" ht="12"/>
    <row r="25" ht="12"/>
    <row r="26" ht="12"/>
    <row r="27" ht="12"/>
    <row r="28" ht="12"/>
    <row r="29" ht="12"/>
    <row r="30" ht="15" customHeight="1">
      <c r="B30" s="41"/>
    </row>
    <row r="31" ht="15" customHeight="1">
      <c r="B31" s="41"/>
    </row>
    <row r="32" ht="15" customHeight="1">
      <c r="B32" s="41"/>
    </row>
    <row r="33" ht="15" customHeight="1">
      <c r="B33" s="41"/>
    </row>
    <row r="34" ht="15" customHeight="1">
      <c r="B34" s="41"/>
    </row>
    <row r="35" ht="15">
      <c r="B35" s="16" t="s">
        <v>65</v>
      </c>
    </row>
    <row r="57" spans="6:7" ht="15">
      <c r="F57" s="49" t="s">
        <v>15</v>
      </c>
      <c r="G57" s="128" t="s">
        <v>19</v>
      </c>
    </row>
    <row r="58" spans="6:7" ht="15">
      <c r="F58" s="13" t="s">
        <v>76</v>
      </c>
      <c r="G58" s="129">
        <v>1135</v>
      </c>
    </row>
    <row r="59" spans="6:7" ht="15">
      <c r="F59" s="8" t="s">
        <v>30</v>
      </c>
      <c r="G59" s="130">
        <v>567</v>
      </c>
    </row>
    <row r="60" spans="6:7" ht="15">
      <c r="F60" s="8" t="s">
        <v>28</v>
      </c>
      <c r="G60" s="130">
        <v>559</v>
      </c>
    </row>
    <row r="61" spans="6:7" ht="15">
      <c r="F61" s="8" t="s">
        <v>4</v>
      </c>
      <c r="G61" s="130">
        <v>548</v>
      </c>
    </row>
    <row r="62" spans="6:7" ht="15">
      <c r="F62" s="8" t="s">
        <v>36</v>
      </c>
      <c r="G62" s="130">
        <v>494</v>
      </c>
    </row>
    <row r="63" spans="6:7" ht="15">
      <c r="F63" s="8" t="s">
        <v>39</v>
      </c>
      <c r="G63" s="130">
        <v>295</v>
      </c>
    </row>
    <row r="64" spans="6:7" ht="15">
      <c r="F64" s="8" t="s">
        <v>31</v>
      </c>
      <c r="G64" s="130">
        <v>284</v>
      </c>
    </row>
    <row r="65" spans="6:7" ht="15">
      <c r="F65" s="8" t="s">
        <v>45</v>
      </c>
      <c r="G65" s="130">
        <v>282</v>
      </c>
    </row>
    <row r="66" spans="6:7" ht="15">
      <c r="F66" s="8" t="s">
        <v>35</v>
      </c>
      <c r="G66" s="130">
        <v>257</v>
      </c>
    </row>
    <row r="67" spans="6:7" ht="15">
      <c r="F67" s="8" t="s">
        <v>37</v>
      </c>
      <c r="G67" s="130">
        <v>256</v>
      </c>
    </row>
    <row r="68" spans="6:7" ht="15">
      <c r="F68" s="15" t="s">
        <v>22</v>
      </c>
      <c r="G68" s="131">
        <v>1417</v>
      </c>
    </row>
    <row r="69" spans="2:3" ht="15">
      <c r="B69"/>
      <c r="C69"/>
    </row>
    <row r="71" spans="2:3" ht="15">
      <c r="B71" s="125" t="s">
        <v>69</v>
      </c>
      <c r="C71" s="126">
        <v>2019</v>
      </c>
    </row>
    <row r="72" spans="2:3" ht="15">
      <c r="B72" s="127" t="s">
        <v>76</v>
      </c>
      <c r="C72" s="132">
        <v>1135</v>
      </c>
    </row>
    <row r="73" spans="2:3" ht="15">
      <c r="B73" s="127" t="s">
        <v>30</v>
      </c>
      <c r="C73" s="132">
        <v>567</v>
      </c>
    </row>
    <row r="74" spans="2:3" ht="15">
      <c r="B74" s="127" t="s">
        <v>28</v>
      </c>
      <c r="C74" s="132">
        <v>559</v>
      </c>
    </row>
    <row r="75" spans="2:3" ht="15">
      <c r="B75" s="127" t="s">
        <v>4</v>
      </c>
      <c r="C75" s="132">
        <v>548</v>
      </c>
    </row>
    <row r="76" spans="2:3" ht="15">
      <c r="B76" s="127" t="s">
        <v>36</v>
      </c>
      <c r="C76" s="146">
        <v>494</v>
      </c>
    </row>
    <row r="77" spans="2:3" ht="15">
      <c r="B77" s="127" t="s">
        <v>39</v>
      </c>
      <c r="C77" s="132">
        <v>295</v>
      </c>
    </row>
    <row r="78" spans="2:3" ht="15">
      <c r="B78" s="127" t="s">
        <v>31</v>
      </c>
      <c r="C78" s="132">
        <v>284</v>
      </c>
    </row>
    <row r="79" spans="2:3" ht="15">
      <c r="B79" s="127" t="s">
        <v>45</v>
      </c>
      <c r="C79" s="132">
        <v>282</v>
      </c>
    </row>
    <row r="80" spans="2:3" ht="15">
      <c r="B80" s="127" t="s">
        <v>35</v>
      </c>
      <c r="C80" s="146">
        <v>257</v>
      </c>
    </row>
    <row r="81" spans="2:3" ht="15">
      <c r="B81" s="127" t="s">
        <v>37</v>
      </c>
      <c r="C81" s="132">
        <v>256</v>
      </c>
    </row>
    <row r="82" spans="2:3" ht="15">
      <c r="B82" s="127" t="s">
        <v>7</v>
      </c>
      <c r="C82" s="132">
        <v>203</v>
      </c>
    </row>
    <row r="83" spans="2:3" ht="15">
      <c r="B83" s="127" t="s">
        <v>26</v>
      </c>
      <c r="C83" s="132">
        <v>175</v>
      </c>
    </row>
    <row r="84" spans="2:13" ht="15">
      <c r="B84" s="127" t="s">
        <v>27</v>
      </c>
      <c r="C84" s="132">
        <v>149</v>
      </c>
      <c r="M84" s="16" t="s">
        <v>83</v>
      </c>
    </row>
    <row r="85" spans="2:3" ht="15">
      <c r="B85" s="127" t="s">
        <v>34</v>
      </c>
      <c r="C85" s="132">
        <v>139</v>
      </c>
    </row>
    <row r="86" spans="2:3" ht="15">
      <c r="B86" s="127" t="s">
        <v>6</v>
      </c>
      <c r="C86" s="132">
        <v>132</v>
      </c>
    </row>
    <row r="87" spans="2:3" ht="15">
      <c r="B87" s="127" t="s">
        <v>29</v>
      </c>
      <c r="C87" s="132">
        <v>113</v>
      </c>
    </row>
    <row r="88" spans="2:3" ht="15">
      <c r="B88" s="127" t="s">
        <v>10</v>
      </c>
      <c r="C88" s="132">
        <v>95</v>
      </c>
    </row>
    <row r="89" spans="2:3" ht="15">
      <c r="B89" s="127" t="s">
        <v>75</v>
      </c>
      <c r="C89" s="132">
        <v>83</v>
      </c>
    </row>
    <row r="90" spans="2:3" ht="15">
      <c r="B90" s="127" t="s">
        <v>1</v>
      </c>
      <c r="C90" s="132">
        <v>64</v>
      </c>
    </row>
    <row r="91" spans="2:3" ht="15">
      <c r="B91" s="127" t="s">
        <v>8</v>
      </c>
      <c r="C91" s="132">
        <v>62</v>
      </c>
    </row>
    <row r="92" spans="2:3" ht="15">
      <c r="B92" s="127" t="s">
        <v>32</v>
      </c>
      <c r="C92" s="132">
        <v>52</v>
      </c>
    </row>
    <row r="93" spans="2:3" ht="15">
      <c r="B93" s="127" t="s">
        <v>33</v>
      </c>
      <c r="C93" s="132">
        <v>35</v>
      </c>
    </row>
    <row r="94" spans="2:3" ht="15">
      <c r="B94" s="127" t="s">
        <v>3</v>
      </c>
      <c r="C94" s="132">
        <v>30</v>
      </c>
    </row>
    <row r="95" spans="2:3" ht="15">
      <c r="B95" s="127" t="s">
        <v>38</v>
      </c>
      <c r="C95" s="132">
        <v>28</v>
      </c>
    </row>
    <row r="96" spans="2:3" ht="15">
      <c r="B96" s="127" t="s">
        <v>5</v>
      </c>
      <c r="C96" s="132">
        <v>21</v>
      </c>
    </row>
    <row r="97" spans="2:3" ht="15">
      <c r="B97" s="127" t="s">
        <v>9</v>
      </c>
      <c r="C97" s="132">
        <v>19</v>
      </c>
    </row>
    <row r="98" spans="2:3" ht="15">
      <c r="B98" s="127" t="s">
        <v>44</v>
      </c>
      <c r="C98" s="132">
        <v>17</v>
      </c>
    </row>
  </sheetData>
  <autoFilter ref="B71:C98">
    <sortState ref="B72:C98">
      <sortCondition descending="1" sortBy="value" ref="C72:C98"/>
    </sortState>
  </autoFilter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2:U147"/>
  <sheetViews>
    <sheetView showGridLines="0" workbookViewId="0" topLeftCell="A52">
      <selection activeCell="R59" sqref="R59:U59"/>
    </sheetView>
  </sheetViews>
  <sheetFormatPr defaultColWidth="9.140625" defaultRowHeight="15"/>
  <cols>
    <col min="1" max="1" width="9.140625" style="9" customWidth="1"/>
    <col min="2" max="2" width="12.00390625" style="9" customWidth="1"/>
    <col min="3" max="3" width="11.28125" style="9" bestFit="1" customWidth="1"/>
    <col min="4" max="4" width="9.140625" style="9" customWidth="1"/>
    <col min="5" max="5" width="9.421875" style="9" bestFit="1" customWidth="1"/>
    <col min="6" max="6" width="15.57421875" style="9" customWidth="1"/>
    <col min="7" max="8" width="9.140625" style="9" customWidth="1"/>
    <col min="9" max="9" width="11.00390625" style="9" bestFit="1" customWidth="1"/>
    <col min="10" max="17" width="9.140625" style="9" customWidth="1"/>
    <col min="18" max="18" width="12.00390625" style="9" bestFit="1" customWidth="1"/>
    <col min="19" max="19" width="11.00390625" style="9" bestFit="1" customWidth="1"/>
    <col min="20" max="16384" width="9.140625" style="9" customWidth="1"/>
  </cols>
  <sheetData>
    <row r="1" ht="12"/>
    <row r="2" spans="2:8" ht="15.75">
      <c r="B2" s="133" t="s">
        <v>125</v>
      </c>
      <c r="H2" s="3"/>
    </row>
    <row r="3" spans="2:8" ht="12.75">
      <c r="B3" s="137" t="s">
        <v>11</v>
      </c>
      <c r="H3" s="48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5" customHeight="1">
      <c r="B35" s="48"/>
    </row>
    <row r="36" ht="12">
      <c r="B36" s="9" t="s">
        <v>24</v>
      </c>
    </row>
    <row r="37" ht="12"/>
    <row r="38" ht="12"/>
    <row r="50" ht="15">
      <c r="A50" s="29"/>
    </row>
    <row r="51" ht="15">
      <c r="A51" s="29"/>
    </row>
    <row r="52" ht="15">
      <c r="A52" s="29"/>
    </row>
    <row r="53" ht="15">
      <c r="A53" s="29"/>
    </row>
    <row r="54" ht="15">
      <c r="A54" s="29"/>
    </row>
    <row r="55" ht="15">
      <c r="A55" s="29"/>
    </row>
    <row r="56" ht="15">
      <c r="A56" s="29"/>
    </row>
    <row r="57" ht="15">
      <c r="A57" s="29"/>
    </row>
    <row r="58" spans="1:21" ht="15">
      <c r="A58" s="29"/>
      <c r="B58" s="43"/>
      <c r="C58" s="2" t="s">
        <v>47</v>
      </c>
      <c r="D58" s="2" t="s">
        <v>48</v>
      </c>
      <c r="E58" s="2" t="s">
        <v>49</v>
      </c>
      <c r="F58" s="2" t="s">
        <v>14</v>
      </c>
      <c r="K58" s="43"/>
      <c r="L58" s="2" t="s">
        <v>47</v>
      </c>
      <c r="M58" s="2" t="s">
        <v>48</v>
      </c>
      <c r="N58" s="2" t="s">
        <v>49</v>
      </c>
      <c r="O58" s="2" t="s">
        <v>14</v>
      </c>
      <c r="P58" s="2"/>
      <c r="R58" s="9" t="s">
        <v>47</v>
      </c>
      <c r="S58" s="9" t="s">
        <v>48</v>
      </c>
      <c r="T58" s="9" t="s">
        <v>49</v>
      </c>
      <c r="U58" s="9" t="s">
        <v>14</v>
      </c>
    </row>
    <row r="59" spans="1:21" ht="15">
      <c r="A59" s="29"/>
      <c r="B59" s="47" t="s">
        <v>20</v>
      </c>
      <c r="C59" s="30">
        <f>SUM(C60:C86)</f>
        <v>3843</v>
      </c>
      <c r="D59" s="30">
        <f>SUM(D60:D86)</f>
        <v>334</v>
      </c>
      <c r="E59" s="30">
        <f>SUM(E60:E86)</f>
        <v>17</v>
      </c>
      <c r="F59" s="30">
        <f>SUM(F60:F86)</f>
        <v>1900</v>
      </c>
      <c r="H59" s="32">
        <f aca="true" t="shared" si="0" ref="H59:H86">SUM(C59:F59)</f>
        <v>6094</v>
      </c>
      <c r="K59" s="47" t="s">
        <v>20</v>
      </c>
      <c r="L59" s="30">
        <v>3843</v>
      </c>
      <c r="M59" s="30">
        <v>334</v>
      </c>
      <c r="N59" s="30">
        <v>17</v>
      </c>
      <c r="O59" s="30">
        <v>1900</v>
      </c>
      <c r="P59" s="30"/>
      <c r="R59" s="31">
        <f>L59/H59*100</f>
        <v>63.0620282244831</v>
      </c>
      <c r="S59" s="31">
        <f>M59/H59*100</f>
        <v>5.480800787659994</v>
      </c>
      <c r="T59" s="31">
        <f>N59/H59*100</f>
        <v>0.27896291434197573</v>
      </c>
      <c r="U59" s="31">
        <f>O59/H59*100</f>
        <v>31.178208073514934</v>
      </c>
    </row>
    <row r="60" spans="1:16" ht="15">
      <c r="A60" s="29"/>
      <c r="B60" s="4" t="s">
        <v>26</v>
      </c>
      <c r="C60" s="25">
        <v>83</v>
      </c>
      <c r="D60" s="25">
        <v>33</v>
      </c>
      <c r="E60" s="25">
        <v>0</v>
      </c>
      <c r="F60" s="25">
        <v>59</v>
      </c>
      <c r="H60" s="32">
        <f t="shared" si="0"/>
        <v>175</v>
      </c>
      <c r="I60" s="31">
        <f aca="true" t="shared" si="1" ref="I60:I86">H60/$H$59*100</f>
        <v>2.871677059402691</v>
      </c>
      <c r="K60" s="4" t="s">
        <v>26</v>
      </c>
      <c r="L60" s="25">
        <v>83</v>
      </c>
      <c r="M60" s="25">
        <v>33</v>
      </c>
      <c r="N60" s="25">
        <v>0</v>
      </c>
      <c r="O60" s="25">
        <v>59</v>
      </c>
      <c r="P60" s="25"/>
    </row>
    <row r="61" spans="1:16" ht="15">
      <c r="A61" s="29"/>
      <c r="B61" s="5" t="s">
        <v>1</v>
      </c>
      <c r="C61" s="26">
        <v>42</v>
      </c>
      <c r="D61" s="26">
        <v>11</v>
      </c>
      <c r="E61" s="26">
        <v>0</v>
      </c>
      <c r="F61" s="26">
        <v>11</v>
      </c>
      <c r="H61" s="32">
        <f t="shared" si="0"/>
        <v>64</v>
      </c>
      <c r="I61" s="31">
        <f t="shared" si="1"/>
        <v>1.0502133245815555</v>
      </c>
      <c r="K61" s="5" t="s">
        <v>1</v>
      </c>
      <c r="L61" s="26">
        <v>42</v>
      </c>
      <c r="M61" s="26">
        <v>11</v>
      </c>
      <c r="N61" s="26">
        <v>0</v>
      </c>
      <c r="O61" s="26">
        <v>11</v>
      </c>
      <c r="P61" s="26"/>
    </row>
    <row r="62" spans="1:16" ht="15">
      <c r="A62" s="29"/>
      <c r="B62" s="5" t="s">
        <v>75</v>
      </c>
      <c r="C62" s="26">
        <v>23</v>
      </c>
      <c r="D62" s="26">
        <v>0</v>
      </c>
      <c r="E62" s="26">
        <v>0</v>
      </c>
      <c r="F62" s="26">
        <v>60</v>
      </c>
      <c r="H62" s="32">
        <f t="shared" si="0"/>
        <v>83</v>
      </c>
      <c r="I62" s="31">
        <f t="shared" si="1"/>
        <v>1.361995405316705</v>
      </c>
      <c r="K62" s="5" t="s">
        <v>75</v>
      </c>
      <c r="L62" s="26">
        <v>23</v>
      </c>
      <c r="M62" s="26">
        <v>0</v>
      </c>
      <c r="N62" s="26">
        <v>0</v>
      </c>
      <c r="O62" s="26">
        <v>60</v>
      </c>
      <c r="P62" s="26"/>
    </row>
    <row r="63" spans="1:16" ht="15">
      <c r="A63" s="29"/>
      <c r="B63" s="5" t="s">
        <v>27</v>
      </c>
      <c r="C63" s="26">
        <v>58</v>
      </c>
      <c r="D63" s="26">
        <v>16</v>
      </c>
      <c r="E63" s="26">
        <v>7</v>
      </c>
      <c r="F63" s="26">
        <v>68</v>
      </c>
      <c r="H63" s="32">
        <f t="shared" si="0"/>
        <v>149</v>
      </c>
      <c r="I63" s="31">
        <f t="shared" si="1"/>
        <v>2.445027896291434</v>
      </c>
      <c r="K63" s="5" t="s">
        <v>27</v>
      </c>
      <c r="L63" s="26">
        <v>58</v>
      </c>
      <c r="M63" s="26">
        <v>16</v>
      </c>
      <c r="N63" s="26">
        <v>7</v>
      </c>
      <c r="O63" s="26">
        <v>68</v>
      </c>
      <c r="P63" s="26"/>
    </row>
    <row r="64" spans="1:16" ht="15">
      <c r="A64" s="29"/>
      <c r="B64" s="5" t="s">
        <v>70</v>
      </c>
      <c r="C64" s="26">
        <v>583</v>
      </c>
      <c r="D64" s="26">
        <v>76</v>
      </c>
      <c r="E64" s="26">
        <v>0</v>
      </c>
      <c r="F64" s="26">
        <v>476</v>
      </c>
      <c r="H64" s="32">
        <f t="shared" si="0"/>
        <v>1135</v>
      </c>
      <c r="I64" s="31">
        <f t="shared" si="1"/>
        <v>18.624876928126024</v>
      </c>
      <c r="K64" s="5" t="s">
        <v>70</v>
      </c>
      <c r="L64" s="26">
        <v>583</v>
      </c>
      <c r="M64" s="26">
        <v>76</v>
      </c>
      <c r="N64" s="26">
        <v>0</v>
      </c>
      <c r="O64" s="26">
        <v>476</v>
      </c>
      <c r="P64" s="26"/>
    </row>
    <row r="65" spans="1:16" ht="15">
      <c r="A65" s="29"/>
      <c r="B65" s="5" t="s">
        <v>3</v>
      </c>
      <c r="C65" s="26">
        <v>9</v>
      </c>
      <c r="D65" s="26">
        <v>10</v>
      </c>
      <c r="E65" s="26">
        <v>0</v>
      </c>
      <c r="F65" s="26">
        <v>11</v>
      </c>
      <c r="H65" s="32">
        <f t="shared" si="0"/>
        <v>30</v>
      </c>
      <c r="I65" s="31">
        <f t="shared" si="1"/>
        <v>0.4922874958976042</v>
      </c>
      <c r="K65" s="5" t="s">
        <v>3</v>
      </c>
      <c r="L65" s="26">
        <v>9</v>
      </c>
      <c r="M65" s="26">
        <v>10</v>
      </c>
      <c r="N65" s="26">
        <v>0</v>
      </c>
      <c r="O65" s="26">
        <v>11</v>
      </c>
      <c r="P65" s="26"/>
    </row>
    <row r="66" spans="1:16" ht="15">
      <c r="A66" s="29"/>
      <c r="B66" s="5" t="s">
        <v>28</v>
      </c>
      <c r="C66" s="26">
        <v>493</v>
      </c>
      <c r="D66" s="26">
        <v>33</v>
      </c>
      <c r="E66" s="26">
        <v>0</v>
      </c>
      <c r="F66" s="26">
        <v>33</v>
      </c>
      <c r="H66" s="32">
        <f t="shared" si="0"/>
        <v>559</v>
      </c>
      <c r="I66" s="31">
        <f t="shared" si="1"/>
        <v>9.172957006892025</v>
      </c>
      <c r="K66" s="5" t="s">
        <v>28</v>
      </c>
      <c r="L66" s="26">
        <v>493</v>
      </c>
      <c r="M66" s="26">
        <v>33</v>
      </c>
      <c r="N66" s="26">
        <v>0</v>
      </c>
      <c r="O66" s="26">
        <v>33</v>
      </c>
      <c r="P66" s="26"/>
    </row>
    <row r="67" spans="1:16" ht="15">
      <c r="A67" s="29"/>
      <c r="B67" s="5" t="s">
        <v>29</v>
      </c>
      <c r="C67" s="26">
        <v>88</v>
      </c>
      <c r="D67" s="26">
        <v>5</v>
      </c>
      <c r="E67" s="26">
        <v>0</v>
      </c>
      <c r="F67" s="26">
        <v>20</v>
      </c>
      <c r="H67" s="32">
        <f t="shared" si="0"/>
        <v>113</v>
      </c>
      <c r="I67" s="31">
        <f t="shared" si="1"/>
        <v>1.8542829012143092</v>
      </c>
      <c r="K67" s="5" t="s">
        <v>29</v>
      </c>
      <c r="L67" s="26">
        <v>88</v>
      </c>
      <c r="M67" s="26">
        <v>5</v>
      </c>
      <c r="N67" s="26">
        <v>0</v>
      </c>
      <c r="O67" s="26">
        <v>20</v>
      </c>
      <c r="P67" s="26"/>
    </row>
    <row r="68" spans="1:16" ht="15">
      <c r="A68" s="29"/>
      <c r="B68" s="5" t="s">
        <v>30</v>
      </c>
      <c r="C68" s="147">
        <v>447</v>
      </c>
      <c r="D68" s="147">
        <v>40</v>
      </c>
      <c r="E68" s="147">
        <v>4</v>
      </c>
      <c r="F68" s="147">
        <v>76</v>
      </c>
      <c r="H68" s="32">
        <f t="shared" si="0"/>
        <v>567</v>
      </c>
      <c r="I68" s="31">
        <f t="shared" si="1"/>
        <v>9.304233672464719</v>
      </c>
      <c r="K68" s="5" t="s">
        <v>30</v>
      </c>
      <c r="L68" s="147">
        <v>447</v>
      </c>
      <c r="M68" s="147">
        <v>40</v>
      </c>
      <c r="N68" s="147">
        <v>4</v>
      </c>
      <c r="O68" s="147">
        <v>76</v>
      </c>
      <c r="P68" s="147"/>
    </row>
    <row r="69" spans="1:16" ht="15">
      <c r="A69" s="29"/>
      <c r="B69" s="5" t="s">
        <v>4</v>
      </c>
      <c r="C69" s="26">
        <v>394</v>
      </c>
      <c r="D69" s="26">
        <v>18</v>
      </c>
      <c r="E69" s="26">
        <v>2</v>
      </c>
      <c r="F69" s="26">
        <v>134</v>
      </c>
      <c r="H69" s="32">
        <f t="shared" si="0"/>
        <v>548</v>
      </c>
      <c r="I69" s="31">
        <f t="shared" si="1"/>
        <v>8.99245159172957</v>
      </c>
      <c r="K69" s="5" t="s">
        <v>4</v>
      </c>
      <c r="L69" s="26">
        <v>394</v>
      </c>
      <c r="M69" s="26">
        <v>18</v>
      </c>
      <c r="N69" s="26">
        <v>2</v>
      </c>
      <c r="O69" s="26">
        <v>134</v>
      </c>
      <c r="P69" s="26"/>
    </row>
    <row r="70" spans="1:16" ht="15">
      <c r="A70" s="29"/>
      <c r="B70" s="5" t="s">
        <v>5</v>
      </c>
      <c r="C70" s="26">
        <v>15</v>
      </c>
      <c r="D70" s="26">
        <v>0</v>
      </c>
      <c r="E70" s="26">
        <v>0</v>
      </c>
      <c r="F70" s="26">
        <v>6</v>
      </c>
      <c r="H70" s="32">
        <f t="shared" si="0"/>
        <v>21</v>
      </c>
      <c r="I70" s="31">
        <f t="shared" si="1"/>
        <v>0.34460124712832296</v>
      </c>
      <c r="K70" s="5" t="s">
        <v>5</v>
      </c>
      <c r="L70" s="26">
        <v>15</v>
      </c>
      <c r="M70" s="26">
        <v>0</v>
      </c>
      <c r="N70" s="26">
        <v>0</v>
      </c>
      <c r="O70" s="26">
        <v>6</v>
      </c>
      <c r="P70" s="26"/>
    </row>
    <row r="71" spans="1:16" ht="15">
      <c r="A71" s="29"/>
      <c r="B71" s="5" t="s">
        <v>31</v>
      </c>
      <c r="C71" s="26">
        <v>176</v>
      </c>
      <c r="D71" s="26">
        <v>9</v>
      </c>
      <c r="E71" s="26">
        <v>0</v>
      </c>
      <c r="F71" s="26">
        <v>99</v>
      </c>
      <c r="H71" s="32">
        <f t="shared" si="0"/>
        <v>284</v>
      </c>
      <c r="I71" s="31">
        <f t="shared" si="1"/>
        <v>4.660321627830653</v>
      </c>
      <c r="K71" s="5" t="s">
        <v>31</v>
      </c>
      <c r="L71" s="26">
        <v>176</v>
      </c>
      <c r="M71" s="26">
        <v>9</v>
      </c>
      <c r="N71" s="26">
        <v>0</v>
      </c>
      <c r="O71" s="26">
        <v>99</v>
      </c>
      <c r="P71" s="26"/>
    </row>
    <row r="72" spans="1:16" ht="15">
      <c r="A72" s="29"/>
      <c r="B72" s="5" t="s">
        <v>44</v>
      </c>
      <c r="C72" s="26">
        <v>5</v>
      </c>
      <c r="D72" s="26">
        <v>0</v>
      </c>
      <c r="E72" s="26">
        <v>0</v>
      </c>
      <c r="F72" s="26">
        <v>12</v>
      </c>
      <c r="H72" s="32">
        <f t="shared" si="0"/>
        <v>17</v>
      </c>
      <c r="I72" s="31">
        <f t="shared" si="1"/>
        <v>0.27896291434197573</v>
      </c>
      <c r="K72" s="5" t="s">
        <v>44</v>
      </c>
      <c r="L72" s="26">
        <v>5</v>
      </c>
      <c r="M72" s="26">
        <v>0</v>
      </c>
      <c r="N72" s="26">
        <v>0</v>
      </c>
      <c r="O72" s="26">
        <v>12</v>
      </c>
      <c r="P72" s="26"/>
    </row>
    <row r="73" spans="1:16" ht="15">
      <c r="A73" s="29"/>
      <c r="B73" s="5" t="s">
        <v>32</v>
      </c>
      <c r="C73" s="26">
        <v>46</v>
      </c>
      <c r="D73" s="26">
        <v>4</v>
      </c>
      <c r="E73" s="26">
        <v>0</v>
      </c>
      <c r="F73" s="26">
        <v>2</v>
      </c>
      <c r="H73" s="32">
        <f t="shared" si="0"/>
        <v>52</v>
      </c>
      <c r="I73" s="31">
        <f t="shared" si="1"/>
        <v>0.853298326222514</v>
      </c>
      <c r="K73" s="5" t="s">
        <v>32</v>
      </c>
      <c r="L73" s="26">
        <v>46</v>
      </c>
      <c r="M73" s="26">
        <v>4</v>
      </c>
      <c r="N73" s="26">
        <v>0</v>
      </c>
      <c r="O73" s="26">
        <v>2</v>
      </c>
      <c r="P73" s="26"/>
    </row>
    <row r="74" spans="1:16" ht="15">
      <c r="A74" s="29"/>
      <c r="B74" s="5" t="s">
        <v>33</v>
      </c>
      <c r="C74" s="26">
        <v>22</v>
      </c>
      <c r="D74" s="26">
        <v>0</v>
      </c>
      <c r="E74" s="26">
        <v>0</v>
      </c>
      <c r="F74" s="26">
        <v>13</v>
      </c>
      <c r="H74" s="32">
        <f t="shared" si="0"/>
        <v>35</v>
      </c>
      <c r="I74" s="31">
        <f t="shared" si="1"/>
        <v>0.5743354118805383</v>
      </c>
      <c r="K74" s="5" t="s">
        <v>33</v>
      </c>
      <c r="L74" s="26">
        <v>22</v>
      </c>
      <c r="M74" s="26">
        <v>0</v>
      </c>
      <c r="N74" s="26">
        <v>0</v>
      </c>
      <c r="O74" s="26">
        <v>13</v>
      </c>
      <c r="P74" s="26"/>
    </row>
    <row r="75" spans="1:16" ht="15">
      <c r="A75" s="29"/>
      <c r="B75" s="5" t="s">
        <v>34</v>
      </c>
      <c r="C75" s="26">
        <v>20</v>
      </c>
      <c r="D75" s="26">
        <v>26</v>
      </c>
      <c r="E75" s="26">
        <v>0</v>
      </c>
      <c r="F75" s="26">
        <v>93</v>
      </c>
      <c r="H75" s="32">
        <f t="shared" si="0"/>
        <v>139</v>
      </c>
      <c r="I75" s="31">
        <f t="shared" si="1"/>
        <v>2.280932064325566</v>
      </c>
      <c r="K75" s="5" t="s">
        <v>34</v>
      </c>
      <c r="L75" s="26">
        <v>20</v>
      </c>
      <c r="M75" s="26">
        <v>26</v>
      </c>
      <c r="N75" s="26">
        <v>0</v>
      </c>
      <c r="O75" s="26">
        <v>93</v>
      </c>
      <c r="P75" s="26"/>
    </row>
    <row r="76" spans="1:16" ht="15">
      <c r="A76" s="29"/>
      <c r="B76" s="5" t="s">
        <v>6</v>
      </c>
      <c r="C76" s="26">
        <v>114</v>
      </c>
      <c r="D76" s="26">
        <v>5</v>
      </c>
      <c r="E76" s="26">
        <v>1</v>
      </c>
      <c r="F76" s="26">
        <v>12</v>
      </c>
      <c r="H76" s="32">
        <f t="shared" si="0"/>
        <v>132</v>
      </c>
      <c r="I76" s="31">
        <f t="shared" si="1"/>
        <v>2.166064981949458</v>
      </c>
      <c r="K76" s="5" t="s">
        <v>6</v>
      </c>
      <c r="L76" s="26">
        <v>114</v>
      </c>
      <c r="M76" s="26">
        <v>5</v>
      </c>
      <c r="N76" s="26">
        <v>1</v>
      </c>
      <c r="O76" s="26">
        <v>12</v>
      </c>
      <c r="P76" s="26"/>
    </row>
    <row r="77" spans="1:16" ht="15">
      <c r="A77" s="29"/>
      <c r="B77" s="5" t="s">
        <v>45</v>
      </c>
      <c r="C77" s="26">
        <v>87</v>
      </c>
      <c r="D77" s="26">
        <v>0</v>
      </c>
      <c r="E77" s="26">
        <v>1</v>
      </c>
      <c r="F77" s="26">
        <v>194</v>
      </c>
      <c r="H77" s="32">
        <f t="shared" si="0"/>
        <v>282</v>
      </c>
      <c r="I77" s="31">
        <f t="shared" si="1"/>
        <v>4.627502461437479</v>
      </c>
      <c r="K77" s="5" t="s">
        <v>45</v>
      </c>
      <c r="L77" s="26">
        <v>87</v>
      </c>
      <c r="M77" s="26">
        <v>0</v>
      </c>
      <c r="N77" s="26">
        <v>1</v>
      </c>
      <c r="O77" s="26">
        <v>194</v>
      </c>
      <c r="P77" s="26"/>
    </row>
    <row r="78" spans="1:16" ht="15">
      <c r="A78" s="29"/>
      <c r="B78" s="5" t="s">
        <v>35</v>
      </c>
      <c r="C78" s="26">
        <v>220</v>
      </c>
      <c r="D78" s="26">
        <v>4</v>
      </c>
      <c r="E78" s="26">
        <v>0</v>
      </c>
      <c r="F78" s="26">
        <v>33</v>
      </c>
      <c r="H78" s="32">
        <f t="shared" si="0"/>
        <v>257</v>
      </c>
      <c r="I78" s="31">
        <f t="shared" si="1"/>
        <v>4.217262881522809</v>
      </c>
      <c r="K78" s="5" t="s">
        <v>35</v>
      </c>
      <c r="L78" s="26">
        <v>220</v>
      </c>
      <c r="M78" s="26">
        <v>4</v>
      </c>
      <c r="N78" s="26">
        <v>0</v>
      </c>
      <c r="O78" s="26">
        <v>33</v>
      </c>
      <c r="P78" s="26"/>
    </row>
    <row r="79" spans="1:16" ht="15">
      <c r="A79" s="29"/>
      <c r="B79" s="5" t="s">
        <v>36</v>
      </c>
      <c r="C79" s="26">
        <v>273</v>
      </c>
      <c r="D79" s="26">
        <v>0</v>
      </c>
      <c r="E79" s="26">
        <v>0</v>
      </c>
      <c r="F79" s="26">
        <v>221</v>
      </c>
      <c r="H79" s="32">
        <f t="shared" si="0"/>
        <v>494</v>
      </c>
      <c r="I79" s="31">
        <f t="shared" si="1"/>
        <v>8.106334099113882</v>
      </c>
      <c r="K79" s="5" t="s">
        <v>36</v>
      </c>
      <c r="L79" s="26">
        <v>273</v>
      </c>
      <c r="M79" s="26">
        <v>0</v>
      </c>
      <c r="N79" s="26">
        <v>0</v>
      </c>
      <c r="O79" s="26">
        <v>221</v>
      </c>
      <c r="P79" s="26"/>
    </row>
    <row r="80" spans="1:16" ht="15">
      <c r="A80" s="29"/>
      <c r="B80" s="5" t="s">
        <v>7</v>
      </c>
      <c r="C80" s="26">
        <v>146</v>
      </c>
      <c r="D80" s="26">
        <v>14</v>
      </c>
      <c r="E80" s="26">
        <v>2</v>
      </c>
      <c r="F80" s="26">
        <v>41</v>
      </c>
      <c r="H80" s="32">
        <f t="shared" si="0"/>
        <v>203</v>
      </c>
      <c r="I80" s="31">
        <f t="shared" si="1"/>
        <v>3.331145388907122</v>
      </c>
      <c r="K80" s="5" t="s">
        <v>7</v>
      </c>
      <c r="L80" s="26">
        <v>146</v>
      </c>
      <c r="M80" s="26">
        <v>14</v>
      </c>
      <c r="N80" s="26">
        <v>2</v>
      </c>
      <c r="O80" s="26">
        <v>41</v>
      </c>
      <c r="P80" s="26"/>
    </row>
    <row r="81" spans="1:16" ht="15">
      <c r="A81" s="29"/>
      <c r="B81" s="5" t="s">
        <v>37</v>
      </c>
      <c r="C81" s="26">
        <v>132</v>
      </c>
      <c r="D81" s="26">
        <v>0</v>
      </c>
      <c r="E81" s="26">
        <v>0</v>
      </c>
      <c r="F81" s="26">
        <v>124</v>
      </c>
      <c r="H81" s="32">
        <f t="shared" si="0"/>
        <v>256</v>
      </c>
      <c r="I81" s="31">
        <f t="shared" si="1"/>
        <v>4.200853298326222</v>
      </c>
      <c r="K81" s="5" t="s">
        <v>37</v>
      </c>
      <c r="L81" s="26">
        <v>132</v>
      </c>
      <c r="M81" s="26">
        <v>0</v>
      </c>
      <c r="N81" s="26">
        <v>0</v>
      </c>
      <c r="O81" s="26">
        <v>124</v>
      </c>
      <c r="P81" s="26"/>
    </row>
    <row r="82" spans="1:16" ht="15">
      <c r="A82" s="29"/>
      <c r="B82" s="5" t="s">
        <v>8</v>
      </c>
      <c r="C82" s="26">
        <v>53</v>
      </c>
      <c r="D82" s="26">
        <v>0</v>
      </c>
      <c r="E82" s="26">
        <v>0</v>
      </c>
      <c r="F82" s="26">
        <v>9</v>
      </c>
      <c r="H82" s="32">
        <f t="shared" si="0"/>
        <v>62</v>
      </c>
      <c r="I82" s="31">
        <f t="shared" si="1"/>
        <v>1.0173941581883819</v>
      </c>
      <c r="K82" s="5" t="s">
        <v>8</v>
      </c>
      <c r="L82" s="26">
        <v>53</v>
      </c>
      <c r="M82" s="26">
        <v>0</v>
      </c>
      <c r="N82" s="26">
        <v>0</v>
      </c>
      <c r="O82" s="26">
        <v>9</v>
      </c>
      <c r="P82" s="26"/>
    </row>
    <row r="83" spans="1:16" ht="15">
      <c r="A83" s="29"/>
      <c r="B83" s="5" t="s">
        <v>38</v>
      </c>
      <c r="C83" s="26">
        <v>8</v>
      </c>
      <c r="D83" s="26">
        <v>2</v>
      </c>
      <c r="E83" s="26">
        <v>0</v>
      </c>
      <c r="F83" s="26">
        <v>18</v>
      </c>
      <c r="H83" s="32">
        <f t="shared" si="0"/>
        <v>28</v>
      </c>
      <c r="I83" s="31">
        <f t="shared" si="1"/>
        <v>0.4594683295044306</v>
      </c>
      <c r="K83" s="5" t="s">
        <v>38</v>
      </c>
      <c r="L83" s="26">
        <v>8</v>
      </c>
      <c r="M83" s="26">
        <v>2</v>
      </c>
      <c r="N83" s="26">
        <v>0</v>
      </c>
      <c r="O83" s="26">
        <v>18</v>
      </c>
      <c r="P83" s="26"/>
    </row>
    <row r="84" spans="1:16" ht="15">
      <c r="A84" s="29"/>
      <c r="B84" s="5" t="s">
        <v>9</v>
      </c>
      <c r="C84" s="26">
        <v>3</v>
      </c>
      <c r="D84" s="26">
        <v>3</v>
      </c>
      <c r="E84" s="26">
        <v>0</v>
      </c>
      <c r="F84" s="26">
        <v>13</v>
      </c>
      <c r="H84" s="32">
        <f t="shared" si="0"/>
        <v>19</v>
      </c>
      <c r="I84" s="31">
        <f t="shared" si="1"/>
        <v>0.31178208073514935</v>
      </c>
      <c r="K84" s="5" t="s">
        <v>9</v>
      </c>
      <c r="L84" s="26">
        <v>3</v>
      </c>
      <c r="M84" s="26">
        <v>3</v>
      </c>
      <c r="N84" s="26">
        <v>0</v>
      </c>
      <c r="O84" s="26">
        <v>13</v>
      </c>
      <c r="P84" s="26"/>
    </row>
    <row r="85" spans="1:16" ht="15">
      <c r="A85" s="29"/>
      <c r="B85" s="5" t="s">
        <v>10</v>
      </c>
      <c r="C85" s="26">
        <v>86</v>
      </c>
      <c r="D85" s="26">
        <v>0</v>
      </c>
      <c r="E85" s="26">
        <v>0</v>
      </c>
      <c r="F85" s="26">
        <v>9</v>
      </c>
      <c r="H85" s="32">
        <f t="shared" si="0"/>
        <v>95</v>
      </c>
      <c r="I85" s="31">
        <f t="shared" si="1"/>
        <v>1.5589104036757466</v>
      </c>
      <c r="K85" s="5" t="s">
        <v>10</v>
      </c>
      <c r="L85" s="26">
        <v>86</v>
      </c>
      <c r="M85" s="26">
        <v>0</v>
      </c>
      <c r="N85" s="26">
        <v>0</v>
      </c>
      <c r="O85" s="26">
        <v>9</v>
      </c>
      <c r="P85" s="26"/>
    </row>
    <row r="86" spans="2:16" ht="15">
      <c r="B86" s="5" t="s">
        <v>39</v>
      </c>
      <c r="C86" s="26">
        <v>217</v>
      </c>
      <c r="D86" s="26">
        <v>25</v>
      </c>
      <c r="E86" s="26">
        <v>0</v>
      </c>
      <c r="F86" s="26">
        <v>53</v>
      </c>
      <c r="H86" s="32">
        <f t="shared" si="0"/>
        <v>295</v>
      </c>
      <c r="I86" s="31">
        <f t="shared" si="1"/>
        <v>4.840827042993108</v>
      </c>
      <c r="K86" s="5" t="s">
        <v>39</v>
      </c>
      <c r="L86" s="26">
        <v>217</v>
      </c>
      <c r="M86" s="26">
        <v>25</v>
      </c>
      <c r="N86" s="26">
        <v>0</v>
      </c>
      <c r="O86" s="26">
        <v>53</v>
      </c>
      <c r="P86" s="26"/>
    </row>
    <row r="89" spans="2:3" ht="12.75">
      <c r="B89" s="217" t="s">
        <v>69</v>
      </c>
      <c r="C89" s="217" t="s">
        <v>113</v>
      </c>
    </row>
    <row r="90" spans="2:8" ht="12.75">
      <c r="B90" s="217" t="s">
        <v>26</v>
      </c>
      <c r="C90" s="218">
        <v>11522440</v>
      </c>
      <c r="E90" s="34">
        <f aca="true" t="shared" si="2" ref="E90:E116">H60/C90*1000000</f>
        <v>15.18775537125817</v>
      </c>
      <c r="H90" s="9">
        <v>5356</v>
      </c>
    </row>
    <row r="91" spans="2:5" ht="12.75">
      <c r="B91" s="217" t="s">
        <v>1</v>
      </c>
      <c r="C91" s="218">
        <v>6951482</v>
      </c>
      <c r="E91" s="34">
        <f t="shared" si="2"/>
        <v>9.20666988708307</v>
      </c>
    </row>
    <row r="92" spans="2:5" ht="12.75">
      <c r="B92" s="217" t="s">
        <v>75</v>
      </c>
      <c r="C92" s="218">
        <v>10693939</v>
      </c>
      <c r="E92" s="34">
        <f t="shared" si="2"/>
        <v>7.761405783219821</v>
      </c>
    </row>
    <row r="93" spans="2:5" ht="12.75">
      <c r="B93" s="217" t="s">
        <v>27</v>
      </c>
      <c r="C93" s="218">
        <v>5822763</v>
      </c>
      <c r="E93" s="34">
        <f t="shared" si="2"/>
        <v>25.589226283123665</v>
      </c>
    </row>
    <row r="94" spans="2:9" ht="12.75">
      <c r="B94" s="217" t="s">
        <v>2</v>
      </c>
      <c r="C94" s="218">
        <v>83166711</v>
      </c>
      <c r="E94" s="34">
        <f t="shared" si="2"/>
        <v>13.647287314271692</v>
      </c>
      <c r="I94" s="34">
        <f>(H59-H90)/H90*100</f>
        <v>13.778939507094847</v>
      </c>
    </row>
    <row r="95" spans="2:5" ht="12.75">
      <c r="B95" s="217" t="s">
        <v>3</v>
      </c>
      <c r="C95" s="218">
        <v>1328976</v>
      </c>
      <c r="E95" s="34">
        <f t="shared" si="2"/>
        <v>22.573771083902194</v>
      </c>
    </row>
    <row r="96" spans="2:5" ht="12.75">
      <c r="B96" s="217" t="s">
        <v>28</v>
      </c>
      <c r="C96" s="218">
        <v>4964440</v>
      </c>
      <c r="E96" s="34">
        <f t="shared" si="2"/>
        <v>112.60081701057923</v>
      </c>
    </row>
    <row r="97" spans="2:5" ht="12.75">
      <c r="B97" s="217" t="s">
        <v>29</v>
      </c>
      <c r="C97" s="218">
        <v>10718565</v>
      </c>
      <c r="E97" s="34">
        <f t="shared" si="2"/>
        <v>10.542456009736378</v>
      </c>
    </row>
    <row r="98" spans="2:5" ht="12.75">
      <c r="B98" s="217" t="s">
        <v>30</v>
      </c>
      <c r="C98" s="218">
        <v>47332614</v>
      </c>
      <c r="E98" s="34">
        <f t="shared" si="2"/>
        <v>11.97905528733317</v>
      </c>
    </row>
    <row r="99" spans="2:5" ht="12.75">
      <c r="B99" s="217" t="s">
        <v>4</v>
      </c>
      <c r="C99" s="218">
        <v>67320216</v>
      </c>
      <c r="E99" s="34">
        <f t="shared" si="2"/>
        <v>8.140199668996903</v>
      </c>
    </row>
    <row r="100" spans="2:5" ht="12.75">
      <c r="B100" s="217" t="s">
        <v>5</v>
      </c>
      <c r="C100" s="218">
        <v>4058165</v>
      </c>
      <c r="E100" s="34">
        <f t="shared" si="2"/>
        <v>5.174752628343105</v>
      </c>
    </row>
    <row r="101" spans="2:5" ht="12.75">
      <c r="B101" s="217" t="s">
        <v>31</v>
      </c>
      <c r="C101" s="218">
        <v>59641488</v>
      </c>
      <c r="E101" s="34">
        <f t="shared" si="2"/>
        <v>4.761785956782298</v>
      </c>
    </row>
    <row r="102" spans="2:5" ht="12.75">
      <c r="B102" s="217" t="s">
        <v>44</v>
      </c>
      <c r="C102" s="218">
        <v>888005</v>
      </c>
      <c r="E102" s="34">
        <f t="shared" si="2"/>
        <v>19.14403635114667</v>
      </c>
    </row>
    <row r="103" spans="2:5" ht="12.75">
      <c r="B103" s="217" t="s">
        <v>32</v>
      </c>
      <c r="C103" s="218">
        <v>1907675</v>
      </c>
      <c r="E103" s="34">
        <f t="shared" si="2"/>
        <v>27.258311819361264</v>
      </c>
    </row>
    <row r="104" spans="2:5" ht="12.75">
      <c r="B104" s="217" t="s">
        <v>33</v>
      </c>
      <c r="C104" s="218">
        <v>2794090</v>
      </c>
      <c r="E104" s="34">
        <f t="shared" si="2"/>
        <v>12.526439735298434</v>
      </c>
    </row>
    <row r="105" spans="2:5" ht="12.75">
      <c r="B105" s="217" t="s">
        <v>34</v>
      </c>
      <c r="C105" s="218">
        <v>626108</v>
      </c>
      <c r="E105" s="34">
        <f t="shared" si="2"/>
        <v>222.0064270062034</v>
      </c>
    </row>
    <row r="106" spans="2:5" ht="12.75">
      <c r="B106" s="217" t="s">
        <v>6</v>
      </c>
      <c r="C106" s="218">
        <v>9769526</v>
      </c>
      <c r="E106" s="34">
        <f t="shared" si="2"/>
        <v>13.511402702649034</v>
      </c>
    </row>
    <row r="107" spans="2:5" ht="12.75">
      <c r="B107" s="217" t="s">
        <v>45</v>
      </c>
      <c r="C107" s="218">
        <v>514564</v>
      </c>
      <c r="E107" s="34">
        <f t="shared" si="2"/>
        <v>548.0367845399212</v>
      </c>
    </row>
    <row r="108" spans="2:5" ht="12.75">
      <c r="B108" s="217" t="s">
        <v>35</v>
      </c>
      <c r="C108" s="218">
        <v>17407585</v>
      </c>
      <c r="E108" s="34">
        <f t="shared" si="2"/>
        <v>14.763679166294462</v>
      </c>
    </row>
    <row r="109" spans="2:5" ht="12.75">
      <c r="B109" s="217" t="s">
        <v>36</v>
      </c>
      <c r="C109" s="218">
        <v>8901064</v>
      </c>
      <c r="E109" s="34">
        <f t="shared" si="2"/>
        <v>55.498983042926106</v>
      </c>
    </row>
    <row r="110" spans="2:5" ht="12.75">
      <c r="B110" s="217" t="s">
        <v>7</v>
      </c>
      <c r="C110" s="218">
        <v>37958138</v>
      </c>
      <c r="E110" s="34">
        <f t="shared" si="2"/>
        <v>5.3479967853006904</v>
      </c>
    </row>
    <row r="111" spans="2:5" ht="12.75">
      <c r="B111" s="217" t="s">
        <v>37</v>
      </c>
      <c r="C111" s="218">
        <v>10295909</v>
      </c>
      <c r="E111" s="34">
        <f t="shared" si="2"/>
        <v>24.8642446237627</v>
      </c>
    </row>
    <row r="112" spans="2:5" ht="12.75">
      <c r="B112" s="217" t="s">
        <v>8</v>
      </c>
      <c r="C112" s="218">
        <v>19328838</v>
      </c>
      <c r="E112" s="34">
        <f t="shared" si="2"/>
        <v>3.2076423838825696</v>
      </c>
    </row>
    <row r="113" spans="2:5" ht="12.75">
      <c r="B113" s="217" t="s">
        <v>38</v>
      </c>
      <c r="C113" s="218">
        <v>2095861</v>
      </c>
      <c r="E113" s="34">
        <f t="shared" si="2"/>
        <v>13.359664596077698</v>
      </c>
    </row>
    <row r="114" spans="2:5" ht="12.75">
      <c r="B114" s="217" t="s">
        <v>9</v>
      </c>
      <c r="C114" s="218">
        <v>5457873</v>
      </c>
      <c r="E114" s="34">
        <f t="shared" si="2"/>
        <v>3.481209621403796</v>
      </c>
    </row>
    <row r="115" spans="2:5" ht="12.75">
      <c r="B115" s="217" t="s">
        <v>10</v>
      </c>
      <c r="C115" s="218">
        <v>5525292</v>
      </c>
      <c r="E115" s="34">
        <f t="shared" si="2"/>
        <v>17.193661439069647</v>
      </c>
    </row>
    <row r="116" spans="2:5" ht="12.75">
      <c r="B116" s="217" t="s">
        <v>39</v>
      </c>
      <c r="C116" s="218">
        <v>10327589</v>
      </c>
      <c r="E116" s="34">
        <f t="shared" si="2"/>
        <v>28.5642660644222</v>
      </c>
    </row>
    <row r="120" spans="2:3" ht="12.75">
      <c r="B120" s="217" t="s">
        <v>45</v>
      </c>
      <c r="C120" s="34">
        <v>548.0367845399212</v>
      </c>
    </row>
    <row r="121" spans="2:3" ht="12.75">
      <c r="B121" s="217" t="s">
        <v>34</v>
      </c>
      <c r="C121" s="34">
        <v>222.0064270062034</v>
      </c>
    </row>
    <row r="122" spans="2:3" ht="12.75">
      <c r="B122" s="217" t="s">
        <v>28</v>
      </c>
      <c r="C122" s="34">
        <v>112.60081701057923</v>
      </c>
    </row>
    <row r="123" spans="2:3" ht="12.75">
      <c r="B123" s="217" t="s">
        <v>36</v>
      </c>
      <c r="C123" s="34">
        <v>55.498983042926106</v>
      </c>
    </row>
    <row r="124" spans="2:3" ht="12.75">
      <c r="B124" s="217" t="s">
        <v>39</v>
      </c>
      <c r="C124" s="34">
        <v>28.5642660644222</v>
      </c>
    </row>
    <row r="125" spans="2:3" ht="12.75">
      <c r="B125" s="217" t="s">
        <v>32</v>
      </c>
      <c r="C125" s="34">
        <v>27.258311819361264</v>
      </c>
    </row>
    <row r="126" spans="2:3" ht="12.75">
      <c r="B126" s="217" t="s">
        <v>27</v>
      </c>
      <c r="C126" s="34">
        <v>25.589226283123665</v>
      </c>
    </row>
    <row r="127" spans="2:3" ht="12.75">
      <c r="B127" s="217" t="s">
        <v>37</v>
      </c>
      <c r="C127" s="34">
        <v>24.8642446237627</v>
      </c>
    </row>
    <row r="128" spans="2:3" ht="12.75">
      <c r="B128" s="217" t="s">
        <v>3</v>
      </c>
      <c r="C128" s="34">
        <v>22.573771083902194</v>
      </c>
    </row>
    <row r="129" spans="2:3" ht="12.75">
      <c r="B129" s="217" t="s">
        <v>44</v>
      </c>
      <c r="C129" s="34">
        <v>19.14403635114667</v>
      </c>
    </row>
    <row r="130" spans="2:3" ht="12.75">
      <c r="B130" s="217" t="s">
        <v>10</v>
      </c>
      <c r="C130" s="34">
        <v>17.193661439069647</v>
      </c>
    </row>
    <row r="131" spans="2:3" ht="12.75">
      <c r="B131" s="217" t="s">
        <v>26</v>
      </c>
      <c r="C131" s="34">
        <v>15.18775537125817</v>
      </c>
    </row>
    <row r="132" spans="2:3" ht="12.75">
      <c r="B132" s="217" t="s">
        <v>35</v>
      </c>
      <c r="C132" s="34">
        <v>14.763679166294462</v>
      </c>
    </row>
    <row r="133" spans="2:3" ht="12.75">
      <c r="B133" s="217" t="s">
        <v>2</v>
      </c>
      <c r="C133" s="34">
        <v>13.647287314271692</v>
      </c>
    </row>
    <row r="134" spans="2:3" ht="12.75">
      <c r="B134" s="217" t="s">
        <v>6</v>
      </c>
      <c r="C134" s="34">
        <v>13.511402702649034</v>
      </c>
    </row>
    <row r="135" spans="2:3" ht="12.75">
      <c r="B135" s="217" t="s">
        <v>38</v>
      </c>
      <c r="C135" s="34">
        <v>13.359664596077698</v>
      </c>
    </row>
    <row r="136" spans="2:3" ht="12.75">
      <c r="B136" s="217" t="s">
        <v>33</v>
      </c>
      <c r="C136" s="34">
        <v>12.526439735298434</v>
      </c>
    </row>
    <row r="137" spans="2:3" ht="12.75">
      <c r="B137" s="217" t="s">
        <v>30</v>
      </c>
      <c r="C137" s="34">
        <v>11.97905528733317</v>
      </c>
    </row>
    <row r="138" spans="2:3" ht="12.75">
      <c r="B138" s="217" t="s">
        <v>29</v>
      </c>
      <c r="C138" s="34">
        <v>10.542456009736378</v>
      </c>
    </row>
    <row r="139" spans="2:3" ht="12.75">
      <c r="B139" s="217" t="s">
        <v>1</v>
      </c>
      <c r="C139" s="34">
        <v>9.20666988708307</v>
      </c>
    </row>
    <row r="140" spans="2:3" ht="12.75">
      <c r="B140" s="217" t="s">
        <v>4</v>
      </c>
      <c r="C140" s="34">
        <v>8.140199668996903</v>
      </c>
    </row>
    <row r="141" spans="2:3" ht="12.75">
      <c r="B141" s="217" t="s">
        <v>75</v>
      </c>
      <c r="C141" s="34">
        <v>7.761405783219821</v>
      </c>
    </row>
    <row r="142" spans="2:3" ht="12.75">
      <c r="B142" s="217" t="s">
        <v>7</v>
      </c>
      <c r="C142" s="34">
        <v>5.3479967853006904</v>
      </c>
    </row>
    <row r="143" spans="2:3" ht="12.75">
      <c r="B143" s="217" t="s">
        <v>5</v>
      </c>
      <c r="C143" s="34">
        <v>5.174752628343105</v>
      </c>
    </row>
    <row r="144" spans="2:3" ht="12.75">
      <c r="B144" s="217" t="s">
        <v>31</v>
      </c>
      <c r="C144" s="34">
        <v>4.761785956782298</v>
      </c>
    </row>
    <row r="145" spans="2:3" ht="12.75">
      <c r="B145" s="217" t="s">
        <v>9</v>
      </c>
      <c r="C145" s="34">
        <v>3.481209621403796</v>
      </c>
    </row>
    <row r="146" spans="2:3" ht="12.75">
      <c r="B146" s="217" t="s">
        <v>8</v>
      </c>
      <c r="C146" s="34">
        <v>3.2076423838825696</v>
      </c>
    </row>
    <row r="147" spans="2:3" ht="12.75">
      <c r="B147" s="217" t="s">
        <v>39</v>
      </c>
      <c r="C147" s="34">
        <v>3.174500608812895</v>
      </c>
    </row>
  </sheetData>
  <autoFilter ref="B119:C119">
    <sortState ref="B120:C147">
      <sortCondition descending="1" sortBy="value" ref="C120:C147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H42"/>
  <sheetViews>
    <sheetView showGridLines="0" workbookViewId="0" topLeftCell="A1">
      <selection activeCell="P27" sqref="P27"/>
    </sheetView>
  </sheetViews>
  <sheetFormatPr defaultColWidth="9.140625" defaultRowHeight="15"/>
  <cols>
    <col min="1" max="1" width="9.140625" style="16" customWidth="1"/>
    <col min="2" max="2" width="17.421875" style="16" customWidth="1"/>
    <col min="3" max="8" width="9.8515625" style="16" customWidth="1"/>
    <col min="9" max="9" width="4.7109375" style="16" customWidth="1"/>
    <col min="10" max="10" width="9.140625" style="16" customWidth="1"/>
    <col min="11" max="11" width="19.140625" style="16" customWidth="1"/>
    <col min="12" max="16384" width="9.140625" style="16" customWidth="1"/>
  </cols>
  <sheetData>
    <row r="2" ht="15.75">
      <c r="B2" s="133" t="s">
        <v>118</v>
      </c>
    </row>
    <row r="3" ht="12.75">
      <c r="B3" s="134" t="s">
        <v>11</v>
      </c>
    </row>
    <row r="5" spans="1:8" ht="15">
      <c r="A5" s="53"/>
      <c r="B5" s="11"/>
      <c r="C5" s="102"/>
      <c r="D5" s="103" t="s">
        <v>0</v>
      </c>
      <c r="E5" s="103"/>
      <c r="F5" s="102"/>
      <c r="G5" s="103" t="s">
        <v>12</v>
      </c>
      <c r="H5" s="103"/>
    </row>
    <row r="6" spans="1:8" ht="15">
      <c r="A6" s="53"/>
      <c r="B6" s="12"/>
      <c r="C6" s="159">
        <v>2005</v>
      </c>
      <c r="D6" s="160">
        <v>2011</v>
      </c>
      <c r="E6" s="160">
        <v>2019</v>
      </c>
      <c r="F6" s="159">
        <v>2005</v>
      </c>
      <c r="G6" s="160">
        <v>2011</v>
      </c>
      <c r="H6" s="160">
        <v>2019</v>
      </c>
    </row>
    <row r="7" spans="1:8" ht="15">
      <c r="A7" s="54"/>
      <c r="B7" s="13" t="s">
        <v>26</v>
      </c>
      <c r="C7" s="111">
        <v>12.648221343873518</v>
      </c>
      <c r="D7" s="68" t="s">
        <v>13</v>
      </c>
      <c r="E7" s="68" t="s">
        <v>13</v>
      </c>
      <c r="F7" s="111">
        <v>87.35177865612648</v>
      </c>
      <c r="G7" s="68" t="s">
        <v>13</v>
      </c>
      <c r="H7" s="68" t="s">
        <v>13</v>
      </c>
    </row>
    <row r="8" spans="1:8" ht="15">
      <c r="A8" s="54"/>
      <c r="B8" s="8" t="s">
        <v>1</v>
      </c>
      <c r="C8" s="112" t="s">
        <v>13</v>
      </c>
      <c r="D8" s="70">
        <v>26.732673267326735</v>
      </c>
      <c r="E8" s="70" t="s">
        <v>13</v>
      </c>
      <c r="F8" s="112" t="s">
        <v>13</v>
      </c>
      <c r="G8" s="70">
        <v>73.26732673267327</v>
      </c>
      <c r="H8" s="70" t="s">
        <v>13</v>
      </c>
    </row>
    <row r="9" spans="1:8" ht="15">
      <c r="A9" s="54"/>
      <c r="B9" s="8" t="s">
        <v>75</v>
      </c>
      <c r="C9" s="112">
        <v>78.98406374501991</v>
      </c>
      <c r="D9" s="70">
        <v>74.89177489177489</v>
      </c>
      <c r="E9" s="70">
        <v>72.33480176211454</v>
      </c>
      <c r="F9" s="112">
        <v>21.01593625498008</v>
      </c>
      <c r="G9" s="70">
        <v>25.108225108225106</v>
      </c>
      <c r="H9" s="70">
        <v>27.665198237885463</v>
      </c>
    </row>
    <row r="10" spans="1:8" ht="15">
      <c r="A10" s="54"/>
      <c r="B10" s="8" t="s">
        <v>27</v>
      </c>
      <c r="C10" s="112" t="s">
        <v>13</v>
      </c>
      <c r="D10" s="70" t="s">
        <v>13</v>
      </c>
      <c r="E10" s="70">
        <v>51.12903225806451</v>
      </c>
      <c r="F10" s="112" t="s">
        <v>13</v>
      </c>
      <c r="G10" s="70" t="s">
        <v>13</v>
      </c>
      <c r="H10" s="70">
        <v>48.87096774193548</v>
      </c>
    </row>
    <row r="11" spans="1:8" ht="15">
      <c r="A11" s="54"/>
      <c r="B11" s="8" t="s">
        <v>2</v>
      </c>
      <c r="C11" s="112" t="s">
        <v>13</v>
      </c>
      <c r="D11" s="70" t="s">
        <v>13</v>
      </c>
      <c r="E11" s="70" t="s">
        <v>13</v>
      </c>
      <c r="F11" s="112" t="s">
        <v>13</v>
      </c>
      <c r="G11" s="70" t="s">
        <v>13</v>
      </c>
      <c r="H11" s="70" t="s">
        <v>13</v>
      </c>
    </row>
    <row r="12" spans="1:8" ht="15">
      <c r="A12" s="54"/>
      <c r="B12" s="8" t="s">
        <v>3</v>
      </c>
      <c r="C12" s="112">
        <v>40.50632911392405</v>
      </c>
      <c r="D12" s="70">
        <v>58.18181818181818</v>
      </c>
      <c r="E12" s="70">
        <v>72.3076923076923</v>
      </c>
      <c r="F12" s="112">
        <v>59.49367088607595</v>
      </c>
      <c r="G12" s="70">
        <v>41.81818181818181</v>
      </c>
      <c r="H12" s="70">
        <v>27.692307692307693</v>
      </c>
    </row>
    <row r="13" spans="1:8" ht="15">
      <c r="A13" s="54"/>
      <c r="B13" s="8" t="s">
        <v>28</v>
      </c>
      <c r="C13" s="112" t="s">
        <v>13</v>
      </c>
      <c r="D13" s="70" t="s">
        <v>13</v>
      </c>
      <c r="E13" s="70" t="s">
        <v>13</v>
      </c>
      <c r="F13" s="112" t="s">
        <v>13</v>
      </c>
      <c r="G13" s="70" t="s">
        <v>13</v>
      </c>
      <c r="H13" s="70" t="s">
        <v>13</v>
      </c>
    </row>
    <row r="14" spans="1:8" ht="15">
      <c r="A14" s="54"/>
      <c r="B14" s="8" t="s">
        <v>29</v>
      </c>
      <c r="C14" s="112">
        <v>92.80000000000001</v>
      </c>
      <c r="D14" s="70">
        <v>84.375</v>
      </c>
      <c r="E14" s="70">
        <v>58.620689655172406</v>
      </c>
      <c r="F14" s="112">
        <v>7.199999999999999</v>
      </c>
      <c r="G14" s="70">
        <v>15.625</v>
      </c>
      <c r="H14" s="70">
        <v>41.37931034482759</v>
      </c>
    </row>
    <row r="15" spans="1:8" ht="15">
      <c r="A15" s="54"/>
      <c r="B15" s="8" t="s">
        <v>30</v>
      </c>
      <c r="C15" s="112">
        <v>18.295454545454547</v>
      </c>
      <c r="D15" s="70">
        <v>8.665105386416862</v>
      </c>
      <c r="E15" s="70">
        <v>12.61</v>
      </c>
      <c r="F15" s="112">
        <v>81.70454545454545</v>
      </c>
      <c r="G15" s="70">
        <v>57.96252927400468</v>
      </c>
      <c r="H15" s="70">
        <v>87.38</v>
      </c>
    </row>
    <row r="16" spans="1:8" ht="15">
      <c r="A16" s="54"/>
      <c r="B16" s="8" t="s">
        <v>4</v>
      </c>
      <c r="C16" s="112">
        <v>38.66459627329192</v>
      </c>
      <c r="D16" s="70">
        <v>25.963718820861676</v>
      </c>
      <c r="E16" s="70">
        <v>21.25290023201856</v>
      </c>
      <c r="F16" s="112">
        <v>61.33540372670807</v>
      </c>
      <c r="G16" s="70">
        <v>74.03628117913831</v>
      </c>
      <c r="H16" s="70">
        <v>78.74709976798144</v>
      </c>
    </row>
    <row r="17" spans="1:8" ht="15">
      <c r="A17" s="54"/>
      <c r="B17" s="8" t="s">
        <v>5</v>
      </c>
      <c r="C17" s="112">
        <v>77.47747747747748</v>
      </c>
      <c r="D17" s="70">
        <v>79.82456140350878</v>
      </c>
      <c r="E17" s="70">
        <v>70.94594594594594</v>
      </c>
      <c r="F17" s="112">
        <v>22.52252252252252</v>
      </c>
      <c r="G17" s="70">
        <v>20.175438596491226</v>
      </c>
      <c r="H17" s="70">
        <v>29.054054054054053</v>
      </c>
    </row>
    <row r="18" spans="1:8" ht="15">
      <c r="A18" s="54"/>
      <c r="B18" s="8" t="s">
        <v>31</v>
      </c>
      <c r="C18" s="112">
        <v>51.58462575859743</v>
      </c>
      <c r="D18" s="70">
        <v>55.30358449158742</v>
      </c>
      <c r="E18" s="70" t="s">
        <v>13</v>
      </c>
      <c r="F18" s="112">
        <v>48.48280512474714</v>
      </c>
      <c r="G18" s="70">
        <v>44.696415508412585</v>
      </c>
      <c r="H18" s="70" t="s">
        <v>13</v>
      </c>
    </row>
    <row r="19" spans="1:8" ht="15">
      <c r="A19" s="54"/>
      <c r="B19" s="8" t="s">
        <v>32</v>
      </c>
      <c r="C19" s="112">
        <v>27.7027027027027</v>
      </c>
      <c r="D19" s="70">
        <v>24.03846153846154</v>
      </c>
      <c r="E19" s="70">
        <v>24.03846153846154</v>
      </c>
      <c r="F19" s="112">
        <v>72.2972972972973</v>
      </c>
      <c r="G19" s="70">
        <v>75.96153846153845</v>
      </c>
      <c r="H19" s="70">
        <v>75.96153846153845</v>
      </c>
    </row>
    <row r="20" spans="1:8" ht="15">
      <c r="A20" s="54"/>
      <c r="B20" s="8" t="s">
        <v>33</v>
      </c>
      <c r="C20" s="112">
        <v>75.80645161290323</v>
      </c>
      <c r="D20" s="70">
        <v>69.23076923076923</v>
      </c>
      <c r="E20" s="70">
        <v>71.9298245614035</v>
      </c>
      <c r="F20" s="112">
        <v>24.193548387096776</v>
      </c>
      <c r="G20" s="70">
        <v>30.76923076923077</v>
      </c>
      <c r="H20" s="70">
        <v>28.07017543859649</v>
      </c>
    </row>
    <row r="21" spans="1:8" ht="15">
      <c r="A21" s="54"/>
      <c r="B21" s="8" t="s">
        <v>34</v>
      </c>
      <c r="C21" s="112" t="s">
        <v>13</v>
      </c>
      <c r="D21" s="70">
        <v>4.3478260869565215</v>
      </c>
      <c r="E21" s="70" t="s">
        <v>13</v>
      </c>
      <c r="F21" s="112" t="s">
        <v>13</v>
      </c>
      <c r="G21" s="70">
        <v>95.65217391304348</v>
      </c>
      <c r="H21" s="70" t="s">
        <v>13</v>
      </c>
    </row>
    <row r="22" spans="1:8" ht="15">
      <c r="A22" s="54"/>
      <c r="B22" s="8" t="s">
        <v>6</v>
      </c>
      <c r="C22" s="112">
        <v>93.4959349593496</v>
      </c>
      <c r="D22" s="70">
        <v>81.79959100204499</v>
      </c>
      <c r="E22" s="70">
        <v>67.3828125</v>
      </c>
      <c r="F22" s="112">
        <v>6.504065040650407</v>
      </c>
      <c r="G22" s="70">
        <v>18.200408997955012</v>
      </c>
      <c r="H22" s="70">
        <v>32.6171875</v>
      </c>
    </row>
    <row r="23" spans="1:8" ht="15">
      <c r="A23" s="54"/>
      <c r="B23" s="8" t="s">
        <v>35</v>
      </c>
      <c r="C23" s="112" t="s">
        <v>13</v>
      </c>
      <c r="D23" s="70" t="s">
        <v>13</v>
      </c>
      <c r="E23" s="70" t="s">
        <v>13</v>
      </c>
      <c r="F23" s="112" t="s">
        <v>13</v>
      </c>
      <c r="G23" s="70" t="s">
        <v>13</v>
      </c>
      <c r="H23" s="70" t="s">
        <v>13</v>
      </c>
    </row>
    <row r="24" spans="1:8" ht="15">
      <c r="A24" s="54"/>
      <c r="B24" s="8" t="s">
        <v>36</v>
      </c>
      <c r="C24" s="112" t="s">
        <v>13</v>
      </c>
      <c r="D24" s="70">
        <v>34.53125</v>
      </c>
      <c r="E24" s="70">
        <v>27.10926694329184</v>
      </c>
      <c r="F24" s="112" t="s">
        <v>13</v>
      </c>
      <c r="G24" s="70">
        <v>65.46875</v>
      </c>
      <c r="H24" s="70">
        <v>72.89073305670816</v>
      </c>
    </row>
    <row r="25" spans="1:8" ht="15">
      <c r="A25" s="54"/>
      <c r="B25" s="8" t="s">
        <v>7</v>
      </c>
      <c r="C25" s="112">
        <v>6.354748603351955</v>
      </c>
      <c r="D25" s="70">
        <v>13.795470144131777</v>
      </c>
      <c r="E25" s="70">
        <v>12.266267763649964</v>
      </c>
      <c r="F25" s="112">
        <v>93.64525139664805</v>
      </c>
      <c r="G25" s="70">
        <v>86.20452985586822</v>
      </c>
      <c r="H25" s="70">
        <v>87.73373223635004</v>
      </c>
    </row>
    <row r="26" spans="1:8" ht="15">
      <c r="A26" s="54"/>
      <c r="B26" s="8" t="s">
        <v>37</v>
      </c>
      <c r="C26" s="112" t="s">
        <v>13</v>
      </c>
      <c r="D26" s="70" t="s">
        <v>13</v>
      </c>
      <c r="E26" s="70">
        <v>21.428571428571427</v>
      </c>
      <c r="F26" s="112" t="s">
        <v>13</v>
      </c>
      <c r="G26" s="70" t="s">
        <v>13</v>
      </c>
      <c r="H26" s="70">
        <v>78.57142857142857</v>
      </c>
    </row>
    <row r="27" spans="1:8" ht="15">
      <c r="A27" s="54"/>
      <c r="B27" s="8" t="s">
        <v>8</v>
      </c>
      <c r="C27" s="112">
        <v>97.58064516129032</v>
      </c>
      <c r="D27" s="70">
        <v>87.68768768768768</v>
      </c>
      <c r="E27" s="70">
        <v>86.74121405750799</v>
      </c>
      <c r="F27" s="112">
        <v>2.4193548387096775</v>
      </c>
      <c r="G27" s="70">
        <v>12.312312312312311</v>
      </c>
      <c r="H27" s="70">
        <v>13.258785942492013</v>
      </c>
    </row>
    <row r="28" spans="1:8" ht="15">
      <c r="A28" s="54"/>
      <c r="B28" s="8" t="s">
        <v>38</v>
      </c>
      <c r="C28" s="112">
        <v>62.5</v>
      </c>
      <c r="D28" s="70">
        <v>64.22018348623854</v>
      </c>
      <c r="E28" s="70">
        <v>64.81481481481481</v>
      </c>
      <c r="F28" s="112">
        <v>37.5</v>
      </c>
      <c r="G28" s="70">
        <v>35.77981651376147</v>
      </c>
      <c r="H28" s="70">
        <v>35.18518518518518</v>
      </c>
    </row>
    <row r="29" spans="1:8" ht="15">
      <c r="A29" s="54"/>
      <c r="B29" s="8" t="s">
        <v>9</v>
      </c>
      <c r="C29" s="112">
        <v>74.37722419928826</v>
      </c>
      <c r="D29" s="70">
        <v>74.57627118644068</v>
      </c>
      <c r="E29" s="70">
        <v>61.46095717884131</v>
      </c>
      <c r="F29" s="112">
        <v>25.622775800711743</v>
      </c>
      <c r="G29" s="70">
        <v>25.423728813559322</v>
      </c>
      <c r="H29" s="70">
        <v>38.539042821158695</v>
      </c>
    </row>
    <row r="30" spans="1:8" ht="15">
      <c r="A30" s="54"/>
      <c r="B30" s="14" t="s">
        <v>10</v>
      </c>
      <c r="C30" s="113">
        <v>6.369426751592357</v>
      </c>
      <c r="D30" s="79">
        <v>9.195402298850574</v>
      </c>
      <c r="E30" s="79" t="s">
        <v>13</v>
      </c>
      <c r="F30" s="113">
        <v>93.63057324840764</v>
      </c>
      <c r="G30" s="79">
        <v>90.80459770114942</v>
      </c>
      <c r="H30" s="79" t="s">
        <v>13</v>
      </c>
    </row>
    <row r="31" spans="1:8" ht="15">
      <c r="A31" s="54"/>
      <c r="B31" s="15" t="s">
        <v>39</v>
      </c>
      <c r="C31" s="114">
        <v>10.846560846560847</v>
      </c>
      <c r="D31" s="73">
        <v>7.18562874251497</v>
      </c>
      <c r="E31" s="73">
        <v>3.203342618384401</v>
      </c>
      <c r="F31" s="114">
        <v>89.15343915343915</v>
      </c>
      <c r="G31" s="73">
        <v>92.81437125748504</v>
      </c>
      <c r="H31" s="73">
        <v>96.7966573816156</v>
      </c>
    </row>
    <row r="32" spans="1:8" ht="15">
      <c r="A32" s="54"/>
      <c r="B32" s="63" t="s">
        <v>40</v>
      </c>
      <c r="C32" s="115" t="s">
        <v>13</v>
      </c>
      <c r="D32" s="116" t="s">
        <v>13</v>
      </c>
      <c r="E32" s="116" t="s">
        <v>13</v>
      </c>
      <c r="F32" s="115" t="s">
        <v>13</v>
      </c>
      <c r="G32" s="116" t="s">
        <v>13</v>
      </c>
      <c r="H32" s="116" t="s">
        <v>13</v>
      </c>
    </row>
    <row r="33" spans="2:8" ht="15">
      <c r="B33" s="14" t="s">
        <v>41</v>
      </c>
      <c r="C33" s="113" t="s">
        <v>13</v>
      </c>
      <c r="D33" s="79" t="s">
        <v>13</v>
      </c>
      <c r="E33" s="79" t="s">
        <v>13</v>
      </c>
      <c r="F33" s="113" t="s">
        <v>13</v>
      </c>
      <c r="G33" s="79" t="s">
        <v>13</v>
      </c>
      <c r="H33" s="79" t="s">
        <v>13</v>
      </c>
    </row>
    <row r="34" spans="2:8" ht="15">
      <c r="B34" s="13" t="s">
        <v>77</v>
      </c>
      <c r="C34" s="111">
        <v>76.47058823529412</v>
      </c>
      <c r="D34" s="68">
        <v>60</v>
      </c>
      <c r="E34" s="68">
        <v>62.5</v>
      </c>
      <c r="F34" s="111">
        <v>23.52941176470588</v>
      </c>
      <c r="G34" s="68">
        <v>40</v>
      </c>
      <c r="H34" s="68">
        <v>37.5</v>
      </c>
    </row>
    <row r="35" spans="2:8" ht="15">
      <c r="B35" s="14" t="s">
        <v>85</v>
      </c>
      <c r="C35" s="113" t="s">
        <v>13</v>
      </c>
      <c r="D35" s="79" t="s">
        <v>13</v>
      </c>
      <c r="E35" s="79" t="s">
        <v>13</v>
      </c>
      <c r="F35" s="113" t="s">
        <v>13</v>
      </c>
      <c r="G35" s="79" t="s">
        <v>13</v>
      </c>
      <c r="H35" s="79" t="s">
        <v>13</v>
      </c>
    </row>
    <row r="36" spans="2:8" ht="15">
      <c r="B36" s="15" t="s">
        <v>42</v>
      </c>
      <c r="C36" s="114">
        <v>36.2962962962963</v>
      </c>
      <c r="D36" s="73">
        <v>35.6687898089172</v>
      </c>
      <c r="E36" s="73">
        <v>33.63636363636363</v>
      </c>
      <c r="F36" s="114">
        <v>63.70370370370371</v>
      </c>
      <c r="G36" s="73">
        <v>64.3312101910828</v>
      </c>
      <c r="H36" s="73">
        <v>66.36363636363637</v>
      </c>
    </row>
    <row r="37" spans="2:8" ht="15">
      <c r="B37" s="81" t="s">
        <v>107</v>
      </c>
      <c r="C37" s="214" t="s">
        <v>13</v>
      </c>
      <c r="D37" s="225" t="s">
        <v>13</v>
      </c>
      <c r="E37" s="225">
        <v>100</v>
      </c>
      <c r="F37" s="214" t="s">
        <v>13</v>
      </c>
      <c r="G37" s="225" t="s">
        <v>13</v>
      </c>
      <c r="H37" s="225" t="s">
        <v>78</v>
      </c>
    </row>
    <row r="39" ht="15" customHeight="1">
      <c r="B39" s="41" t="s">
        <v>79</v>
      </c>
    </row>
    <row r="40" spans="2:5" ht="15">
      <c r="B40" s="41" t="s">
        <v>110</v>
      </c>
      <c r="C40" s="41"/>
      <c r="D40" s="41"/>
      <c r="E40" s="41"/>
    </row>
    <row r="41" spans="2:5" ht="15">
      <c r="B41" s="41" t="s">
        <v>111</v>
      </c>
      <c r="C41" s="41"/>
      <c r="D41" s="41"/>
      <c r="E41" s="41"/>
    </row>
    <row r="42" ht="15">
      <c r="B42" s="42" t="s">
        <v>58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M41"/>
  <sheetViews>
    <sheetView showGridLines="0" workbookViewId="0" topLeftCell="A1">
      <selection activeCell="G42" sqref="G42"/>
    </sheetView>
  </sheetViews>
  <sheetFormatPr defaultColWidth="9.7109375" defaultRowHeight="15"/>
  <cols>
    <col min="1" max="1" width="9.7109375" style="16" customWidth="1"/>
    <col min="2" max="2" width="15.421875" style="16" customWidth="1"/>
    <col min="3" max="13" width="7.7109375" style="16" customWidth="1"/>
    <col min="14" max="14" width="9.7109375" style="67" customWidth="1"/>
    <col min="15" max="16384" width="9.7109375" style="16" customWidth="1"/>
  </cols>
  <sheetData>
    <row r="2" ht="15.75">
      <c r="B2" s="133" t="s">
        <v>50</v>
      </c>
    </row>
    <row r="3" ht="12.75">
      <c r="B3" s="134" t="s">
        <v>87</v>
      </c>
    </row>
    <row r="5" spans="2:12" ht="15">
      <c r="B5" s="186"/>
      <c r="C5" s="191">
        <v>2010</v>
      </c>
      <c r="D5" s="187">
        <v>2011</v>
      </c>
      <c r="E5" s="187">
        <v>2012</v>
      </c>
      <c r="F5" s="187">
        <v>2013</v>
      </c>
      <c r="G5" s="187">
        <v>2014</v>
      </c>
      <c r="H5" s="187">
        <v>2015</v>
      </c>
      <c r="I5" s="187">
        <v>2016</v>
      </c>
      <c r="J5" s="187">
        <v>2017</v>
      </c>
      <c r="K5" s="187">
        <v>2018</v>
      </c>
      <c r="L5" s="187">
        <v>2019</v>
      </c>
    </row>
    <row r="6" spans="2:13" ht="15">
      <c r="B6" s="63" t="s">
        <v>26</v>
      </c>
      <c r="C6" s="192" t="s">
        <v>13</v>
      </c>
      <c r="D6" s="166" t="s">
        <v>13</v>
      </c>
      <c r="E6" s="166" t="s">
        <v>13</v>
      </c>
      <c r="F6" s="166" t="s">
        <v>13</v>
      </c>
      <c r="G6" s="166" t="s">
        <v>13</v>
      </c>
      <c r="H6" s="166" t="s">
        <v>13</v>
      </c>
      <c r="I6" s="166" t="s">
        <v>13</v>
      </c>
      <c r="J6" s="166" t="s">
        <v>13</v>
      </c>
      <c r="K6" s="166" t="s">
        <v>13</v>
      </c>
      <c r="L6" s="166" t="s">
        <v>13</v>
      </c>
      <c r="M6" s="117"/>
    </row>
    <row r="7" spans="2:13" ht="15">
      <c r="B7" s="8" t="s">
        <v>1</v>
      </c>
      <c r="C7" s="193">
        <v>86.2</v>
      </c>
      <c r="D7" s="168">
        <v>84.2</v>
      </c>
      <c r="E7" s="168">
        <v>84.1</v>
      </c>
      <c r="F7" s="168">
        <v>86.7</v>
      </c>
      <c r="G7" s="168" t="s">
        <v>13</v>
      </c>
      <c r="H7" s="168" t="s">
        <v>13</v>
      </c>
      <c r="I7" s="168" t="s">
        <v>13</v>
      </c>
      <c r="J7" s="168" t="s">
        <v>13</v>
      </c>
      <c r="K7" s="168" t="s">
        <v>13</v>
      </c>
      <c r="L7" s="168" t="s">
        <v>13</v>
      </c>
      <c r="M7" s="117"/>
    </row>
    <row r="8" spans="2:13" ht="15">
      <c r="B8" s="8" t="s">
        <v>75</v>
      </c>
      <c r="C8" s="193">
        <v>309</v>
      </c>
      <c r="D8" s="168">
        <v>301</v>
      </c>
      <c r="E8" s="168">
        <v>293</v>
      </c>
      <c r="F8" s="168">
        <v>288</v>
      </c>
      <c r="G8" s="168">
        <v>287</v>
      </c>
      <c r="H8" s="168">
        <v>283</v>
      </c>
      <c r="I8" s="168">
        <v>266</v>
      </c>
      <c r="J8" s="168">
        <v>270</v>
      </c>
      <c r="K8" s="168">
        <v>270</v>
      </c>
      <c r="L8" s="168">
        <v>252</v>
      </c>
      <c r="M8" s="117"/>
    </row>
    <row r="9" spans="2:13" ht="15">
      <c r="B9" s="8" t="s">
        <v>27</v>
      </c>
      <c r="C9" s="193" t="s">
        <v>13</v>
      </c>
      <c r="D9" s="168" t="s">
        <v>13</v>
      </c>
      <c r="E9" s="168" t="s">
        <v>13</v>
      </c>
      <c r="F9" s="168">
        <v>141</v>
      </c>
      <c r="G9" s="168">
        <v>144</v>
      </c>
      <c r="H9" s="168">
        <v>148</v>
      </c>
      <c r="I9" s="168">
        <v>126</v>
      </c>
      <c r="J9" s="168">
        <v>118</v>
      </c>
      <c r="K9" s="168">
        <v>120</v>
      </c>
      <c r="L9" s="168">
        <v>117</v>
      </c>
      <c r="M9" s="117"/>
    </row>
    <row r="10" spans="2:13" ht="15">
      <c r="B10" s="8" t="s">
        <v>2</v>
      </c>
      <c r="C10" s="193" t="s">
        <v>13</v>
      </c>
      <c r="D10" s="168" t="s">
        <v>13</v>
      </c>
      <c r="E10" s="168" t="s">
        <v>13</v>
      </c>
      <c r="F10" s="168" t="s">
        <v>13</v>
      </c>
      <c r="G10" s="168" t="s">
        <v>13</v>
      </c>
      <c r="H10" s="168" t="s">
        <v>13</v>
      </c>
      <c r="I10" s="168" t="s">
        <v>13</v>
      </c>
      <c r="J10" s="168" t="s">
        <v>13</v>
      </c>
      <c r="K10" s="168" t="s">
        <v>13</v>
      </c>
      <c r="L10" s="168" t="s">
        <v>13</v>
      </c>
      <c r="M10" s="117"/>
    </row>
    <row r="11" spans="2:13" ht="15">
      <c r="B11" s="8" t="s">
        <v>3</v>
      </c>
      <c r="C11" s="193">
        <v>15.367</v>
      </c>
      <c r="D11" s="168">
        <v>15.37</v>
      </c>
      <c r="E11" s="168">
        <v>17.8</v>
      </c>
      <c r="F11" s="168">
        <v>24.1</v>
      </c>
      <c r="G11" s="168">
        <v>25.25</v>
      </c>
      <c r="H11" s="168">
        <v>25.25</v>
      </c>
      <c r="I11" s="168">
        <v>25.25</v>
      </c>
      <c r="J11" s="168">
        <v>25.03</v>
      </c>
      <c r="K11" s="168">
        <v>25</v>
      </c>
      <c r="L11" s="168">
        <v>25</v>
      </c>
      <c r="M11" s="117"/>
    </row>
    <row r="12" spans="2:13" ht="15">
      <c r="B12" s="8" t="s">
        <v>28</v>
      </c>
      <c r="C12" s="193" t="s">
        <v>13</v>
      </c>
      <c r="D12" s="168" t="s">
        <v>13</v>
      </c>
      <c r="E12" s="168">
        <v>40.7</v>
      </c>
      <c r="F12" s="168">
        <v>40.7</v>
      </c>
      <c r="G12" s="168">
        <v>40.7</v>
      </c>
      <c r="H12" s="168">
        <v>40.7</v>
      </c>
      <c r="I12" s="168">
        <v>40.7</v>
      </c>
      <c r="J12" s="168">
        <v>40.7</v>
      </c>
      <c r="K12" s="168">
        <v>40.7</v>
      </c>
      <c r="L12" s="168">
        <v>40.7</v>
      </c>
      <c r="M12" s="117"/>
    </row>
    <row r="13" spans="2:13" ht="15">
      <c r="B13" s="8" t="s">
        <v>29</v>
      </c>
      <c r="C13" s="193" t="s">
        <v>13</v>
      </c>
      <c r="D13" s="168">
        <v>37</v>
      </c>
      <c r="E13" s="168">
        <v>37</v>
      </c>
      <c r="F13" s="168" t="s">
        <v>13</v>
      </c>
      <c r="G13" s="168">
        <v>36.5</v>
      </c>
      <c r="H13" s="168">
        <v>36.5</v>
      </c>
      <c r="I13" s="168">
        <v>36.5</v>
      </c>
      <c r="J13" s="168">
        <v>36.5</v>
      </c>
      <c r="K13" s="168" t="s">
        <v>13</v>
      </c>
      <c r="L13" s="168" t="s">
        <v>13</v>
      </c>
      <c r="M13" s="117"/>
    </row>
    <row r="14" spans="2:13" ht="15">
      <c r="B14" s="8" t="s">
        <v>30</v>
      </c>
      <c r="C14" s="193">
        <v>283</v>
      </c>
      <c r="D14" s="168">
        <v>275</v>
      </c>
      <c r="E14" s="168">
        <v>170</v>
      </c>
      <c r="F14" s="168" t="s">
        <v>13</v>
      </c>
      <c r="G14" s="168" t="s">
        <v>13</v>
      </c>
      <c r="H14" s="168" t="s">
        <v>13</v>
      </c>
      <c r="I14" s="168">
        <v>254</v>
      </c>
      <c r="J14" s="168">
        <v>254</v>
      </c>
      <c r="K14" s="168">
        <v>153</v>
      </c>
      <c r="L14" s="168">
        <v>235</v>
      </c>
      <c r="M14" s="117"/>
    </row>
    <row r="15" spans="2:13" ht="15">
      <c r="B15" s="8" t="s">
        <v>4</v>
      </c>
      <c r="C15" s="193" t="s">
        <v>13</v>
      </c>
      <c r="D15" s="168" t="s">
        <v>13</v>
      </c>
      <c r="E15" s="168" t="s">
        <v>13</v>
      </c>
      <c r="F15" s="168" t="s">
        <v>13</v>
      </c>
      <c r="G15" s="168" t="s">
        <v>13</v>
      </c>
      <c r="H15" s="168" t="s">
        <v>13</v>
      </c>
      <c r="I15" s="168" t="s">
        <v>13</v>
      </c>
      <c r="J15" s="168" t="s">
        <v>13</v>
      </c>
      <c r="K15" s="168" t="s">
        <v>13</v>
      </c>
      <c r="L15" s="168" t="s">
        <v>13</v>
      </c>
      <c r="M15" s="117"/>
    </row>
    <row r="16" spans="2:13" ht="15">
      <c r="B16" s="8" t="s">
        <v>5</v>
      </c>
      <c r="C16" s="193">
        <v>32</v>
      </c>
      <c r="D16" s="168">
        <v>32</v>
      </c>
      <c r="E16" s="168">
        <v>33</v>
      </c>
      <c r="F16" s="168">
        <v>33</v>
      </c>
      <c r="G16" s="168">
        <v>33</v>
      </c>
      <c r="H16" s="168">
        <v>36</v>
      </c>
      <c r="I16" s="168">
        <v>36</v>
      </c>
      <c r="J16" s="168">
        <v>36</v>
      </c>
      <c r="K16" s="168">
        <v>33</v>
      </c>
      <c r="L16" s="168">
        <v>31</v>
      </c>
      <c r="M16" s="117"/>
    </row>
    <row r="17" spans="2:13" ht="15">
      <c r="B17" s="8" t="s">
        <v>31</v>
      </c>
      <c r="C17" s="193">
        <v>845</v>
      </c>
      <c r="D17" s="168">
        <v>772</v>
      </c>
      <c r="E17" s="168" t="s">
        <v>13</v>
      </c>
      <c r="F17" s="168" t="s">
        <v>13</v>
      </c>
      <c r="G17" s="168" t="s">
        <v>13</v>
      </c>
      <c r="H17" s="168" t="s">
        <v>13</v>
      </c>
      <c r="I17" s="168" t="s">
        <v>13</v>
      </c>
      <c r="J17" s="168" t="s">
        <v>13</v>
      </c>
      <c r="K17" s="168" t="s">
        <v>13</v>
      </c>
      <c r="L17" s="168" t="s">
        <v>13</v>
      </c>
      <c r="M17" s="117"/>
    </row>
    <row r="18" spans="2:13" ht="15">
      <c r="B18" s="8" t="s">
        <v>32</v>
      </c>
      <c r="C18" s="193">
        <v>22.1</v>
      </c>
      <c r="D18" s="168">
        <v>22.1</v>
      </c>
      <c r="E18" s="168">
        <v>22.12</v>
      </c>
      <c r="F18" s="168">
        <v>22.12</v>
      </c>
      <c r="G18" s="168">
        <v>22.12</v>
      </c>
      <c r="H18" s="168">
        <v>22.12</v>
      </c>
      <c r="I18" s="168">
        <v>21.47</v>
      </c>
      <c r="J18" s="168">
        <v>21.58</v>
      </c>
      <c r="K18" s="168">
        <v>21.58</v>
      </c>
      <c r="L18" s="168" t="s">
        <v>13</v>
      </c>
      <c r="M18" s="117"/>
    </row>
    <row r="19" spans="2:13" ht="15">
      <c r="B19" s="8" t="s">
        <v>33</v>
      </c>
      <c r="C19" s="193">
        <v>24.2</v>
      </c>
      <c r="D19" s="168">
        <v>18.9</v>
      </c>
      <c r="E19" s="168">
        <v>18.2</v>
      </c>
      <c r="F19" s="168">
        <v>17.7</v>
      </c>
      <c r="G19" s="168">
        <v>15.7</v>
      </c>
      <c r="H19" s="168">
        <v>14.3</v>
      </c>
      <c r="I19" s="168">
        <v>15.9</v>
      </c>
      <c r="J19" s="168">
        <v>15.6</v>
      </c>
      <c r="K19" s="168">
        <v>14.7</v>
      </c>
      <c r="L19" s="168">
        <v>11.7</v>
      </c>
      <c r="M19" s="117"/>
    </row>
    <row r="20" spans="2:13" ht="15">
      <c r="B20" s="8" t="s">
        <v>34</v>
      </c>
      <c r="C20" s="193">
        <v>22</v>
      </c>
      <c r="D20" s="168">
        <v>21</v>
      </c>
      <c r="E20" s="168">
        <v>24</v>
      </c>
      <c r="F20" s="168">
        <v>24</v>
      </c>
      <c r="G20" s="168">
        <v>24</v>
      </c>
      <c r="H20" s="168">
        <v>26</v>
      </c>
      <c r="I20" s="168">
        <v>26</v>
      </c>
      <c r="J20" s="168">
        <v>27</v>
      </c>
      <c r="K20" s="168">
        <v>26</v>
      </c>
      <c r="L20" s="168">
        <v>26</v>
      </c>
      <c r="M20" s="117"/>
    </row>
    <row r="21" spans="2:13" ht="15">
      <c r="B21" s="8" t="s">
        <v>6</v>
      </c>
      <c r="C21" s="193">
        <v>182</v>
      </c>
      <c r="D21" s="168">
        <v>204</v>
      </c>
      <c r="E21" s="168" t="s">
        <v>13</v>
      </c>
      <c r="F21" s="168" t="s">
        <v>13</v>
      </c>
      <c r="G21" s="168" t="s">
        <v>13</v>
      </c>
      <c r="H21" s="168" t="s">
        <v>13</v>
      </c>
      <c r="I21" s="168" t="s">
        <v>13</v>
      </c>
      <c r="J21" s="168" t="s">
        <v>13</v>
      </c>
      <c r="K21" s="168" t="s">
        <v>13</v>
      </c>
      <c r="L21" s="168" t="s">
        <v>13</v>
      </c>
      <c r="M21" s="117"/>
    </row>
    <row r="22" spans="2:13" ht="15">
      <c r="B22" s="8" t="s">
        <v>35</v>
      </c>
      <c r="C22" s="193" t="s">
        <v>13</v>
      </c>
      <c r="D22" s="168" t="s">
        <v>13</v>
      </c>
      <c r="E22" s="168" t="s">
        <v>13</v>
      </c>
      <c r="F22" s="168" t="s">
        <v>13</v>
      </c>
      <c r="G22" s="168" t="s">
        <v>13</v>
      </c>
      <c r="H22" s="168" t="s">
        <v>13</v>
      </c>
      <c r="I22" s="168" t="s">
        <v>13</v>
      </c>
      <c r="J22" s="168" t="s">
        <v>13</v>
      </c>
      <c r="K22" s="168" t="s">
        <v>13</v>
      </c>
      <c r="L22" s="168" t="s">
        <v>13</v>
      </c>
      <c r="M22" s="117"/>
    </row>
    <row r="23" spans="2:13" ht="15">
      <c r="B23" s="8" t="s">
        <v>36</v>
      </c>
      <c r="C23" s="193">
        <v>253</v>
      </c>
      <c r="D23" s="168">
        <v>248</v>
      </c>
      <c r="E23" s="168">
        <v>253</v>
      </c>
      <c r="F23" s="168">
        <v>269</v>
      </c>
      <c r="G23" s="168">
        <v>253</v>
      </c>
      <c r="H23" s="168">
        <v>228</v>
      </c>
      <c r="I23" s="168">
        <v>268</v>
      </c>
      <c r="J23" s="168">
        <v>239</v>
      </c>
      <c r="K23" s="168">
        <v>236</v>
      </c>
      <c r="L23" s="168">
        <v>238</v>
      </c>
      <c r="M23" s="117"/>
    </row>
    <row r="24" spans="2:13" ht="15">
      <c r="B24" s="8" t="s">
        <v>7</v>
      </c>
      <c r="C24" s="193">
        <v>534</v>
      </c>
      <c r="D24" s="168">
        <v>524</v>
      </c>
      <c r="E24" s="168">
        <v>501</v>
      </c>
      <c r="F24" s="168">
        <v>490</v>
      </c>
      <c r="G24" s="168">
        <v>458</v>
      </c>
      <c r="H24" s="168">
        <v>475</v>
      </c>
      <c r="I24" s="168">
        <v>450</v>
      </c>
      <c r="J24" s="168">
        <v>463</v>
      </c>
      <c r="K24" s="168">
        <v>409</v>
      </c>
      <c r="L24" s="168">
        <v>397</v>
      </c>
      <c r="M24" s="117"/>
    </row>
    <row r="25" spans="2:13" ht="15">
      <c r="B25" s="8" t="s">
        <v>37</v>
      </c>
      <c r="C25" s="193" t="s">
        <v>13</v>
      </c>
      <c r="D25" s="168" t="s">
        <v>13</v>
      </c>
      <c r="E25" s="168" t="s">
        <v>13</v>
      </c>
      <c r="F25" s="168" t="s">
        <v>13</v>
      </c>
      <c r="G25" s="168" t="s">
        <v>13</v>
      </c>
      <c r="H25" s="168" t="s">
        <v>13</v>
      </c>
      <c r="I25" s="168" t="s">
        <v>13</v>
      </c>
      <c r="J25" s="168">
        <v>162.613</v>
      </c>
      <c r="K25" s="168">
        <v>162.77</v>
      </c>
      <c r="L25" s="168">
        <v>163.63</v>
      </c>
      <c r="M25" s="117"/>
    </row>
    <row r="26" spans="2:13" ht="15">
      <c r="B26" s="8" t="s">
        <v>8</v>
      </c>
      <c r="C26" s="193" t="s">
        <v>13</v>
      </c>
      <c r="D26" s="168" t="s">
        <v>13</v>
      </c>
      <c r="E26" s="168" t="s">
        <v>13</v>
      </c>
      <c r="F26" s="168">
        <v>270</v>
      </c>
      <c r="G26" s="168">
        <v>293</v>
      </c>
      <c r="H26" s="168">
        <v>270</v>
      </c>
      <c r="I26" s="168">
        <v>264</v>
      </c>
      <c r="J26" s="168">
        <v>264</v>
      </c>
      <c r="K26" s="168">
        <v>293</v>
      </c>
      <c r="L26" s="168">
        <v>135</v>
      </c>
      <c r="M26" s="117"/>
    </row>
    <row r="27" spans="2:13" ht="15">
      <c r="B27" s="8" t="s">
        <v>38</v>
      </c>
      <c r="C27" s="193">
        <v>22.16</v>
      </c>
      <c r="D27" s="168">
        <v>22.16</v>
      </c>
      <c r="E27" s="168">
        <v>22</v>
      </c>
      <c r="F27" s="168">
        <v>22</v>
      </c>
      <c r="G27" s="168">
        <v>22</v>
      </c>
      <c r="H27" s="168">
        <v>22</v>
      </c>
      <c r="I27" s="168">
        <v>22</v>
      </c>
      <c r="J27" s="168">
        <v>22</v>
      </c>
      <c r="K27" s="168">
        <v>22</v>
      </c>
      <c r="L27" s="168">
        <v>22</v>
      </c>
      <c r="M27" s="117"/>
    </row>
    <row r="28" spans="2:13" ht="15">
      <c r="B28" s="8" t="s">
        <v>9</v>
      </c>
      <c r="C28" s="193">
        <v>63</v>
      </c>
      <c r="D28" s="168">
        <v>57</v>
      </c>
      <c r="E28" s="168">
        <v>68.5</v>
      </c>
      <c r="F28" s="168">
        <v>64.4</v>
      </c>
      <c r="G28" s="168">
        <v>61.4</v>
      </c>
      <c r="H28" s="168">
        <v>61.8</v>
      </c>
      <c r="I28" s="168">
        <v>64.6</v>
      </c>
      <c r="J28" s="168">
        <v>64</v>
      </c>
      <c r="K28" s="168">
        <v>61</v>
      </c>
      <c r="L28" s="168">
        <v>60</v>
      </c>
      <c r="M28" s="117"/>
    </row>
    <row r="29" spans="2:13" ht="15">
      <c r="B29" s="14" t="s">
        <v>10</v>
      </c>
      <c r="C29" s="193">
        <v>71</v>
      </c>
      <c r="D29" s="167">
        <v>73</v>
      </c>
      <c r="E29" s="167">
        <v>76</v>
      </c>
      <c r="F29" s="167">
        <v>78</v>
      </c>
      <c r="G29" s="167">
        <v>77</v>
      </c>
      <c r="H29" s="167">
        <v>73</v>
      </c>
      <c r="I29" s="167">
        <v>79</v>
      </c>
      <c r="J29" s="167">
        <v>80</v>
      </c>
      <c r="K29" s="167">
        <v>80</v>
      </c>
      <c r="L29" s="167" t="s">
        <v>13</v>
      </c>
      <c r="M29" s="117"/>
    </row>
    <row r="30" spans="2:13" ht="15">
      <c r="B30" s="15" t="s">
        <v>39</v>
      </c>
      <c r="C30" s="194">
        <v>145</v>
      </c>
      <c r="D30" s="169">
        <v>149</v>
      </c>
      <c r="E30" s="169">
        <v>173</v>
      </c>
      <c r="F30" s="169">
        <v>177</v>
      </c>
      <c r="G30" s="169">
        <v>184</v>
      </c>
      <c r="H30" s="169">
        <v>186</v>
      </c>
      <c r="I30" s="169">
        <v>193</v>
      </c>
      <c r="J30" s="169">
        <v>195</v>
      </c>
      <c r="K30" s="169">
        <v>196</v>
      </c>
      <c r="L30" s="169">
        <v>197</v>
      </c>
      <c r="M30" s="117"/>
    </row>
    <row r="31" spans="2:13" ht="15">
      <c r="B31" s="101" t="s">
        <v>40</v>
      </c>
      <c r="C31" s="195" t="s">
        <v>13</v>
      </c>
      <c r="D31" s="170" t="s">
        <v>13</v>
      </c>
      <c r="E31" s="170" t="s">
        <v>13</v>
      </c>
      <c r="F31" s="170" t="s">
        <v>13</v>
      </c>
      <c r="G31" s="170" t="s">
        <v>13</v>
      </c>
      <c r="H31" s="170" t="s">
        <v>13</v>
      </c>
      <c r="I31" s="170" t="s">
        <v>13</v>
      </c>
      <c r="J31" s="170" t="s">
        <v>13</v>
      </c>
      <c r="K31" s="170" t="s">
        <v>13</v>
      </c>
      <c r="L31" s="170" t="s">
        <v>13</v>
      </c>
      <c r="M31" s="117"/>
    </row>
    <row r="32" spans="2:13" ht="15">
      <c r="B32" s="14" t="s">
        <v>41</v>
      </c>
      <c r="C32" s="193" t="s">
        <v>13</v>
      </c>
      <c r="D32" s="167" t="s">
        <v>13</v>
      </c>
      <c r="E32" s="167" t="s">
        <v>13</v>
      </c>
      <c r="F32" s="167" t="s">
        <v>13</v>
      </c>
      <c r="G32" s="167" t="s">
        <v>13</v>
      </c>
      <c r="H32" s="167" t="s">
        <v>13</v>
      </c>
      <c r="I32" s="167" t="s">
        <v>13</v>
      </c>
      <c r="J32" s="167" t="s">
        <v>13</v>
      </c>
      <c r="K32" s="167" t="s">
        <v>13</v>
      </c>
      <c r="L32" s="167" t="s">
        <v>13</v>
      </c>
      <c r="M32" s="117"/>
    </row>
    <row r="33" spans="2:13" ht="15">
      <c r="B33" s="13" t="s">
        <v>77</v>
      </c>
      <c r="C33" s="196">
        <v>3.91</v>
      </c>
      <c r="D33" s="171">
        <v>3.81</v>
      </c>
      <c r="E33" s="171">
        <v>3.84</v>
      </c>
      <c r="F33" s="171">
        <v>3.11</v>
      </c>
      <c r="G33" s="171">
        <v>3.11</v>
      </c>
      <c r="H33" s="171">
        <v>3.8</v>
      </c>
      <c r="I33" s="171">
        <v>3.8</v>
      </c>
      <c r="J33" s="171">
        <v>3.8</v>
      </c>
      <c r="K33" s="171">
        <v>3.8</v>
      </c>
      <c r="L33" s="171">
        <v>3.8</v>
      </c>
      <c r="M33" s="117"/>
    </row>
    <row r="34" spans="2:13" ht="15">
      <c r="B34" s="14" t="s">
        <v>85</v>
      </c>
      <c r="C34" s="193" t="s">
        <v>13</v>
      </c>
      <c r="D34" s="167" t="s">
        <v>13</v>
      </c>
      <c r="E34" s="167" t="s">
        <v>13</v>
      </c>
      <c r="F34" s="167">
        <v>48</v>
      </c>
      <c r="G34" s="167">
        <v>45</v>
      </c>
      <c r="H34" s="167">
        <v>56</v>
      </c>
      <c r="I34" s="167">
        <v>59</v>
      </c>
      <c r="J34" s="167">
        <v>48</v>
      </c>
      <c r="K34" s="167" t="s">
        <v>13</v>
      </c>
      <c r="L34" s="167" t="s">
        <v>13</v>
      </c>
      <c r="M34" s="117"/>
    </row>
    <row r="35" spans="2:13" ht="15">
      <c r="B35" s="15" t="s">
        <v>42</v>
      </c>
      <c r="C35" s="194">
        <v>102.12</v>
      </c>
      <c r="D35" s="169">
        <v>114.04</v>
      </c>
      <c r="E35" s="169">
        <v>133.86</v>
      </c>
      <c r="F35" s="169">
        <v>159.29</v>
      </c>
      <c r="G35" s="169">
        <v>165.864</v>
      </c>
      <c r="H35" s="169">
        <v>168</v>
      </c>
      <c r="I35" s="169">
        <v>170</v>
      </c>
      <c r="J35" s="169">
        <v>168</v>
      </c>
      <c r="K35" s="169">
        <v>159</v>
      </c>
      <c r="L35" s="169">
        <v>220</v>
      </c>
      <c r="M35" s="117"/>
    </row>
    <row r="36" spans="2:13" ht="15">
      <c r="B36" s="81" t="s">
        <v>107</v>
      </c>
      <c r="C36" s="226" t="s">
        <v>13</v>
      </c>
      <c r="D36" s="227" t="s">
        <v>13</v>
      </c>
      <c r="E36" s="227" t="s">
        <v>13</v>
      </c>
      <c r="F36" s="227" t="s">
        <v>13</v>
      </c>
      <c r="G36" s="227" t="s">
        <v>13</v>
      </c>
      <c r="H36" s="227" t="s">
        <v>13</v>
      </c>
      <c r="I36" s="227" t="s">
        <v>13</v>
      </c>
      <c r="J36" s="227">
        <v>1320</v>
      </c>
      <c r="K36" s="227" t="s">
        <v>13</v>
      </c>
      <c r="L36" s="227">
        <v>848</v>
      </c>
      <c r="M36" s="117"/>
    </row>
    <row r="38" ht="15" customHeight="1">
      <c r="B38" s="41" t="s">
        <v>67</v>
      </c>
    </row>
    <row r="39" ht="15" customHeight="1">
      <c r="B39" s="41" t="s">
        <v>109</v>
      </c>
    </row>
    <row r="40" ht="15" customHeight="1">
      <c r="B40" s="41" t="s">
        <v>108</v>
      </c>
    </row>
    <row r="41" ht="15">
      <c r="B41" s="42" t="s">
        <v>80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O82"/>
  <sheetViews>
    <sheetView showGridLines="0" workbookViewId="0" topLeftCell="A7">
      <selection activeCell="A5" sqref="A5"/>
    </sheetView>
  </sheetViews>
  <sheetFormatPr defaultColWidth="9.421875" defaultRowHeight="15"/>
  <cols>
    <col min="1" max="1" width="9.421875" style="16" customWidth="1"/>
    <col min="2" max="2" width="16.421875" style="16" customWidth="1"/>
    <col min="3" max="4" width="15.7109375" style="16" customWidth="1"/>
    <col min="5" max="13" width="9.421875" style="16" customWidth="1"/>
    <col min="14" max="14" width="15.8515625" style="16" customWidth="1"/>
    <col min="15" max="15" width="17.421875" style="16" customWidth="1"/>
    <col min="16" max="16384" width="9.421875" style="16" customWidth="1"/>
  </cols>
  <sheetData>
    <row r="1" ht="12"/>
    <row r="2" spans="2:11" ht="15.75">
      <c r="B2" s="133" t="s">
        <v>123</v>
      </c>
      <c r="K2" s="33"/>
    </row>
    <row r="3" spans="2:11" ht="12">
      <c r="B3" s="45" t="s">
        <v>122</v>
      </c>
      <c r="K3" s="41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spans="2:11" ht="12" customHeight="1"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2:11" ht="12" customHeight="1"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2:11" ht="28.9" customHeight="1"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2:11" ht="28.9" customHeight="1"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2:11" ht="28.9" customHeight="1">
      <c r="B33" s="93"/>
      <c r="C33" s="93"/>
      <c r="D33" s="93"/>
      <c r="E33" s="93"/>
      <c r="F33" s="93"/>
      <c r="G33" s="93"/>
      <c r="H33" s="93"/>
      <c r="I33" s="93"/>
      <c r="J33" s="93"/>
      <c r="K33" s="93"/>
    </row>
    <row r="34" spans="2:11" ht="28.9" customHeight="1">
      <c r="B34" s="93"/>
      <c r="C34" s="93"/>
      <c r="D34" s="93"/>
      <c r="E34" s="93"/>
      <c r="F34" s="93"/>
      <c r="G34" s="93"/>
      <c r="H34" s="93"/>
      <c r="I34" s="93"/>
      <c r="J34" s="93"/>
      <c r="K34" s="93"/>
    </row>
    <row r="35" spans="2:11" ht="28.9" customHeight="1">
      <c r="B35" s="93"/>
      <c r="C35" s="93"/>
      <c r="D35" s="93"/>
      <c r="E35" s="93"/>
      <c r="F35" s="93"/>
      <c r="G35" s="93"/>
      <c r="H35" s="93"/>
      <c r="I35" s="93"/>
      <c r="J35" s="93"/>
      <c r="K35" s="93"/>
    </row>
    <row r="36" spans="2:11" ht="28.9" customHeight="1"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ht="15" customHeight="1">
      <c r="B37" s="41" t="s">
        <v>94</v>
      </c>
    </row>
    <row r="38" ht="12">
      <c r="B38" s="41" t="s">
        <v>109</v>
      </c>
    </row>
    <row r="39" ht="12">
      <c r="B39" s="41" t="s">
        <v>108</v>
      </c>
    </row>
    <row r="40" ht="12">
      <c r="B40" s="42" t="s">
        <v>53</v>
      </c>
    </row>
    <row r="45" spans="5:15" ht="15">
      <c r="E45" s="16">
        <v>2019</v>
      </c>
      <c r="N45" s="17"/>
      <c r="O45" s="17"/>
    </row>
    <row r="46" spans="2:15" s="17" customFormat="1" ht="48">
      <c r="B46" s="41"/>
      <c r="C46" s="16"/>
      <c r="E46" s="35"/>
      <c r="F46" s="35" t="s">
        <v>43</v>
      </c>
      <c r="N46" s="16"/>
      <c r="O46" s="16"/>
    </row>
    <row r="47" spans="5:10" ht="12.75">
      <c r="E47" s="16" t="s">
        <v>4</v>
      </c>
      <c r="F47" s="16">
        <v>16782</v>
      </c>
      <c r="I47" s="144" t="s">
        <v>69</v>
      </c>
      <c r="J47" s="144" t="s">
        <v>93</v>
      </c>
    </row>
    <row r="48" spans="5:10" ht="12.75">
      <c r="E48" s="40" t="s">
        <v>7</v>
      </c>
      <c r="F48" s="16">
        <v>6808</v>
      </c>
      <c r="I48" s="144" t="s">
        <v>26</v>
      </c>
      <c r="J48" s="148" t="s">
        <v>13</v>
      </c>
    </row>
    <row r="49" spans="5:10" ht="12.75">
      <c r="E49" s="16" t="s">
        <v>30</v>
      </c>
      <c r="F49" s="16">
        <v>4387</v>
      </c>
      <c r="I49" s="144" t="s">
        <v>1</v>
      </c>
      <c r="J49" s="148" t="s">
        <v>13</v>
      </c>
    </row>
    <row r="50" spans="5:10" ht="12.75">
      <c r="E50" s="16" t="s">
        <v>75</v>
      </c>
      <c r="F50" s="16">
        <v>3756</v>
      </c>
      <c r="I50" s="144" t="s">
        <v>2</v>
      </c>
      <c r="J50" s="148" t="s">
        <v>13</v>
      </c>
    </row>
    <row r="51" spans="5:10" ht="12.75">
      <c r="E51" s="40" t="s">
        <v>39</v>
      </c>
      <c r="F51" s="16">
        <v>3096</v>
      </c>
      <c r="I51" s="144" t="s">
        <v>29</v>
      </c>
      <c r="J51" s="149" t="s">
        <v>13</v>
      </c>
    </row>
    <row r="52" spans="5:10" ht="12.75">
      <c r="E52" s="16" t="s">
        <v>36</v>
      </c>
      <c r="F52" s="16">
        <v>2315</v>
      </c>
      <c r="I52" s="144" t="s">
        <v>31</v>
      </c>
      <c r="J52" s="149" t="s">
        <v>13</v>
      </c>
    </row>
    <row r="53" spans="5:10" ht="12.75">
      <c r="E53" s="10" t="s">
        <v>6</v>
      </c>
      <c r="F53" s="16">
        <v>2111</v>
      </c>
      <c r="I53" s="144" t="s">
        <v>32</v>
      </c>
      <c r="J53" s="149" t="s">
        <v>13</v>
      </c>
    </row>
    <row r="54" spans="5:10" ht="12.75">
      <c r="E54" s="10" t="s">
        <v>8</v>
      </c>
      <c r="F54" s="16">
        <v>2000</v>
      </c>
      <c r="I54" s="144" t="s">
        <v>35</v>
      </c>
      <c r="J54" s="149" t="s">
        <v>13</v>
      </c>
    </row>
    <row r="55" spans="5:10" ht="12.75">
      <c r="E55" s="16" t="s">
        <v>37</v>
      </c>
      <c r="F55" s="16">
        <v>1008</v>
      </c>
      <c r="I55" s="144" t="s">
        <v>10</v>
      </c>
      <c r="J55" s="149" t="s">
        <v>13</v>
      </c>
    </row>
    <row r="56" spans="5:10" ht="12.75">
      <c r="E56" s="16" t="s">
        <v>9</v>
      </c>
      <c r="F56" s="16">
        <v>809</v>
      </c>
      <c r="I56" s="144" t="s">
        <v>4</v>
      </c>
      <c r="J56" s="149">
        <v>16782</v>
      </c>
    </row>
    <row r="57" spans="5:10" ht="12.75">
      <c r="E57" s="16" t="s">
        <v>5</v>
      </c>
      <c r="F57" s="16">
        <v>452</v>
      </c>
      <c r="I57" s="144" t="s">
        <v>7</v>
      </c>
      <c r="J57" s="149">
        <v>6808</v>
      </c>
    </row>
    <row r="58" spans="5:10" ht="12.75">
      <c r="E58" s="16" t="s">
        <v>28</v>
      </c>
      <c r="F58" s="16">
        <v>426</v>
      </c>
      <c r="I58" s="144" t="s">
        <v>95</v>
      </c>
      <c r="J58" s="188">
        <v>4387</v>
      </c>
    </row>
    <row r="59" spans="5:10" ht="12.75">
      <c r="E59" s="40" t="s">
        <v>38</v>
      </c>
      <c r="F59" s="16">
        <v>348</v>
      </c>
      <c r="I59" s="144" t="s">
        <v>75</v>
      </c>
      <c r="J59" s="148">
        <v>3756</v>
      </c>
    </row>
    <row r="60" spans="5:10" ht="12.75">
      <c r="E60" s="40" t="s">
        <v>3</v>
      </c>
      <c r="F60" s="16">
        <v>267</v>
      </c>
      <c r="I60" s="144" t="s">
        <v>39</v>
      </c>
      <c r="J60" s="149">
        <v>3096</v>
      </c>
    </row>
    <row r="61" spans="5:10" ht="12.75">
      <c r="E61" s="40" t="s">
        <v>34</v>
      </c>
      <c r="F61" s="16">
        <v>251</v>
      </c>
      <c r="I61" s="144" t="s">
        <v>36</v>
      </c>
      <c r="J61" s="149">
        <v>2315</v>
      </c>
    </row>
    <row r="62" spans="5:10" ht="12.75">
      <c r="E62" s="10" t="s">
        <v>33</v>
      </c>
      <c r="F62" s="16">
        <v>155</v>
      </c>
      <c r="I62" s="144" t="s">
        <v>6</v>
      </c>
      <c r="J62" s="149">
        <v>2111</v>
      </c>
    </row>
    <row r="63" spans="5:10" ht="12.75">
      <c r="E63" s="16" t="s">
        <v>27</v>
      </c>
      <c r="F63" s="16">
        <v>113</v>
      </c>
      <c r="I63" s="144" t="s">
        <v>8</v>
      </c>
      <c r="J63" s="149">
        <v>2000</v>
      </c>
    </row>
    <row r="64" spans="9:10" ht="12.75">
      <c r="I64" s="144" t="s">
        <v>37</v>
      </c>
      <c r="J64" s="148">
        <v>1008</v>
      </c>
    </row>
    <row r="65" spans="5:10" ht="12.75">
      <c r="E65" s="16" t="s">
        <v>42</v>
      </c>
      <c r="F65" s="16">
        <v>1048</v>
      </c>
      <c r="I65" s="144" t="s">
        <v>9</v>
      </c>
      <c r="J65" s="149">
        <v>809</v>
      </c>
    </row>
    <row r="66" spans="5:10" ht="12.75">
      <c r="E66" s="16" t="s">
        <v>77</v>
      </c>
      <c r="F66" s="16">
        <v>67</v>
      </c>
      <c r="I66" s="144" t="s">
        <v>5</v>
      </c>
      <c r="J66" s="149">
        <v>452</v>
      </c>
    </row>
    <row r="67" spans="9:10" ht="12.75">
      <c r="I67" s="144" t="s">
        <v>28</v>
      </c>
      <c r="J67" s="148">
        <v>426</v>
      </c>
    </row>
    <row r="68" spans="5:10" ht="12.75">
      <c r="E68" s="16" t="s">
        <v>107</v>
      </c>
      <c r="F68" s="16">
        <v>10</v>
      </c>
      <c r="I68" s="144" t="s">
        <v>38</v>
      </c>
      <c r="J68" s="149">
        <v>348</v>
      </c>
    </row>
    <row r="69" spans="9:10" ht="12.75">
      <c r="I69" s="144" t="s">
        <v>3</v>
      </c>
      <c r="J69" s="148">
        <v>267</v>
      </c>
    </row>
    <row r="70" spans="9:10" ht="12.75">
      <c r="I70" s="144" t="s">
        <v>34</v>
      </c>
      <c r="J70" s="149">
        <v>251</v>
      </c>
    </row>
    <row r="71" spans="9:10" ht="12.75">
      <c r="I71" s="144" t="s">
        <v>33</v>
      </c>
      <c r="J71" s="149">
        <v>155</v>
      </c>
    </row>
    <row r="72" spans="9:10" ht="12.75">
      <c r="I72" s="144" t="s">
        <v>27</v>
      </c>
      <c r="J72" s="148">
        <v>113</v>
      </c>
    </row>
    <row r="73" spans="9:10" ht="12.75">
      <c r="I73" s="144"/>
      <c r="J73" s="149"/>
    </row>
    <row r="74" spans="3:10" ht="12" customHeight="1">
      <c r="C74" s="46"/>
      <c r="D74" s="46"/>
      <c r="I74" s="144" t="s">
        <v>40</v>
      </c>
      <c r="J74" s="148" t="s">
        <v>13</v>
      </c>
    </row>
    <row r="75" spans="9:10" ht="12.75">
      <c r="I75" s="144" t="s">
        <v>41</v>
      </c>
      <c r="J75" s="148" t="s">
        <v>13</v>
      </c>
    </row>
    <row r="76" spans="2:10" ht="12" customHeight="1">
      <c r="B76" s="46"/>
      <c r="I76" s="144"/>
      <c r="J76" s="148"/>
    </row>
    <row r="77" spans="9:10" ht="12" customHeight="1">
      <c r="I77" s="144" t="s">
        <v>85</v>
      </c>
      <c r="J77" s="148" t="s">
        <v>13</v>
      </c>
    </row>
    <row r="78" spans="9:10" ht="12.75">
      <c r="I78" s="144" t="s">
        <v>42</v>
      </c>
      <c r="J78" s="149">
        <v>1048</v>
      </c>
    </row>
    <row r="79" spans="9:10" ht="12.75">
      <c r="I79" s="144" t="s">
        <v>77</v>
      </c>
      <c r="J79" s="148">
        <v>67</v>
      </c>
    </row>
    <row r="80" spans="9:10" ht="12.75">
      <c r="I80" s="144" t="s">
        <v>86</v>
      </c>
      <c r="J80" s="149">
        <v>10</v>
      </c>
    </row>
    <row r="81" spans="9:10" ht="15">
      <c r="I81"/>
      <c r="J81"/>
    </row>
    <row r="82" spans="9:10" ht="15">
      <c r="I82"/>
      <c r="J82"/>
    </row>
    <row r="90" ht="15" customHeight="1"/>
    <row r="92" ht="15" customHeight="1"/>
    <row r="93" ht="15" customHeight="1"/>
  </sheetData>
  <autoFilter ref="I76:J76">
    <sortState ref="I77:J82">
      <sortCondition descending="1" sortBy="value" ref="J77:J8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2:M43"/>
  <sheetViews>
    <sheetView showGridLines="0" workbookViewId="0" topLeftCell="A1">
      <selection activeCell="O39" sqref="O39"/>
    </sheetView>
  </sheetViews>
  <sheetFormatPr defaultColWidth="9.140625" defaultRowHeight="15"/>
  <cols>
    <col min="1" max="1" width="9.140625" style="9" customWidth="1"/>
    <col min="2" max="2" width="15.8515625" style="9" customWidth="1"/>
    <col min="3" max="13" width="6.7109375" style="9" customWidth="1"/>
    <col min="14" max="16384" width="9.140625" style="9" customWidth="1"/>
  </cols>
  <sheetData>
    <row r="2" ht="15.75">
      <c r="B2" s="136" t="s">
        <v>51</v>
      </c>
    </row>
    <row r="3" ht="12.75">
      <c r="B3" s="137" t="s">
        <v>114</v>
      </c>
    </row>
    <row r="5" spans="2:13" ht="15">
      <c r="B5" s="2"/>
      <c r="C5" s="197">
        <v>2010</v>
      </c>
      <c r="D5" s="56">
        <v>2011</v>
      </c>
      <c r="E5" s="56">
        <v>2012</v>
      </c>
      <c r="F5" s="56">
        <v>2013</v>
      </c>
      <c r="G5" s="56">
        <v>2014</v>
      </c>
      <c r="H5" s="56">
        <v>2015</v>
      </c>
      <c r="I5" s="56">
        <v>2016</v>
      </c>
      <c r="J5" s="56">
        <v>2017</v>
      </c>
      <c r="K5" s="56">
        <v>2018</v>
      </c>
      <c r="L5" s="56">
        <v>2019</v>
      </c>
      <c r="M5"/>
    </row>
    <row r="6" spans="2:13" ht="15">
      <c r="B6" s="4" t="s">
        <v>26</v>
      </c>
      <c r="C6" s="198">
        <v>480</v>
      </c>
      <c r="D6" s="19">
        <v>488</v>
      </c>
      <c r="E6" s="19">
        <v>489</v>
      </c>
      <c r="F6" s="19">
        <v>491</v>
      </c>
      <c r="G6" s="19">
        <v>494</v>
      </c>
      <c r="H6" s="19">
        <v>497</v>
      </c>
      <c r="I6" s="19">
        <v>503</v>
      </c>
      <c r="J6" s="19">
        <v>508</v>
      </c>
      <c r="K6" s="19">
        <v>511</v>
      </c>
      <c r="L6" s="36">
        <v>511</v>
      </c>
      <c r="M6" s="92"/>
    </row>
    <row r="7" spans="2:13" ht="15">
      <c r="B7" s="5" t="s">
        <v>1</v>
      </c>
      <c r="C7" s="199">
        <v>353</v>
      </c>
      <c r="D7" s="85">
        <v>368</v>
      </c>
      <c r="E7" s="85">
        <v>385</v>
      </c>
      <c r="F7" s="85">
        <v>402</v>
      </c>
      <c r="G7" s="85">
        <v>418</v>
      </c>
      <c r="H7" s="85">
        <v>442</v>
      </c>
      <c r="I7" s="85">
        <v>443</v>
      </c>
      <c r="J7" s="85">
        <v>393</v>
      </c>
      <c r="K7" s="85">
        <v>396</v>
      </c>
      <c r="L7" s="86">
        <v>407</v>
      </c>
      <c r="M7" s="150"/>
    </row>
    <row r="8" spans="2:13" ht="15">
      <c r="B8" s="5" t="s">
        <v>75</v>
      </c>
      <c r="C8" s="199">
        <v>429</v>
      </c>
      <c r="D8" s="85">
        <v>436</v>
      </c>
      <c r="E8" s="85">
        <v>448</v>
      </c>
      <c r="F8" s="85">
        <v>450</v>
      </c>
      <c r="G8" s="85">
        <v>459</v>
      </c>
      <c r="H8" s="85">
        <v>485</v>
      </c>
      <c r="I8" s="85">
        <v>502</v>
      </c>
      <c r="J8" s="85">
        <v>522</v>
      </c>
      <c r="K8" s="85">
        <v>540</v>
      </c>
      <c r="L8" s="86">
        <v>554</v>
      </c>
      <c r="M8" s="150"/>
    </row>
    <row r="9" spans="2:13" ht="15">
      <c r="B9" s="5" t="s">
        <v>27</v>
      </c>
      <c r="C9" s="199" t="s">
        <v>13</v>
      </c>
      <c r="D9" s="85" t="s">
        <v>13</v>
      </c>
      <c r="E9" s="85" t="s">
        <v>13</v>
      </c>
      <c r="F9" s="85">
        <v>405</v>
      </c>
      <c r="G9" s="85">
        <v>412</v>
      </c>
      <c r="H9" s="85">
        <v>419</v>
      </c>
      <c r="I9" s="85">
        <v>429</v>
      </c>
      <c r="J9" s="85">
        <v>438</v>
      </c>
      <c r="K9" s="85">
        <v>447</v>
      </c>
      <c r="L9" s="86">
        <v>455</v>
      </c>
      <c r="M9" s="150"/>
    </row>
    <row r="10" spans="2:13" ht="15">
      <c r="B10" s="5" t="s">
        <v>76</v>
      </c>
      <c r="C10" s="199">
        <v>527</v>
      </c>
      <c r="D10" s="85">
        <v>534</v>
      </c>
      <c r="E10" s="85">
        <v>539</v>
      </c>
      <c r="F10" s="85">
        <v>543</v>
      </c>
      <c r="G10" s="85">
        <v>547</v>
      </c>
      <c r="H10" s="85">
        <v>548</v>
      </c>
      <c r="I10" s="85">
        <v>555</v>
      </c>
      <c r="J10" s="85">
        <v>561</v>
      </c>
      <c r="K10" s="85">
        <v>567</v>
      </c>
      <c r="L10" s="86">
        <v>574</v>
      </c>
      <c r="M10" s="150"/>
    </row>
    <row r="11" spans="2:13" ht="15">
      <c r="B11" s="5" t="s">
        <v>3</v>
      </c>
      <c r="C11" s="199">
        <v>416</v>
      </c>
      <c r="D11" s="85">
        <v>433</v>
      </c>
      <c r="E11" s="85">
        <v>456</v>
      </c>
      <c r="F11" s="85">
        <v>478</v>
      </c>
      <c r="G11" s="85">
        <v>497</v>
      </c>
      <c r="H11" s="85">
        <v>514</v>
      </c>
      <c r="I11" s="85">
        <v>534</v>
      </c>
      <c r="J11" s="85">
        <v>550</v>
      </c>
      <c r="K11" s="85">
        <v>563</v>
      </c>
      <c r="L11" s="86">
        <v>598</v>
      </c>
      <c r="M11" s="150"/>
    </row>
    <row r="12" spans="2:13" ht="15">
      <c r="B12" s="5" t="s">
        <v>28</v>
      </c>
      <c r="C12" s="199">
        <v>424</v>
      </c>
      <c r="D12" s="85">
        <v>428</v>
      </c>
      <c r="E12" s="85">
        <v>423</v>
      </c>
      <c r="F12" s="85">
        <v>428</v>
      </c>
      <c r="G12" s="85">
        <v>431</v>
      </c>
      <c r="H12" s="85">
        <v>436</v>
      </c>
      <c r="I12" s="85">
        <v>439</v>
      </c>
      <c r="J12" s="85">
        <v>444</v>
      </c>
      <c r="K12" s="85">
        <v>445</v>
      </c>
      <c r="L12" s="86">
        <v>454</v>
      </c>
      <c r="M12" s="150"/>
    </row>
    <row r="13" spans="2:13" ht="15">
      <c r="B13" s="5" t="s">
        <v>29</v>
      </c>
      <c r="C13" s="199">
        <v>469</v>
      </c>
      <c r="D13" s="85">
        <v>469</v>
      </c>
      <c r="E13" s="85">
        <v>470</v>
      </c>
      <c r="F13" s="85">
        <v>469</v>
      </c>
      <c r="G13" s="85">
        <v>471</v>
      </c>
      <c r="H13" s="85">
        <v>474</v>
      </c>
      <c r="I13" s="85">
        <v>479</v>
      </c>
      <c r="J13" s="85">
        <v>487</v>
      </c>
      <c r="K13" s="85">
        <v>493</v>
      </c>
      <c r="L13" s="86">
        <v>504</v>
      </c>
      <c r="M13" s="150"/>
    </row>
    <row r="14" spans="2:13" ht="15">
      <c r="B14" s="5" t="s">
        <v>30</v>
      </c>
      <c r="C14" s="199">
        <v>475</v>
      </c>
      <c r="D14" s="85">
        <v>476</v>
      </c>
      <c r="E14" s="85">
        <v>476</v>
      </c>
      <c r="F14" s="85">
        <v>474</v>
      </c>
      <c r="G14" s="85">
        <v>474</v>
      </c>
      <c r="H14" s="85">
        <v>481</v>
      </c>
      <c r="I14" s="85">
        <v>492</v>
      </c>
      <c r="J14" s="85">
        <v>504</v>
      </c>
      <c r="K14" s="85">
        <v>513</v>
      </c>
      <c r="L14" s="86">
        <v>519</v>
      </c>
      <c r="M14" s="150"/>
    </row>
    <row r="15" spans="2:13" ht="15">
      <c r="B15" s="5" t="s">
        <v>4</v>
      </c>
      <c r="C15" s="199">
        <v>487</v>
      </c>
      <c r="D15" s="85">
        <v>486</v>
      </c>
      <c r="E15" s="85">
        <v>490</v>
      </c>
      <c r="F15" s="85">
        <v>497</v>
      </c>
      <c r="G15" s="85">
        <v>489</v>
      </c>
      <c r="H15" s="85">
        <v>485</v>
      </c>
      <c r="I15" s="85">
        <v>480</v>
      </c>
      <c r="J15" s="85">
        <v>478</v>
      </c>
      <c r="K15" s="85">
        <v>477</v>
      </c>
      <c r="L15" s="86">
        <v>482</v>
      </c>
      <c r="M15" s="150"/>
    </row>
    <row r="16" spans="2:13" ht="15">
      <c r="B16" s="5" t="s">
        <v>5</v>
      </c>
      <c r="C16" s="199">
        <v>355</v>
      </c>
      <c r="D16" s="85">
        <v>355</v>
      </c>
      <c r="E16" s="85">
        <v>339</v>
      </c>
      <c r="F16" s="85">
        <v>341</v>
      </c>
      <c r="G16" s="85">
        <v>349</v>
      </c>
      <c r="H16" s="85">
        <v>358</v>
      </c>
      <c r="I16" s="85">
        <v>374</v>
      </c>
      <c r="J16" s="85">
        <v>389</v>
      </c>
      <c r="K16" s="85">
        <v>409</v>
      </c>
      <c r="L16" s="86">
        <v>425</v>
      </c>
      <c r="M16" s="150"/>
    </row>
    <row r="17" spans="2:13" ht="15">
      <c r="B17" s="5" t="s">
        <v>31</v>
      </c>
      <c r="C17" s="199">
        <v>619</v>
      </c>
      <c r="D17" s="85">
        <v>625</v>
      </c>
      <c r="E17" s="85">
        <v>621</v>
      </c>
      <c r="F17" s="85">
        <v>608</v>
      </c>
      <c r="G17" s="85">
        <v>610</v>
      </c>
      <c r="H17" s="85">
        <v>616</v>
      </c>
      <c r="I17" s="85">
        <v>625</v>
      </c>
      <c r="J17" s="85" t="s">
        <v>13</v>
      </c>
      <c r="K17" s="85">
        <v>652</v>
      </c>
      <c r="L17" s="86">
        <v>663</v>
      </c>
      <c r="M17" s="150"/>
    </row>
    <row r="18" spans="2:13" ht="15">
      <c r="B18" s="5" t="s">
        <v>44</v>
      </c>
      <c r="C18" s="199">
        <v>551</v>
      </c>
      <c r="D18" s="85">
        <v>545</v>
      </c>
      <c r="E18" s="85">
        <v>549</v>
      </c>
      <c r="F18" s="85">
        <v>553</v>
      </c>
      <c r="G18" s="85">
        <v>565</v>
      </c>
      <c r="H18" s="85">
        <v>575</v>
      </c>
      <c r="I18" s="85">
        <v>595</v>
      </c>
      <c r="J18" s="85">
        <v>609</v>
      </c>
      <c r="K18" s="85">
        <v>629</v>
      </c>
      <c r="L18" s="86">
        <v>645</v>
      </c>
      <c r="M18" s="150"/>
    </row>
    <row r="19" spans="2:13" ht="15">
      <c r="B19" s="5" t="s">
        <v>32</v>
      </c>
      <c r="C19" s="199">
        <v>307</v>
      </c>
      <c r="D19" s="85">
        <v>299</v>
      </c>
      <c r="E19" s="85">
        <v>305</v>
      </c>
      <c r="F19" s="85">
        <v>317</v>
      </c>
      <c r="G19" s="85">
        <v>331</v>
      </c>
      <c r="H19" s="85">
        <v>345</v>
      </c>
      <c r="I19" s="85">
        <v>341</v>
      </c>
      <c r="J19" s="85">
        <v>356</v>
      </c>
      <c r="K19" s="85">
        <v>369</v>
      </c>
      <c r="L19" s="86">
        <v>381</v>
      </c>
      <c r="M19" s="150"/>
    </row>
    <row r="20" spans="2:13" ht="15">
      <c r="B20" s="5" t="s">
        <v>33</v>
      </c>
      <c r="C20" s="199">
        <v>554</v>
      </c>
      <c r="D20" s="85">
        <v>570</v>
      </c>
      <c r="E20" s="85">
        <v>590</v>
      </c>
      <c r="F20" s="85">
        <v>615</v>
      </c>
      <c r="G20" s="85">
        <v>413</v>
      </c>
      <c r="H20" s="85">
        <v>431</v>
      </c>
      <c r="I20" s="85">
        <v>456</v>
      </c>
      <c r="J20" s="85">
        <v>483</v>
      </c>
      <c r="K20" s="85">
        <v>512</v>
      </c>
      <c r="L20" s="86">
        <v>536</v>
      </c>
      <c r="M20" s="150"/>
    </row>
    <row r="21" spans="2:13" ht="15">
      <c r="B21" s="5" t="s">
        <v>34</v>
      </c>
      <c r="C21" s="199">
        <v>659</v>
      </c>
      <c r="D21" s="85">
        <v>658</v>
      </c>
      <c r="E21" s="85">
        <v>663</v>
      </c>
      <c r="F21" s="85">
        <v>661</v>
      </c>
      <c r="G21" s="85">
        <v>662</v>
      </c>
      <c r="H21" s="85">
        <v>661</v>
      </c>
      <c r="I21" s="85">
        <v>662</v>
      </c>
      <c r="J21" s="85">
        <v>670</v>
      </c>
      <c r="K21" s="87">
        <v>676</v>
      </c>
      <c r="L21" s="88">
        <v>681</v>
      </c>
      <c r="M21" s="151"/>
    </row>
    <row r="22" spans="2:13" ht="15">
      <c r="B22" s="5" t="s">
        <v>6</v>
      </c>
      <c r="C22" s="199">
        <v>299</v>
      </c>
      <c r="D22" s="85">
        <v>299</v>
      </c>
      <c r="E22" s="85">
        <v>301</v>
      </c>
      <c r="F22" s="85">
        <v>308</v>
      </c>
      <c r="G22" s="85">
        <v>315</v>
      </c>
      <c r="H22" s="85">
        <v>325</v>
      </c>
      <c r="I22" s="85">
        <v>338</v>
      </c>
      <c r="J22" s="85">
        <v>355</v>
      </c>
      <c r="K22" s="85">
        <v>373</v>
      </c>
      <c r="L22" s="86">
        <v>390</v>
      </c>
      <c r="M22" s="150"/>
    </row>
    <row r="23" spans="2:13" ht="15">
      <c r="B23" s="5" t="s">
        <v>45</v>
      </c>
      <c r="C23" s="199">
        <v>581</v>
      </c>
      <c r="D23" s="85">
        <v>592</v>
      </c>
      <c r="E23" s="85">
        <v>591</v>
      </c>
      <c r="F23" s="85">
        <v>596</v>
      </c>
      <c r="G23" s="85">
        <v>605</v>
      </c>
      <c r="H23" s="85">
        <v>611</v>
      </c>
      <c r="I23" s="85">
        <v>615</v>
      </c>
      <c r="J23" s="85">
        <v>613</v>
      </c>
      <c r="K23" s="85">
        <v>608</v>
      </c>
      <c r="L23" s="86">
        <v>597</v>
      </c>
      <c r="M23" s="150"/>
    </row>
    <row r="24" spans="2:13" ht="15">
      <c r="B24" s="5" t="s">
        <v>35</v>
      </c>
      <c r="C24" s="199">
        <v>464</v>
      </c>
      <c r="D24" s="85">
        <v>470</v>
      </c>
      <c r="E24" s="85">
        <v>472</v>
      </c>
      <c r="F24" s="85">
        <v>471</v>
      </c>
      <c r="G24" s="85">
        <v>472</v>
      </c>
      <c r="H24" s="85">
        <v>477</v>
      </c>
      <c r="I24" s="85">
        <v>481</v>
      </c>
      <c r="J24" s="85">
        <v>487</v>
      </c>
      <c r="K24" s="85">
        <v>494</v>
      </c>
      <c r="L24" s="86">
        <v>499</v>
      </c>
      <c r="M24" s="150"/>
    </row>
    <row r="25" spans="2:13" ht="15">
      <c r="B25" s="5" t="s">
        <v>36</v>
      </c>
      <c r="C25" s="199">
        <v>530</v>
      </c>
      <c r="D25" s="85">
        <v>537</v>
      </c>
      <c r="E25" s="85">
        <v>542</v>
      </c>
      <c r="F25" s="85">
        <v>546</v>
      </c>
      <c r="G25" s="85">
        <v>547</v>
      </c>
      <c r="H25" s="85">
        <v>546</v>
      </c>
      <c r="I25" s="85">
        <v>550</v>
      </c>
      <c r="J25" s="85">
        <v>555</v>
      </c>
      <c r="K25" s="85">
        <v>562</v>
      </c>
      <c r="L25" s="86" t="s">
        <v>13</v>
      </c>
      <c r="M25" s="150"/>
    </row>
    <row r="26" spans="2:13" ht="15">
      <c r="B26" s="5" t="s">
        <v>7</v>
      </c>
      <c r="C26" s="199">
        <v>453</v>
      </c>
      <c r="D26" s="85">
        <v>476</v>
      </c>
      <c r="E26" s="85">
        <v>492</v>
      </c>
      <c r="F26" s="85">
        <v>510</v>
      </c>
      <c r="G26" s="85">
        <v>526</v>
      </c>
      <c r="H26" s="85">
        <v>546</v>
      </c>
      <c r="I26" s="85">
        <v>571</v>
      </c>
      <c r="J26" s="85">
        <v>593</v>
      </c>
      <c r="K26" s="85">
        <v>617</v>
      </c>
      <c r="L26" s="86">
        <v>642</v>
      </c>
      <c r="M26" s="150"/>
    </row>
    <row r="27" spans="2:13" ht="15">
      <c r="B27" s="5" t="s">
        <v>37</v>
      </c>
      <c r="C27" s="199">
        <v>444</v>
      </c>
      <c r="D27" s="85">
        <v>447</v>
      </c>
      <c r="E27" s="85">
        <v>406</v>
      </c>
      <c r="F27" s="85">
        <v>415</v>
      </c>
      <c r="G27" s="85">
        <v>453</v>
      </c>
      <c r="H27" s="85">
        <v>457</v>
      </c>
      <c r="I27" s="85">
        <v>470</v>
      </c>
      <c r="J27" s="85">
        <v>492</v>
      </c>
      <c r="K27" s="85">
        <v>514</v>
      </c>
      <c r="L27" s="86">
        <v>530</v>
      </c>
      <c r="M27" s="150"/>
    </row>
    <row r="28" spans="2:13" ht="15">
      <c r="B28" s="5" t="s">
        <v>8</v>
      </c>
      <c r="C28" s="199">
        <v>214</v>
      </c>
      <c r="D28" s="85">
        <v>216</v>
      </c>
      <c r="E28" s="85">
        <v>224</v>
      </c>
      <c r="F28" s="85">
        <v>235</v>
      </c>
      <c r="G28" s="85">
        <v>247</v>
      </c>
      <c r="H28" s="85">
        <v>261</v>
      </c>
      <c r="I28" s="85">
        <v>279</v>
      </c>
      <c r="J28" s="85">
        <v>307</v>
      </c>
      <c r="K28" s="85">
        <v>332</v>
      </c>
      <c r="L28" s="86">
        <v>357</v>
      </c>
      <c r="M28" s="150"/>
    </row>
    <row r="29" spans="2:13" ht="15">
      <c r="B29" s="5" t="s">
        <v>38</v>
      </c>
      <c r="C29" s="199">
        <v>518</v>
      </c>
      <c r="D29" s="85">
        <v>519</v>
      </c>
      <c r="E29" s="85">
        <v>518</v>
      </c>
      <c r="F29" s="85">
        <v>518</v>
      </c>
      <c r="G29" s="85">
        <v>518</v>
      </c>
      <c r="H29" s="85">
        <v>523</v>
      </c>
      <c r="I29" s="85">
        <v>531</v>
      </c>
      <c r="J29" s="85">
        <v>541</v>
      </c>
      <c r="K29" s="85">
        <v>549</v>
      </c>
      <c r="L29" s="86">
        <v>556</v>
      </c>
      <c r="M29" s="150"/>
    </row>
    <row r="30" spans="2:13" ht="15">
      <c r="B30" s="5" t="s">
        <v>9</v>
      </c>
      <c r="C30" s="199">
        <v>310</v>
      </c>
      <c r="D30" s="85">
        <v>324</v>
      </c>
      <c r="E30" s="85">
        <v>337</v>
      </c>
      <c r="F30" s="85">
        <v>347</v>
      </c>
      <c r="G30" s="85">
        <v>360</v>
      </c>
      <c r="H30" s="85">
        <v>375</v>
      </c>
      <c r="I30" s="85">
        <v>390</v>
      </c>
      <c r="J30" s="85">
        <v>408</v>
      </c>
      <c r="K30" s="85">
        <v>426</v>
      </c>
      <c r="L30" s="86">
        <v>439</v>
      </c>
      <c r="M30" s="150"/>
    </row>
    <row r="31" spans="2:13" ht="15">
      <c r="B31" s="44" t="s">
        <v>10</v>
      </c>
      <c r="C31" s="200">
        <v>535</v>
      </c>
      <c r="D31" s="99">
        <v>551</v>
      </c>
      <c r="E31" s="99">
        <v>560</v>
      </c>
      <c r="F31" s="99">
        <v>570</v>
      </c>
      <c r="G31" s="99">
        <v>580</v>
      </c>
      <c r="H31" s="99">
        <v>590</v>
      </c>
      <c r="I31" s="99">
        <v>604</v>
      </c>
      <c r="J31" s="99">
        <v>617</v>
      </c>
      <c r="K31" s="99">
        <v>629</v>
      </c>
      <c r="L31" s="100">
        <v>642</v>
      </c>
      <c r="M31" s="150"/>
    </row>
    <row r="32" spans="2:13" ht="15">
      <c r="B32" s="6" t="s">
        <v>39</v>
      </c>
      <c r="C32" s="201">
        <v>460</v>
      </c>
      <c r="D32" s="89">
        <v>464</v>
      </c>
      <c r="E32" s="89">
        <v>465</v>
      </c>
      <c r="F32" s="89">
        <v>466</v>
      </c>
      <c r="G32" s="89">
        <v>470</v>
      </c>
      <c r="H32" s="89">
        <v>474</v>
      </c>
      <c r="I32" s="89">
        <v>477</v>
      </c>
      <c r="J32" s="89">
        <v>479</v>
      </c>
      <c r="K32" s="89">
        <v>476</v>
      </c>
      <c r="L32" s="90">
        <v>473</v>
      </c>
      <c r="M32" s="150"/>
    </row>
    <row r="33" spans="2:13" ht="15">
      <c r="B33" s="5" t="s">
        <v>46</v>
      </c>
      <c r="C33" s="202">
        <v>744</v>
      </c>
      <c r="D33" s="20">
        <v>749</v>
      </c>
      <c r="E33" s="20">
        <v>760</v>
      </c>
      <c r="F33" s="20">
        <v>757</v>
      </c>
      <c r="G33" s="20">
        <v>762</v>
      </c>
      <c r="H33" s="20">
        <v>766</v>
      </c>
      <c r="I33" s="20">
        <v>773</v>
      </c>
      <c r="J33" s="20">
        <v>779</v>
      </c>
      <c r="K33" s="20">
        <v>780</v>
      </c>
      <c r="L33" s="37">
        <v>781</v>
      </c>
      <c r="M33" s="92"/>
    </row>
    <row r="34" spans="2:13" ht="15">
      <c r="B34" s="44" t="s">
        <v>40</v>
      </c>
      <c r="C34" s="203">
        <v>469</v>
      </c>
      <c r="D34" s="21">
        <v>477</v>
      </c>
      <c r="E34" s="21">
        <v>484</v>
      </c>
      <c r="F34" s="21">
        <v>489</v>
      </c>
      <c r="G34" s="21">
        <v>495</v>
      </c>
      <c r="H34" s="21">
        <v>501</v>
      </c>
      <c r="I34" s="21">
        <v>506</v>
      </c>
      <c r="J34" s="21">
        <v>514</v>
      </c>
      <c r="K34" s="21">
        <v>516</v>
      </c>
      <c r="L34" s="38">
        <v>522</v>
      </c>
      <c r="M34" s="92"/>
    </row>
    <row r="35" spans="2:13" ht="15">
      <c r="B35" s="44" t="s">
        <v>41</v>
      </c>
      <c r="C35" s="203">
        <v>518</v>
      </c>
      <c r="D35" s="21">
        <v>523</v>
      </c>
      <c r="E35" s="21">
        <v>529</v>
      </c>
      <c r="F35" s="21">
        <v>531</v>
      </c>
      <c r="G35" s="21">
        <v>532</v>
      </c>
      <c r="H35" s="21">
        <v>535</v>
      </c>
      <c r="I35" s="21">
        <v>537</v>
      </c>
      <c r="J35" s="21">
        <v>539</v>
      </c>
      <c r="K35" s="21">
        <v>539</v>
      </c>
      <c r="L35" s="38">
        <v>537</v>
      </c>
      <c r="M35" s="92"/>
    </row>
    <row r="36" spans="2:13" ht="15">
      <c r="B36" s="228" t="s">
        <v>77</v>
      </c>
      <c r="C36" s="229">
        <v>151</v>
      </c>
      <c r="D36" s="230">
        <v>152</v>
      </c>
      <c r="E36" s="230">
        <v>146</v>
      </c>
      <c r="F36" s="230">
        <v>168</v>
      </c>
      <c r="G36" s="230">
        <v>180</v>
      </c>
      <c r="H36" s="230">
        <v>185</v>
      </c>
      <c r="I36" s="230">
        <v>190</v>
      </c>
      <c r="J36" s="230">
        <v>194</v>
      </c>
      <c r="K36" s="230">
        <v>200</v>
      </c>
      <c r="L36" s="231">
        <v>205</v>
      </c>
      <c r="M36" s="92"/>
    </row>
    <row r="37" spans="2:13" ht="15">
      <c r="B37" s="6" t="s">
        <v>42</v>
      </c>
      <c r="C37" s="204">
        <v>102</v>
      </c>
      <c r="D37" s="22">
        <v>109</v>
      </c>
      <c r="E37" s="22">
        <v>114</v>
      </c>
      <c r="F37" s="22">
        <v>121</v>
      </c>
      <c r="G37" s="22">
        <v>127</v>
      </c>
      <c r="H37" s="22">
        <v>134</v>
      </c>
      <c r="I37" s="22">
        <v>142</v>
      </c>
      <c r="J37" s="22">
        <v>149</v>
      </c>
      <c r="K37" s="22">
        <v>151</v>
      </c>
      <c r="L37" s="39">
        <v>150</v>
      </c>
      <c r="M37" s="92"/>
    </row>
    <row r="38" spans="2:13" ht="15">
      <c r="B38" s="232" t="s">
        <v>107</v>
      </c>
      <c r="C38" s="233" t="s">
        <v>13</v>
      </c>
      <c r="D38" s="234" t="s">
        <v>13</v>
      </c>
      <c r="E38" s="234" t="s">
        <v>13</v>
      </c>
      <c r="F38" s="234" t="s">
        <v>13</v>
      </c>
      <c r="G38" s="234" t="s">
        <v>13</v>
      </c>
      <c r="H38" s="234" t="s">
        <v>13</v>
      </c>
      <c r="I38" s="234" t="s">
        <v>13</v>
      </c>
      <c r="J38" s="234">
        <v>94</v>
      </c>
      <c r="K38" s="234">
        <v>143</v>
      </c>
      <c r="L38" s="235" t="s">
        <v>13</v>
      </c>
      <c r="M38" s="92"/>
    </row>
    <row r="39" spans="2:13" ht="15">
      <c r="B39" s="55"/>
      <c r="C39" s="91"/>
      <c r="D39" s="91"/>
      <c r="E39" s="91"/>
      <c r="F39" s="91"/>
      <c r="G39" s="91"/>
      <c r="H39" s="91"/>
      <c r="I39" s="91"/>
      <c r="J39" s="91"/>
      <c r="K39" s="91"/>
      <c r="L39" s="92"/>
      <c r="M39" s="92"/>
    </row>
    <row r="40" ht="15" customHeight="1">
      <c r="B40" s="48" t="s">
        <v>67</v>
      </c>
    </row>
    <row r="41" spans="2:9" ht="15">
      <c r="B41" s="41" t="s">
        <v>109</v>
      </c>
      <c r="C41" s="18"/>
      <c r="D41" s="18"/>
      <c r="E41" s="18"/>
      <c r="F41" s="18"/>
      <c r="G41" s="18"/>
      <c r="H41" s="18"/>
      <c r="I41" s="18"/>
    </row>
    <row r="42" ht="15">
      <c r="B42" s="41" t="s">
        <v>108</v>
      </c>
    </row>
    <row r="43" ht="15">
      <c r="B43" s="18" t="s">
        <v>64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S149"/>
  <sheetViews>
    <sheetView showGridLines="0" workbookViewId="0" topLeftCell="A9">
      <selection activeCell="F98" sqref="F98"/>
    </sheetView>
  </sheetViews>
  <sheetFormatPr defaultColWidth="9.140625" defaultRowHeight="15"/>
  <cols>
    <col min="1" max="1" width="9.140625" style="16" customWidth="1"/>
    <col min="2" max="2" width="17.00390625" style="16" customWidth="1"/>
    <col min="3" max="7" width="9.140625" style="16" customWidth="1"/>
    <col min="8" max="8" width="17.57421875" style="16" customWidth="1"/>
    <col min="9" max="11" width="9.140625" style="16" customWidth="1"/>
    <col min="12" max="12" width="10.7109375" style="16" customWidth="1"/>
    <col min="13" max="16384" width="9.140625" style="16" customWidth="1"/>
  </cols>
  <sheetData>
    <row r="1" ht="12"/>
    <row r="2" ht="15.75">
      <c r="B2" s="133" t="s">
        <v>96</v>
      </c>
    </row>
    <row r="3" ht="12.75">
      <c r="B3" s="134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63" ht="15" customHeight="1">
      <c r="B63" s="41" t="s">
        <v>98</v>
      </c>
    </row>
    <row r="64" ht="15" customHeight="1">
      <c r="B64" s="41" t="s">
        <v>99</v>
      </c>
    </row>
    <row r="65" ht="15" customHeight="1">
      <c r="B65" s="41" t="s">
        <v>109</v>
      </c>
    </row>
    <row r="66" ht="15" customHeight="1">
      <c r="B66" s="41" t="s">
        <v>108</v>
      </c>
    </row>
    <row r="67" spans="2:8" ht="15">
      <c r="B67" s="50" t="s">
        <v>59</v>
      </c>
      <c r="C67" s="57"/>
      <c r="D67" s="57"/>
      <c r="E67" s="57"/>
      <c r="F67" s="57"/>
      <c r="G67" s="57"/>
      <c r="H67" s="57"/>
    </row>
    <row r="73" ht="15">
      <c r="P73" s="94"/>
    </row>
    <row r="75" spans="11:19" ht="15">
      <c r="K75" s="245"/>
      <c r="L75" s="245"/>
      <c r="M75" s="245"/>
      <c r="N75" s="245"/>
      <c r="O75" s="245"/>
      <c r="P75" s="245"/>
      <c r="Q75" s="245"/>
      <c r="R75" s="245"/>
      <c r="S75" s="245"/>
    </row>
    <row r="76" spans="11:19" ht="15">
      <c r="K76" s="245"/>
      <c r="L76" s="245"/>
      <c r="M76" s="245"/>
      <c r="N76" s="245"/>
      <c r="O76" s="245"/>
      <c r="P76" s="245"/>
      <c r="Q76" s="245"/>
      <c r="R76" s="245"/>
      <c r="S76" s="245"/>
    </row>
    <row r="80" spans="8:16" ht="24">
      <c r="H80" s="96" t="s">
        <v>69</v>
      </c>
      <c r="I80" s="189" t="s">
        <v>121</v>
      </c>
      <c r="J80" s="97" t="s">
        <v>0</v>
      </c>
      <c r="K80" s="95" t="s">
        <v>84</v>
      </c>
      <c r="N80"/>
      <c r="O80"/>
      <c r="P80"/>
    </row>
    <row r="81" spans="8:12" ht="15">
      <c r="H81" s="63" t="s">
        <v>35</v>
      </c>
      <c r="I81" s="140">
        <v>83.3163534403614</v>
      </c>
      <c r="J81" s="138">
        <v>13.977257890752739</v>
      </c>
      <c r="K81" s="139">
        <v>2.706377145375195</v>
      </c>
      <c r="L81" s="138">
        <f>I81+J81+K81</f>
        <v>99.99998847648934</v>
      </c>
    </row>
    <row r="82" spans="8:12" ht="15">
      <c r="H82" s="8" t="s">
        <v>44</v>
      </c>
      <c r="I82" s="140">
        <v>79.90938007095184</v>
      </c>
      <c r="J82" s="138">
        <v>19.963458579111652</v>
      </c>
      <c r="K82" s="221">
        <v>0.12716134993650666</v>
      </c>
      <c r="L82" s="138">
        <f aca="true" t="shared" si="0" ref="L82:L112">I82+J82+K82</f>
        <v>100</v>
      </c>
    </row>
    <row r="83" spans="8:12" ht="15">
      <c r="H83" s="8" t="s">
        <v>10</v>
      </c>
      <c r="I83" s="138">
        <v>73.34268972109157</v>
      </c>
      <c r="J83" s="138">
        <v>26.114435082735575</v>
      </c>
      <c r="K83" s="141">
        <v>0.5382270509095857</v>
      </c>
      <c r="L83" s="138">
        <f t="shared" si="0"/>
        <v>99.99535185473674</v>
      </c>
    </row>
    <row r="84" spans="8:12" ht="15">
      <c r="H84" s="8" t="s">
        <v>27</v>
      </c>
      <c r="I84" s="140">
        <v>68.40126016036348</v>
      </c>
      <c r="J84" s="138">
        <v>31.005503585212047</v>
      </c>
      <c r="K84" s="141">
        <v>0.5932362544244767</v>
      </c>
      <c r="L84" s="138">
        <f t="shared" si="0"/>
        <v>100</v>
      </c>
    </row>
    <row r="85" spans="8:12" ht="15">
      <c r="H85" s="8" t="s">
        <v>45</v>
      </c>
      <c r="I85" s="140">
        <v>67.52905935597305</v>
      </c>
      <c r="J85" s="138">
        <v>31.651092371308565</v>
      </c>
      <c r="K85" s="141">
        <v>0.8198482727183929</v>
      </c>
      <c r="L85" s="138">
        <f t="shared" si="0"/>
        <v>100</v>
      </c>
    </row>
    <row r="86" spans="8:12" ht="15">
      <c r="H86" s="8" t="s">
        <v>6</v>
      </c>
      <c r="I86" s="140">
        <v>66.35790591480144</v>
      </c>
      <c r="J86" s="138">
        <v>31.457264180368743</v>
      </c>
      <c r="K86" s="142">
        <v>2.1848299048298103</v>
      </c>
      <c r="L86" s="138">
        <f t="shared" si="0"/>
        <v>99.99999999999999</v>
      </c>
    </row>
    <row r="87" spans="8:12" ht="15">
      <c r="H87" s="8" t="s">
        <v>2</v>
      </c>
      <c r="I87" s="140">
        <v>65.94160274660204</v>
      </c>
      <c r="J87" s="138">
        <v>31.98</v>
      </c>
      <c r="K87" s="141">
        <v>2.0811750328406773</v>
      </c>
      <c r="L87" s="138">
        <f t="shared" si="0"/>
        <v>100.00277777944272</v>
      </c>
    </row>
    <row r="88" spans="8:12" ht="15">
      <c r="H88" s="8" t="s">
        <v>3</v>
      </c>
      <c r="I88" s="140">
        <v>60.0355253193379</v>
      </c>
      <c r="J88" s="138">
        <v>39.623688242679194</v>
      </c>
      <c r="K88" s="141">
        <v>0.3407864379829066</v>
      </c>
      <c r="L88" s="138">
        <f t="shared" si="0"/>
        <v>100.00000000000001</v>
      </c>
    </row>
    <row r="89" spans="8:12" ht="15">
      <c r="H89" s="8" t="s">
        <v>39</v>
      </c>
      <c r="I89" s="138">
        <v>58.69940472049364</v>
      </c>
      <c r="J89" s="138">
        <v>35.69614472011714</v>
      </c>
      <c r="K89" s="141">
        <v>5.604450559389218</v>
      </c>
      <c r="L89" s="138">
        <f t="shared" si="0"/>
        <v>100</v>
      </c>
    </row>
    <row r="90" spans="8:12" ht="15">
      <c r="H90" s="8" t="s">
        <v>75</v>
      </c>
      <c r="I90" s="140">
        <v>58.65311278743695</v>
      </c>
      <c r="J90" s="138">
        <v>39.43</v>
      </c>
      <c r="K90" s="142">
        <v>1.9153940214295542</v>
      </c>
      <c r="L90" s="138">
        <f t="shared" si="0"/>
        <v>99.99850680886651</v>
      </c>
    </row>
    <row r="91" spans="8:12" ht="15">
      <c r="H91" s="8" t="s">
        <v>8</v>
      </c>
      <c r="I91" s="138">
        <v>52.92853061806314</v>
      </c>
      <c r="J91" s="138">
        <v>46.84849334722491</v>
      </c>
      <c r="K91" s="142">
        <v>0.22297603471194485</v>
      </c>
      <c r="L91" s="138">
        <f t="shared" si="0"/>
        <v>100</v>
      </c>
    </row>
    <row r="92" spans="8:12" ht="15">
      <c r="H92" s="8" t="s">
        <v>7</v>
      </c>
      <c r="I92" s="140">
        <v>52.588964295235094</v>
      </c>
      <c r="J92" s="138">
        <v>31.291638160429613</v>
      </c>
      <c r="K92" s="221">
        <v>16.11939754433529</v>
      </c>
      <c r="L92" s="138">
        <f t="shared" si="0"/>
        <v>99.99999999999999</v>
      </c>
    </row>
    <row r="93" spans="8:12" ht="15">
      <c r="H93" s="8" t="s">
        <v>38</v>
      </c>
      <c r="I93" s="138">
        <v>48.791071684467866</v>
      </c>
      <c r="J93" s="138">
        <v>49.57837461203342</v>
      </c>
      <c r="K93" s="142">
        <v>1.630553703498714</v>
      </c>
      <c r="L93" s="138">
        <f t="shared" si="0"/>
        <v>100</v>
      </c>
    </row>
    <row r="94" spans="8:12" ht="15">
      <c r="H94" s="8" t="s">
        <v>26</v>
      </c>
      <c r="I94" s="138">
        <v>47.74937555291796</v>
      </c>
      <c r="J94" s="138">
        <v>51.18606740123038</v>
      </c>
      <c r="K94" s="221">
        <v>1.0645570458516507</v>
      </c>
      <c r="L94" s="138">
        <f t="shared" si="0"/>
        <v>100</v>
      </c>
    </row>
    <row r="95" spans="8:12" ht="15">
      <c r="H95" s="8" t="s">
        <v>31</v>
      </c>
      <c r="I95" s="140">
        <v>46.757968191968125</v>
      </c>
      <c r="J95" s="138">
        <v>44.218061484631065</v>
      </c>
      <c r="K95" s="141">
        <v>9.023970323400809</v>
      </c>
      <c r="L95" s="138">
        <f t="shared" si="0"/>
        <v>99.99999999999999</v>
      </c>
    </row>
    <row r="96" spans="8:12" ht="15">
      <c r="H96" s="8" t="s">
        <v>30</v>
      </c>
      <c r="I96" s="140">
        <v>44.48341050127359</v>
      </c>
      <c r="J96" s="138">
        <v>55.03107199629157</v>
      </c>
      <c r="K96" s="141">
        <v>0.48551750243483566</v>
      </c>
      <c r="L96" s="138">
        <f t="shared" si="0"/>
        <v>99.99999999999999</v>
      </c>
    </row>
    <row r="97" spans="8:12" ht="15">
      <c r="H97" s="190" t="s">
        <v>100</v>
      </c>
      <c r="I97" s="140">
        <v>43.6511268059384</v>
      </c>
      <c r="J97" s="138">
        <v>55.81196227564105</v>
      </c>
      <c r="K97" s="141">
        <v>0.5369109184205516</v>
      </c>
      <c r="L97" s="138">
        <f t="shared" si="0"/>
        <v>100</v>
      </c>
    </row>
    <row r="98" spans="8:12" ht="15">
      <c r="H98" s="8" t="s">
        <v>37</v>
      </c>
      <c r="I98" s="219">
        <v>43.25576899550432</v>
      </c>
      <c r="J98" s="219">
        <v>56.13698086927303</v>
      </c>
      <c r="K98" s="141">
        <v>1.3945036782946225</v>
      </c>
      <c r="L98" s="138">
        <f t="shared" si="0"/>
        <v>100.78725354307198</v>
      </c>
    </row>
    <row r="99" spans="8:12" ht="15">
      <c r="H99" s="8" t="s">
        <v>5</v>
      </c>
      <c r="I99" s="220">
        <v>43.128471215722655</v>
      </c>
      <c r="J99" s="142">
        <v>52.953794422865094</v>
      </c>
      <c r="K99" s="141">
        <v>3.9177343614122555</v>
      </c>
      <c r="L99" s="138">
        <f t="shared" si="0"/>
        <v>100.00000000000001</v>
      </c>
    </row>
    <row r="100" spans="8:12" ht="15">
      <c r="H100" s="8" t="s">
        <v>34</v>
      </c>
      <c r="I100" s="140">
        <v>42.76737673157483</v>
      </c>
      <c r="J100" s="138">
        <v>55.73900071772692</v>
      </c>
      <c r="K100" s="221">
        <v>1.4936225506982592</v>
      </c>
      <c r="L100" s="138">
        <f t="shared" si="0"/>
        <v>100</v>
      </c>
    </row>
    <row r="101" spans="8:12" ht="15">
      <c r="H101" s="8" t="s">
        <v>4</v>
      </c>
      <c r="I101" s="140">
        <v>35.78880361597203</v>
      </c>
      <c r="J101" s="138">
        <v>63.15961967141101</v>
      </c>
      <c r="K101" s="221">
        <v>1.0515767126169708</v>
      </c>
      <c r="L101" s="138">
        <f t="shared" si="0"/>
        <v>100.00000000000001</v>
      </c>
    </row>
    <row r="102" spans="8:12" ht="15">
      <c r="H102" s="8" t="s">
        <v>32</v>
      </c>
      <c r="I102" s="140">
        <v>31.714578829535018</v>
      </c>
      <c r="J102" s="138">
        <v>61.53921261228553</v>
      </c>
      <c r="K102" s="141">
        <v>6.746208558179448</v>
      </c>
      <c r="L102" s="138">
        <f t="shared" si="0"/>
        <v>100</v>
      </c>
    </row>
    <row r="103" spans="8:12" ht="15">
      <c r="H103" s="8" t="s">
        <v>33</v>
      </c>
      <c r="I103" s="140">
        <v>24.529855446897553</v>
      </c>
      <c r="J103" s="138">
        <v>67.80790931801683</v>
      </c>
      <c r="K103" s="142">
        <v>7.662235235085621</v>
      </c>
      <c r="L103" s="138">
        <f t="shared" si="0"/>
        <v>100</v>
      </c>
    </row>
    <row r="104" spans="8:12" ht="15">
      <c r="H104" s="14"/>
      <c r="I104" s="172"/>
      <c r="J104" s="172"/>
      <c r="K104" s="173"/>
      <c r="L104" s="138"/>
    </row>
    <row r="105" spans="8:12" ht="15">
      <c r="H105" s="8" t="s">
        <v>46</v>
      </c>
      <c r="I105" s="141">
        <v>69.0030276816609</v>
      </c>
      <c r="J105" s="141">
        <v>30.05622837370242</v>
      </c>
      <c r="K105" s="141">
        <v>0.9407439446366782</v>
      </c>
      <c r="L105" s="138">
        <f t="shared" si="0"/>
        <v>100</v>
      </c>
    </row>
    <row r="106" spans="8:12" ht="15">
      <c r="H106" s="14" t="s">
        <v>40</v>
      </c>
      <c r="I106" s="172">
        <v>65.57902740586465</v>
      </c>
      <c r="J106" s="172">
        <v>33.07216767496446</v>
      </c>
      <c r="K106" s="173">
        <v>1.3454990247611491</v>
      </c>
      <c r="L106" s="138">
        <f t="shared" si="0"/>
        <v>99.99669410559027</v>
      </c>
    </row>
    <row r="107" spans="8:12" ht="15">
      <c r="H107" s="8" t="s">
        <v>41</v>
      </c>
      <c r="I107" s="142">
        <v>44.54903027550971</v>
      </c>
      <c r="J107" s="142">
        <v>46.09507755225602</v>
      </c>
      <c r="K107" s="141">
        <v>9.355892172234265</v>
      </c>
      <c r="L107" s="138">
        <f t="shared" si="0"/>
        <v>100</v>
      </c>
    </row>
    <row r="108" spans="8:12" ht="15">
      <c r="H108" s="8"/>
      <c r="I108" s="141"/>
      <c r="J108" s="141"/>
      <c r="K108" s="141"/>
      <c r="L108" s="138"/>
    </row>
    <row r="109" spans="8:12" ht="15">
      <c r="H109" s="8" t="s">
        <v>77</v>
      </c>
      <c r="I109" s="141">
        <v>44.307760917273995</v>
      </c>
      <c r="J109" s="141">
        <v>52.958020866340405</v>
      </c>
      <c r="K109" s="141">
        <v>2.7342182163855933</v>
      </c>
      <c r="L109" s="138">
        <f t="shared" si="0"/>
        <v>100</v>
      </c>
    </row>
    <row r="110" spans="8:12" ht="15">
      <c r="H110" s="15" t="s">
        <v>42</v>
      </c>
      <c r="I110" s="143">
        <v>24.255883504895486</v>
      </c>
      <c r="J110" s="143">
        <v>38.15775656001988</v>
      </c>
      <c r="K110" s="143">
        <v>37.58635993508464</v>
      </c>
      <c r="L110" s="138">
        <f t="shared" si="0"/>
        <v>100</v>
      </c>
    </row>
    <row r="111" spans="8:12" ht="15">
      <c r="H111" s="101"/>
      <c r="I111" s="221"/>
      <c r="J111" s="221"/>
      <c r="K111" s="221"/>
      <c r="L111" s="138"/>
    </row>
    <row r="112" spans="8:12" ht="15">
      <c r="H112" s="16" t="s">
        <v>107</v>
      </c>
      <c r="I112" s="16">
        <v>20.657557615448987</v>
      </c>
      <c r="J112" s="16">
        <v>79.32693395022439</v>
      </c>
      <c r="K112" s="16">
        <v>0.015508434326627012</v>
      </c>
      <c r="L112" s="138">
        <f t="shared" si="0"/>
        <v>100.00000000000001</v>
      </c>
    </row>
    <row r="118" spans="2:5" ht="24">
      <c r="B118" s="96" t="s">
        <v>69</v>
      </c>
      <c r="C118" s="97" t="s">
        <v>97</v>
      </c>
      <c r="D118" s="97" t="s">
        <v>0</v>
      </c>
      <c r="E118" s="95" t="s">
        <v>84</v>
      </c>
    </row>
    <row r="119" spans="2:5" ht="15">
      <c r="B119" s="63" t="s">
        <v>7</v>
      </c>
      <c r="C119" s="65">
        <v>52.588964295235094</v>
      </c>
      <c r="D119" s="182">
        <v>31.291638160429613</v>
      </c>
      <c r="E119" s="181">
        <v>16.11939754433529</v>
      </c>
    </row>
    <row r="120" spans="2:5" ht="15">
      <c r="B120" s="8" t="s">
        <v>31</v>
      </c>
      <c r="C120" s="180">
        <v>46.757968191968125</v>
      </c>
      <c r="D120" s="67">
        <v>44.218061484631065</v>
      </c>
      <c r="E120" s="183">
        <v>9.023970323400809</v>
      </c>
    </row>
    <row r="121" spans="2:5" ht="15">
      <c r="B121" s="8" t="s">
        <v>33</v>
      </c>
      <c r="C121" s="67">
        <v>24.529855446897553</v>
      </c>
      <c r="D121" s="67">
        <v>67.80790931801683</v>
      </c>
      <c r="E121" s="183">
        <v>7.662235235085621</v>
      </c>
    </row>
    <row r="122" spans="2:5" ht="15">
      <c r="B122" s="8" t="s">
        <v>32</v>
      </c>
      <c r="C122" s="65">
        <v>31.714578829535018</v>
      </c>
      <c r="D122" s="182">
        <v>61.53921261228553</v>
      </c>
      <c r="E122" s="184">
        <v>6.746208558179448</v>
      </c>
    </row>
    <row r="123" spans="2:6" ht="15">
      <c r="B123" s="8" t="s">
        <v>39</v>
      </c>
      <c r="C123" s="65">
        <v>58.69940472049364</v>
      </c>
      <c r="D123" s="182">
        <v>35.69614472011714</v>
      </c>
      <c r="E123" s="184">
        <v>5.604450559389218</v>
      </c>
      <c r="F123"/>
    </row>
    <row r="124" spans="2:6" ht="15">
      <c r="B124" s="8" t="s">
        <v>5</v>
      </c>
      <c r="C124" s="65">
        <v>43.128471215722655</v>
      </c>
      <c r="D124" s="182">
        <v>52.953794422865094</v>
      </c>
      <c r="E124" s="184">
        <v>3.9177343614122555</v>
      </c>
      <c r="F124"/>
    </row>
    <row r="125" spans="2:6" ht="15">
      <c r="B125" s="8" t="s">
        <v>35</v>
      </c>
      <c r="C125" s="180">
        <v>83.3163534403614</v>
      </c>
      <c r="D125" s="67">
        <v>13.977257890752739</v>
      </c>
      <c r="E125" s="184">
        <v>2.706377145375195</v>
      </c>
      <c r="F125"/>
    </row>
    <row r="126" spans="2:6" ht="15">
      <c r="B126" s="8" t="s">
        <v>6</v>
      </c>
      <c r="C126" s="180">
        <v>66.35790591480144</v>
      </c>
      <c r="D126" s="67">
        <v>31.457264180368743</v>
      </c>
      <c r="E126" s="184">
        <v>2.1848299048298103</v>
      </c>
      <c r="F126"/>
    </row>
    <row r="127" spans="2:6" ht="15">
      <c r="B127" s="8" t="s">
        <v>2</v>
      </c>
      <c r="C127" s="65">
        <v>65.94160274660204</v>
      </c>
      <c r="D127" s="182">
        <v>31.98</v>
      </c>
      <c r="E127" s="184">
        <v>2.0811750328406773</v>
      </c>
      <c r="F127"/>
    </row>
    <row r="128" spans="2:6" ht="15">
      <c r="B128" s="8" t="s">
        <v>75</v>
      </c>
      <c r="C128" s="180">
        <v>58.65311278743695</v>
      </c>
      <c r="D128" s="67">
        <v>39.43</v>
      </c>
      <c r="E128" s="185">
        <v>1.9153940214295542</v>
      </c>
      <c r="F128"/>
    </row>
    <row r="129" spans="2:6" ht="15">
      <c r="B129" s="8" t="s">
        <v>38</v>
      </c>
      <c r="C129" s="180">
        <v>48.791071684467866</v>
      </c>
      <c r="D129" s="67">
        <v>49.57837461203342</v>
      </c>
      <c r="E129" s="184">
        <v>1.630553703498714</v>
      </c>
      <c r="F129"/>
    </row>
    <row r="130" spans="2:6" ht="15">
      <c r="B130" s="8" t="s">
        <v>34</v>
      </c>
      <c r="C130" s="180">
        <v>42.76737673157483</v>
      </c>
      <c r="D130" s="67">
        <v>55.73900071772692</v>
      </c>
      <c r="E130" s="185">
        <v>1.4936225506982592</v>
      </c>
      <c r="F130"/>
    </row>
    <row r="131" spans="2:5" ht="15">
      <c r="B131" s="8" t="s">
        <v>37</v>
      </c>
      <c r="C131" s="180">
        <v>43.25576899550432</v>
      </c>
      <c r="D131" s="67">
        <v>56.13698086927303</v>
      </c>
      <c r="E131" s="185">
        <v>1.3945036782946225</v>
      </c>
    </row>
    <row r="132" spans="2:5" ht="15">
      <c r="B132" s="8" t="s">
        <v>26</v>
      </c>
      <c r="C132" s="182">
        <v>47.74937555291796</v>
      </c>
      <c r="D132" s="182">
        <v>51.18606740123038</v>
      </c>
      <c r="E132" s="184">
        <v>1.0645570458516507</v>
      </c>
    </row>
    <row r="133" spans="2:5" ht="15">
      <c r="B133" s="8" t="s">
        <v>4</v>
      </c>
      <c r="C133" s="180">
        <v>35.78880361597203</v>
      </c>
      <c r="D133" s="67">
        <v>63.15961967141101</v>
      </c>
      <c r="E133" s="182">
        <v>1.0515767126169708</v>
      </c>
    </row>
    <row r="134" spans="2:5" ht="15">
      <c r="B134" s="8" t="s">
        <v>45</v>
      </c>
      <c r="C134" s="180">
        <v>67.52905935597305</v>
      </c>
      <c r="D134" s="67">
        <v>31.651092371308565</v>
      </c>
      <c r="E134" s="184">
        <v>0.8198482727183929</v>
      </c>
    </row>
    <row r="135" spans="2:5" ht="15">
      <c r="B135" s="8" t="s">
        <v>27</v>
      </c>
      <c r="C135" s="180">
        <v>68.40126016036348</v>
      </c>
      <c r="D135" s="67">
        <v>31.005503585212047</v>
      </c>
      <c r="E135" s="183">
        <v>0.5932362544244767</v>
      </c>
    </row>
    <row r="136" spans="2:5" ht="15">
      <c r="B136" s="8" t="s">
        <v>10</v>
      </c>
      <c r="C136" s="65">
        <v>73.34268972109157</v>
      </c>
      <c r="D136" s="182">
        <v>26.114435082735575</v>
      </c>
      <c r="E136" s="184">
        <v>0.5382270509095857</v>
      </c>
    </row>
    <row r="137" spans="2:5" ht="15">
      <c r="B137" s="8" t="s">
        <v>100</v>
      </c>
      <c r="C137" s="180">
        <v>43.6511268059384</v>
      </c>
      <c r="D137" s="67">
        <v>55.81196227564105</v>
      </c>
      <c r="E137" s="184">
        <v>0.5369109184205516</v>
      </c>
    </row>
    <row r="138" spans="2:5" ht="15">
      <c r="B138" s="8" t="s">
        <v>30</v>
      </c>
      <c r="C138" s="180">
        <v>44.48341050127359</v>
      </c>
      <c r="D138" s="67">
        <v>55.03107199629157</v>
      </c>
      <c r="E138" s="184">
        <v>0.48551750243483566</v>
      </c>
    </row>
    <row r="139" spans="2:5" ht="15">
      <c r="B139" s="8" t="s">
        <v>3</v>
      </c>
      <c r="C139" s="180">
        <v>60.0355253193379</v>
      </c>
      <c r="D139" s="67">
        <v>39.623688242679194</v>
      </c>
      <c r="E139" s="184">
        <v>0.3407864379829066</v>
      </c>
    </row>
    <row r="140" spans="2:5" ht="15">
      <c r="B140" s="8" t="s">
        <v>8</v>
      </c>
      <c r="C140" s="185">
        <v>52.92853061806314</v>
      </c>
      <c r="D140" s="185">
        <v>46.84849334722491</v>
      </c>
      <c r="E140" s="185">
        <v>0.22297603471194485</v>
      </c>
    </row>
    <row r="141" spans="2:5" ht="15">
      <c r="B141" s="8" t="s">
        <v>44</v>
      </c>
      <c r="C141" s="65">
        <v>79.90938007095184</v>
      </c>
      <c r="D141" s="182">
        <v>19.963458579111652</v>
      </c>
      <c r="E141" s="183">
        <v>0.12716134993650666</v>
      </c>
    </row>
    <row r="142" spans="3:5" ht="15">
      <c r="C142" s="67"/>
      <c r="D142" s="67"/>
      <c r="E142" s="67"/>
    </row>
    <row r="143" spans="2:5" ht="15">
      <c r="B143" s="16" t="s">
        <v>46</v>
      </c>
      <c r="C143" s="65">
        <v>65.57902740586465</v>
      </c>
      <c r="D143" s="65">
        <v>33.07216767496446</v>
      </c>
      <c r="E143" s="65">
        <v>1.3454990247611491</v>
      </c>
    </row>
    <row r="144" spans="2:5" ht="15">
      <c r="B144" s="16" t="s">
        <v>40</v>
      </c>
      <c r="C144" s="65">
        <v>44.54903027550971</v>
      </c>
      <c r="D144" s="65">
        <v>46.09507755225602</v>
      </c>
      <c r="E144" s="65">
        <v>9.355892172234265</v>
      </c>
    </row>
    <row r="145" spans="2:5" ht="15">
      <c r="B145" s="16" t="s">
        <v>41</v>
      </c>
      <c r="C145" s="65">
        <v>69.0030276816609</v>
      </c>
      <c r="D145" s="65">
        <v>30.05622837370242</v>
      </c>
      <c r="E145" s="65">
        <v>0.9407439446366782</v>
      </c>
    </row>
    <row r="146" spans="3:5" ht="15">
      <c r="C146" s="65"/>
      <c r="D146" s="65"/>
      <c r="E146" s="65"/>
    </row>
    <row r="147" spans="2:5" ht="15">
      <c r="B147" s="16" t="s">
        <v>77</v>
      </c>
      <c r="C147" s="65">
        <v>44.307760917273995</v>
      </c>
      <c r="D147" s="65">
        <v>52.958020866340405</v>
      </c>
      <c r="E147" s="65">
        <v>2.7342182163855933</v>
      </c>
    </row>
    <row r="148" spans="2:5" ht="15">
      <c r="B148" s="16" t="s">
        <v>42</v>
      </c>
      <c r="C148" s="65">
        <v>24.255883504895486</v>
      </c>
      <c r="D148" s="65">
        <v>38.15775656001988</v>
      </c>
      <c r="E148" s="65">
        <v>37.58635993508464</v>
      </c>
    </row>
    <row r="149" spans="2:5" ht="15">
      <c r="B149" s="16" t="s">
        <v>107</v>
      </c>
      <c r="C149" s="65">
        <v>20.657557615448987</v>
      </c>
      <c r="D149" s="65">
        <v>79.32693395022439</v>
      </c>
      <c r="E149" s="65">
        <v>0.015508434326627012</v>
      </c>
    </row>
  </sheetData>
  <autoFilter ref="I108:K108">
    <sortState ref="I109:K149">
      <sortCondition descending="1" sortBy="value" ref="I109:I149"/>
    </sortState>
  </autoFilter>
  <mergeCells count="1">
    <mergeCell ref="K75:S7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2:O93"/>
  <sheetViews>
    <sheetView showGridLines="0" workbookViewId="0" topLeftCell="A1">
      <selection activeCell="K26" sqref="K26"/>
    </sheetView>
  </sheetViews>
  <sheetFormatPr defaultColWidth="9.140625" defaultRowHeight="15"/>
  <cols>
    <col min="1" max="1" width="9.140625" style="16" customWidth="1"/>
    <col min="2" max="2" width="15.57421875" style="16" customWidth="1"/>
    <col min="3" max="14" width="7.28125" style="16" customWidth="1"/>
    <col min="15" max="15" width="9.140625" style="16" customWidth="1"/>
    <col min="16" max="16" width="14.7109375" style="16" customWidth="1"/>
    <col min="17" max="16384" width="9.140625" style="16" customWidth="1"/>
  </cols>
  <sheetData>
    <row r="2" ht="15.75">
      <c r="B2" s="133" t="s">
        <v>54</v>
      </c>
    </row>
    <row r="3" ht="12.75">
      <c r="B3" s="134" t="s">
        <v>115</v>
      </c>
    </row>
    <row r="5" spans="2:12" ht="15">
      <c r="B5" s="11"/>
      <c r="C5" s="49">
        <v>2010</v>
      </c>
      <c r="D5" s="49">
        <v>2011</v>
      </c>
      <c r="E5" s="49">
        <v>2012</v>
      </c>
      <c r="F5" s="49">
        <v>2013</v>
      </c>
      <c r="G5" s="49">
        <v>2014</v>
      </c>
      <c r="H5" s="49">
        <v>2015</v>
      </c>
      <c r="I5" s="49">
        <v>2016</v>
      </c>
      <c r="J5" s="49">
        <v>2017</v>
      </c>
      <c r="K5" s="49">
        <v>2018</v>
      </c>
      <c r="L5" s="49">
        <v>2019</v>
      </c>
    </row>
    <row r="6" spans="2:12" ht="15">
      <c r="B6" s="13" t="s">
        <v>26</v>
      </c>
      <c r="C6" s="58">
        <v>10.456046247156937</v>
      </c>
      <c r="D6" s="58">
        <v>10.678416867024227</v>
      </c>
      <c r="E6" s="58">
        <v>9.013795003673769</v>
      </c>
      <c r="F6" s="58">
        <v>8.926394819159905</v>
      </c>
      <c r="G6" s="58">
        <v>8.778887369073416</v>
      </c>
      <c r="H6" s="58">
        <v>9.002878771686145</v>
      </c>
      <c r="I6" s="58">
        <v>9.561207417077654</v>
      </c>
      <c r="J6" s="58">
        <v>9.570427315296467</v>
      </c>
      <c r="K6" s="58">
        <v>9.523535382766218</v>
      </c>
      <c r="L6" s="58">
        <v>9.474445638718946</v>
      </c>
    </row>
    <row r="7" spans="2:12" ht="15">
      <c r="B7" s="8" t="s">
        <v>1</v>
      </c>
      <c r="C7" s="59">
        <v>7.151883166794773</v>
      </c>
      <c r="D7" s="59">
        <v>7.103153988868274</v>
      </c>
      <c r="E7" s="59">
        <v>7.004417527609548</v>
      </c>
      <c r="F7" s="59">
        <v>6.871025879353386</v>
      </c>
      <c r="G7" s="59">
        <v>7.00207673673289</v>
      </c>
      <c r="H7" s="59">
        <v>7.143116921149247</v>
      </c>
      <c r="I7" s="59">
        <v>7.598913082204679</v>
      </c>
      <c r="J7" s="59">
        <v>8.666703962838577</v>
      </c>
      <c r="K7" s="59">
        <v>9.032082428132297</v>
      </c>
      <c r="L7" s="59">
        <v>7.935275090054722</v>
      </c>
    </row>
    <row r="8" spans="2:12" ht="15">
      <c r="B8" s="8" t="s">
        <v>75</v>
      </c>
      <c r="C8" s="59">
        <v>3.7449288256227757</v>
      </c>
      <c r="D8" s="59">
        <v>3.7709951986032304</v>
      </c>
      <c r="E8" s="59">
        <v>3.70401614959626</v>
      </c>
      <c r="F8" s="59">
        <v>3.4810860645121724</v>
      </c>
      <c r="G8" s="59">
        <v>3.9914668516025826</v>
      </c>
      <c r="H8" s="59">
        <v>4.491042195633662</v>
      </c>
      <c r="I8" s="59">
        <v>4.858012949978598</v>
      </c>
      <c r="J8" s="59">
        <v>4.868385557675369</v>
      </c>
      <c r="K8" s="59">
        <v>4.515117052050022</v>
      </c>
      <c r="L8" s="59">
        <v>4.17834951759453</v>
      </c>
    </row>
    <row r="9" spans="2:12" ht="15">
      <c r="B9" s="8" t="s">
        <v>27</v>
      </c>
      <c r="C9" s="59" t="s">
        <v>13</v>
      </c>
      <c r="D9" s="59" t="s">
        <v>13</v>
      </c>
      <c r="E9" s="59" t="s">
        <v>13</v>
      </c>
      <c r="F9" s="59">
        <v>7.929473456414299</v>
      </c>
      <c r="G9" s="59">
        <v>8.087687984690788</v>
      </c>
      <c r="H9" s="59">
        <v>8.643550777284641</v>
      </c>
      <c r="I9" s="59">
        <v>9.023345006242046</v>
      </c>
      <c r="J9" s="59">
        <v>8.753829474314113</v>
      </c>
      <c r="K9" s="59">
        <v>8.420913874862256</v>
      </c>
      <c r="L9" s="59">
        <v>8.508948511271527</v>
      </c>
    </row>
    <row r="10" spans="2:12" ht="15">
      <c r="B10" s="8" t="s">
        <v>76</v>
      </c>
      <c r="C10" s="59">
        <v>6.893905725497612</v>
      </c>
      <c r="D10" s="59">
        <v>7.392923033917256</v>
      </c>
      <c r="E10" s="59">
        <v>7.097474154405839</v>
      </c>
      <c r="F10" s="59">
        <v>6.732870402043282</v>
      </c>
      <c r="G10" s="59">
        <v>6.839116726347319</v>
      </c>
      <c r="H10" s="59">
        <v>7.113314548157351</v>
      </c>
      <c r="I10" s="59">
        <v>7.173905259765835</v>
      </c>
      <c r="J10" s="59">
        <v>7.404609064470795</v>
      </c>
      <c r="K10" s="59">
        <v>7.2952984496446645</v>
      </c>
      <c r="L10" s="59">
        <v>7.55985358950106</v>
      </c>
    </row>
    <row r="11" spans="2:12" ht="15">
      <c r="B11" s="8" t="s">
        <v>3</v>
      </c>
      <c r="C11" s="59">
        <v>1.8625606137367012</v>
      </c>
      <c r="D11" s="59">
        <v>2.9717770034843207</v>
      </c>
      <c r="E11" s="59">
        <v>3.225710014947683</v>
      </c>
      <c r="F11" s="59">
        <v>3.1325320372594723</v>
      </c>
      <c r="G11" s="59">
        <v>3.2357760931158586</v>
      </c>
      <c r="H11" s="59">
        <v>3.113231529598165</v>
      </c>
      <c r="I11" s="59">
        <v>3.2738344964310655</v>
      </c>
      <c r="J11" s="59">
        <v>3.5293355961341373</v>
      </c>
      <c r="K11" s="59">
        <v>3.5231437818836544</v>
      </c>
      <c r="L11" s="59">
        <v>3.4693795397307423</v>
      </c>
    </row>
    <row r="12" spans="2:12" ht="15">
      <c r="B12" s="8" t="s">
        <v>28</v>
      </c>
      <c r="C12" s="59">
        <v>5.438096565537677</v>
      </c>
      <c r="D12" s="59">
        <v>5.300592113979393</v>
      </c>
      <c r="E12" s="59">
        <v>3.972364732232091</v>
      </c>
      <c r="F12" s="59">
        <v>3.7771787054999875</v>
      </c>
      <c r="G12" s="59">
        <v>4.168636136173333</v>
      </c>
      <c r="H12" s="59">
        <v>6.308168743356131</v>
      </c>
      <c r="I12" s="59">
        <v>7.122346294323542</v>
      </c>
      <c r="J12" s="59">
        <v>6.235045906674322</v>
      </c>
      <c r="K12" s="59">
        <v>5.888855294742822</v>
      </c>
      <c r="L12" s="59">
        <v>5.596637685790495</v>
      </c>
    </row>
    <row r="13" spans="2:12" ht="15">
      <c r="B13" s="8" t="s">
        <v>29</v>
      </c>
      <c r="C13" s="59">
        <v>2.949027127936601</v>
      </c>
      <c r="D13" s="59">
        <v>2.070435589576506</v>
      </c>
      <c r="E13" s="59">
        <v>1.244321059254886</v>
      </c>
      <c r="F13" s="59">
        <v>1.267161676497129</v>
      </c>
      <c r="G13" s="59">
        <v>1.6522617564553062</v>
      </c>
      <c r="H13" s="59">
        <v>1.8825010474545874</v>
      </c>
      <c r="I13" s="59">
        <v>2.066198506372799</v>
      </c>
      <c r="J13" s="59">
        <v>2.4871808779647084</v>
      </c>
      <c r="K13" s="59">
        <v>3.095011163809381</v>
      </c>
      <c r="L13" s="59">
        <v>3.4239943357604505</v>
      </c>
    </row>
    <row r="14" spans="2:12" ht="15">
      <c r="B14" s="8" t="s">
        <v>30</v>
      </c>
      <c r="C14" s="59">
        <v>4.5151255192342425</v>
      </c>
      <c r="D14" s="59">
        <v>3.6705480989361225</v>
      </c>
      <c r="E14" s="59">
        <v>3.1941657677094573</v>
      </c>
      <c r="F14" s="59">
        <v>3.370283768444949</v>
      </c>
      <c r="G14" s="59">
        <v>4.040602442759512</v>
      </c>
      <c r="H14" s="59">
        <v>4.894162965982182</v>
      </c>
      <c r="I14" s="59">
        <v>5.377073659243872</v>
      </c>
      <c r="J14" s="59">
        <v>5.710587661887131</v>
      </c>
      <c r="K14" s="59">
        <v>5.91820662751513</v>
      </c>
      <c r="L14" s="59">
        <v>5.600512840434161</v>
      </c>
    </row>
    <row r="15" spans="2:12" ht="15">
      <c r="B15" s="8" t="s">
        <v>4</v>
      </c>
      <c r="C15" s="59">
        <v>6.981665982247212</v>
      </c>
      <c r="D15" s="59">
        <v>6.805215091012156</v>
      </c>
      <c r="E15" s="59">
        <v>5.779325905639238</v>
      </c>
      <c r="F15" s="59">
        <v>5.347108771075537</v>
      </c>
      <c r="G15" s="59">
        <v>5.428222311026406</v>
      </c>
      <c r="H15" s="59">
        <v>5.8350213450473305</v>
      </c>
      <c r="I15" s="59">
        <v>6.186778276593091</v>
      </c>
      <c r="J15" s="59">
        <v>6.4972689796214995</v>
      </c>
      <c r="K15" s="59">
        <v>6.67603171630143</v>
      </c>
      <c r="L15" s="59">
        <v>6.7033407391000415</v>
      </c>
    </row>
    <row r="16" spans="2:12" ht="15">
      <c r="B16" s="8" t="s">
        <v>5</v>
      </c>
      <c r="C16" s="59">
        <v>3.0530571992110453</v>
      </c>
      <c r="D16" s="59">
        <v>3.2202239789196314</v>
      </c>
      <c r="E16" s="59">
        <v>2.8252595155709344</v>
      </c>
      <c r="F16" s="59">
        <v>3.215676795580111</v>
      </c>
      <c r="G16" s="59">
        <v>4.648710990502035</v>
      </c>
      <c r="H16" s="59">
        <v>4.9460528789800255</v>
      </c>
      <c r="I16" s="59">
        <v>6.21126611818889</v>
      </c>
      <c r="J16" s="59">
        <v>5.876997933070065</v>
      </c>
      <c r="K16" s="59">
        <v>8.439924556517502</v>
      </c>
      <c r="L16" s="59">
        <v>8.64612441300945</v>
      </c>
    </row>
    <row r="17" spans="2:12" ht="15">
      <c r="B17" s="8" t="s">
        <v>31</v>
      </c>
      <c r="C17" s="59">
        <v>5.36537781284863</v>
      </c>
      <c r="D17" s="59">
        <v>4.754646619782825</v>
      </c>
      <c r="E17" s="59">
        <v>3.7840309617562977</v>
      </c>
      <c r="F17" s="59">
        <v>3.5476936395855314</v>
      </c>
      <c r="G17" s="59">
        <v>3.7113189152334636</v>
      </c>
      <c r="H17" s="59">
        <v>4.267213882872354</v>
      </c>
      <c r="I17" s="59">
        <v>4.881281718848949</v>
      </c>
      <c r="J17" s="59" t="s">
        <v>13</v>
      </c>
      <c r="K17" s="59">
        <v>4.98309377400324</v>
      </c>
      <c r="L17" s="59">
        <v>4.927216004194893</v>
      </c>
    </row>
    <row r="18" spans="2:12" ht="15">
      <c r="B18" s="8" t="s">
        <v>44</v>
      </c>
      <c r="C18" s="59">
        <v>7.058315334773218</v>
      </c>
      <c r="D18" s="59">
        <v>5.942340425531914</v>
      </c>
      <c r="E18" s="59">
        <v>4.327578947368421</v>
      </c>
      <c r="F18" s="59">
        <v>3.112560872048061</v>
      </c>
      <c r="G18" s="59">
        <v>3.7478160554408433</v>
      </c>
      <c r="H18" s="59">
        <v>4.400728328535223</v>
      </c>
      <c r="I18" s="59">
        <v>5.500074761353889</v>
      </c>
      <c r="J18" s="59">
        <v>6.848810425793318</v>
      </c>
      <c r="K18" s="59">
        <v>7.387573883910331</v>
      </c>
      <c r="L18" s="59">
        <v>6.602957898763496</v>
      </c>
    </row>
    <row r="19" spans="2:12" ht="15">
      <c r="B19" s="8" t="s">
        <v>32</v>
      </c>
      <c r="C19" s="59">
        <v>4.186850124085069</v>
      </c>
      <c r="D19" s="59">
        <v>7.09890253462242</v>
      </c>
      <c r="E19" s="59">
        <v>8.108916816277677</v>
      </c>
      <c r="F19" s="59">
        <v>8.794201071541128</v>
      </c>
      <c r="G19" s="59">
        <v>2.002587416520852</v>
      </c>
      <c r="H19" s="59">
        <v>2.104564036710218</v>
      </c>
      <c r="I19" s="59">
        <v>2.524628224102912</v>
      </c>
      <c r="J19" s="59">
        <v>2.474707629478374</v>
      </c>
      <c r="K19" s="59">
        <v>2.4278051144254147</v>
      </c>
      <c r="L19" s="59">
        <v>2.5492186081819233</v>
      </c>
    </row>
    <row r="20" spans="2:12" ht="15">
      <c r="B20" s="8" t="s">
        <v>33</v>
      </c>
      <c r="C20" s="59">
        <v>9.531904329862783</v>
      </c>
      <c r="D20" s="59">
        <v>7.7113624942143035</v>
      </c>
      <c r="E20" s="59">
        <v>8.727237886012775</v>
      </c>
      <c r="F20" s="59">
        <v>8.615619171445598</v>
      </c>
      <c r="G20" s="59">
        <v>11.288182152964165</v>
      </c>
      <c r="H20" s="59">
        <v>10.578724710886828</v>
      </c>
      <c r="I20" s="59">
        <v>10.769770938996887</v>
      </c>
      <c r="J20" s="59">
        <v>11.872995098700283</v>
      </c>
      <c r="K20" s="59">
        <v>11.823882224645583</v>
      </c>
      <c r="L20" s="59">
        <v>10.937900350172951</v>
      </c>
    </row>
    <row r="21" spans="2:12" ht="15">
      <c r="B21" s="8" t="s">
        <v>34</v>
      </c>
      <c r="C21" s="59">
        <v>14.746737841043892</v>
      </c>
      <c r="D21" s="59">
        <v>14.433159722222221</v>
      </c>
      <c r="E21" s="59">
        <v>14.160719303175048</v>
      </c>
      <c r="F21" s="59">
        <v>12.835343443992656</v>
      </c>
      <c r="G21" s="59">
        <v>13.355524143905887</v>
      </c>
      <c r="H21" s="59">
        <v>12.19434116236293</v>
      </c>
      <c r="I21" s="59">
        <v>12.933352091779962</v>
      </c>
      <c r="J21" s="59">
        <v>13.086376282601256</v>
      </c>
      <c r="K21" s="59">
        <v>12.721097447879655</v>
      </c>
      <c r="L21" s="59">
        <v>12.681953155418368</v>
      </c>
    </row>
    <row r="22" spans="2:12" ht="15">
      <c r="B22" s="8" t="s">
        <v>6</v>
      </c>
      <c r="C22" s="59">
        <v>2.0550525123489476</v>
      </c>
      <c r="D22" s="59">
        <v>2.578601729895108</v>
      </c>
      <c r="E22" s="59">
        <v>3.5723351741275207</v>
      </c>
      <c r="F22" s="59">
        <v>4.1745540218605255</v>
      </c>
      <c r="G22" s="59">
        <v>5.290737990697285</v>
      </c>
      <c r="H22" s="59">
        <v>6.2532062751653505</v>
      </c>
      <c r="I22" s="59">
        <v>7.2031440242472105</v>
      </c>
      <c r="J22" s="59">
        <v>7.8260436284939185</v>
      </c>
      <c r="K22" s="59">
        <v>8.112173491133424</v>
      </c>
      <c r="L22" s="59">
        <v>8.250181728131567</v>
      </c>
    </row>
    <row r="23" spans="2:12" ht="15">
      <c r="B23" s="8" t="s">
        <v>45</v>
      </c>
      <c r="C23" s="59">
        <v>5.646165338645418</v>
      </c>
      <c r="D23" s="59">
        <v>6.422601082638142</v>
      </c>
      <c r="E23" s="59">
        <v>5.222905950034454</v>
      </c>
      <c r="F23" s="59">
        <v>5.112926402599025</v>
      </c>
      <c r="G23" s="59">
        <v>5.805226546343298</v>
      </c>
      <c r="H23" s="59">
        <v>6.101750308664391</v>
      </c>
      <c r="I23" s="59">
        <v>5.906949289731055</v>
      </c>
      <c r="J23" s="59">
        <v>6.421430138789841</v>
      </c>
      <c r="K23" s="59">
        <v>6.489971346704872</v>
      </c>
      <c r="L23" s="59">
        <v>6.150164425487579</v>
      </c>
    </row>
    <row r="24" spans="2:12" ht="15">
      <c r="B24" s="8" t="s">
        <v>35</v>
      </c>
      <c r="C24" s="59">
        <v>6.23879265770424</v>
      </c>
      <c r="D24" s="59">
        <v>7.07273189973279</v>
      </c>
      <c r="E24" s="59">
        <v>6.347637695805963</v>
      </c>
      <c r="F24" s="59">
        <v>5.253426185880748</v>
      </c>
      <c r="G24" s="59">
        <v>4.857312550828209</v>
      </c>
      <c r="H24" s="59">
        <v>5.541458293831374</v>
      </c>
      <c r="I24" s="59">
        <v>4.651747652370055</v>
      </c>
      <c r="J24" s="59">
        <v>4.948010591832747</v>
      </c>
      <c r="K24" s="59">
        <v>5.19928061197217</v>
      </c>
      <c r="L24" s="59">
        <v>5.13046284987251</v>
      </c>
    </row>
    <row r="25" spans="2:12" ht="15">
      <c r="B25" s="8" t="s">
        <v>36</v>
      </c>
      <c r="C25" s="59">
        <v>7.3984012609772565</v>
      </c>
      <c r="D25" s="59">
        <v>7.891535563926435</v>
      </c>
      <c r="E25" s="59">
        <v>7.330061082024433</v>
      </c>
      <c r="F25" s="59">
        <v>6.8738166051466525</v>
      </c>
      <c r="G25" s="59">
        <v>6.4605559923159515</v>
      </c>
      <c r="H25" s="59">
        <v>6.49856530515277</v>
      </c>
      <c r="I25" s="59">
        <v>6.836049019020204</v>
      </c>
      <c r="J25" s="59">
        <v>7.212705401445072</v>
      </c>
      <c r="K25" s="59">
        <v>6.850334173419897</v>
      </c>
      <c r="L25" s="59" t="s">
        <v>13</v>
      </c>
    </row>
    <row r="26" spans="2:12" ht="15">
      <c r="B26" s="8" t="s">
        <v>7</v>
      </c>
      <c r="C26" s="59">
        <v>5.064373549883991</v>
      </c>
      <c r="D26" s="59">
        <v>5.122521379310345</v>
      </c>
      <c r="E26" s="59">
        <v>4.849050362782757</v>
      </c>
      <c r="F26" s="59">
        <v>5.094570520477997</v>
      </c>
      <c r="G26" s="59">
        <v>5.2369784776070505</v>
      </c>
      <c r="H26" s="59">
        <v>5.527590688082755</v>
      </c>
      <c r="I26" s="59">
        <v>6.280256667147088</v>
      </c>
      <c r="J26" s="59">
        <v>5.940330646960645</v>
      </c>
      <c r="K26" s="59" t="s">
        <v>13</v>
      </c>
      <c r="L26" s="59">
        <v>5.966728633951016</v>
      </c>
    </row>
    <row r="27" spans="2:12" ht="15">
      <c r="B27" s="8" t="s">
        <v>37</v>
      </c>
      <c r="C27" s="59">
        <v>5.302919863597613</v>
      </c>
      <c r="D27" s="59">
        <v>3.760250424448217</v>
      </c>
      <c r="E27" s="59">
        <v>2.582812866870157</v>
      </c>
      <c r="F27" s="59" t="s">
        <v>13</v>
      </c>
      <c r="G27" s="59">
        <v>3.673511509911919</v>
      </c>
      <c r="H27" s="59">
        <v>4.761671857264179</v>
      </c>
      <c r="I27" s="59">
        <v>5.620415036073554</v>
      </c>
      <c r="J27" s="59">
        <v>5.775484082133472</v>
      </c>
      <c r="K27" s="59">
        <v>5.786707098469232</v>
      </c>
      <c r="L27" s="59">
        <v>5.559930001527846</v>
      </c>
    </row>
    <row r="28" spans="2:12" ht="15">
      <c r="B28" s="8" t="s">
        <v>8</v>
      </c>
      <c r="C28" s="59">
        <v>7.174814814814814</v>
      </c>
      <c r="D28" s="59">
        <v>4.07277970011534</v>
      </c>
      <c r="E28" s="59">
        <v>5.393915756630265</v>
      </c>
      <c r="F28" s="59">
        <v>1.2287942483058825</v>
      </c>
      <c r="G28" s="59">
        <v>1.429935503642948</v>
      </c>
      <c r="H28" s="59">
        <v>1.5746667496919047</v>
      </c>
      <c r="I28" s="59">
        <v>1.7392844083872903</v>
      </c>
      <c r="J28" s="59">
        <v>1.7817529743119347</v>
      </c>
      <c r="K28" s="59">
        <v>2.0289851927986144</v>
      </c>
      <c r="L28" s="59">
        <v>2.340495067060854</v>
      </c>
    </row>
    <row r="29" spans="2:12" ht="15">
      <c r="B29" s="8" t="s">
        <v>38</v>
      </c>
      <c r="C29" s="59">
        <v>5.724768049733905</v>
      </c>
      <c r="D29" s="59">
        <v>5.608345053914674</v>
      </c>
      <c r="E29" s="59">
        <v>4.662157725392343</v>
      </c>
      <c r="F29" s="59">
        <v>4.871413908014191</v>
      </c>
      <c r="G29" s="59">
        <v>2.827599633831978</v>
      </c>
      <c r="H29" s="59">
        <v>5.6239843446549065</v>
      </c>
      <c r="I29" s="59">
        <v>5.918617302145053</v>
      </c>
      <c r="J29" s="59">
        <v>6.483113955641429</v>
      </c>
      <c r="K29" s="59">
        <v>6.5186545947600925</v>
      </c>
      <c r="L29" s="59">
        <v>6.239214807988186</v>
      </c>
    </row>
    <row r="30" spans="2:12" ht="15">
      <c r="B30" s="8" t="s">
        <v>9</v>
      </c>
      <c r="C30" s="59">
        <v>7.5887004972739796</v>
      </c>
      <c r="D30" s="59">
        <v>7.475675984679587</v>
      </c>
      <c r="E30" s="59">
        <v>7.171253152066659</v>
      </c>
      <c r="F30" s="59">
        <v>6.057878497712522</v>
      </c>
      <c r="G30" s="59">
        <v>6.454927915448155</v>
      </c>
      <c r="H30" s="59">
        <v>6.770508224326075</v>
      </c>
      <c r="I30" s="59">
        <v>7.157689744525101</v>
      </c>
      <c r="J30" s="59">
        <v>7.451339718062522</v>
      </c>
      <c r="K30" s="59">
        <v>7.3181174427379645</v>
      </c>
      <c r="L30" s="59">
        <v>7.084919348740399</v>
      </c>
    </row>
    <row r="31" spans="2:12" ht="15">
      <c r="B31" s="14" t="s">
        <v>10</v>
      </c>
      <c r="C31" s="84">
        <v>3.9074730622175875</v>
      </c>
      <c r="D31" s="84">
        <v>4.252887844190732</v>
      </c>
      <c r="E31" s="84">
        <v>3.676786302271979</v>
      </c>
      <c r="F31" s="84">
        <v>3.330828370093186</v>
      </c>
      <c r="G31" s="84">
        <v>3.3483729337621955</v>
      </c>
      <c r="H31" s="84">
        <v>3.3639477442609573</v>
      </c>
      <c r="I31" s="84">
        <v>3.5814549254335066</v>
      </c>
      <c r="J31" s="84">
        <v>3.488943749178052</v>
      </c>
      <c r="K31" s="84">
        <v>3.4722592405086634</v>
      </c>
      <c r="L31" s="84">
        <v>3.2171362748862404</v>
      </c>
    </row>
    <row r="32" spans="2:12" ht="15">
      <c r="B32" s="15" t="s">
        <v>39</v>
      </c>
      <c r="C32" s="60">
        <v>7.122524738198455</v>
      </c>
      <c r="D32" s="60">
        <v>7.422140414266398</v>
      </c>
      <c r="E32" s="60">
        <v>6.776706012056184</v>
      </c>
      <c r="F32" s="60">
        <v>6.500201016272418</v>
      </c>
      <c r="G32" s="60">
        <v>7.067621056158174</v>
      </c>
      <c r="H32" s="60">
        <v>7.752521173833002</v>
      </c>
      <c r="I32" s="60">
        <v>8.138780708926843</v>
      </c>
      <c r="J32" s="60">
        <v>8.105910164313537</v>
      </c>
      <c r="K32" s="60">
        <v>7.505432774966792</v>
      </c>
      <c r="L32" s="60">
        <v>7.508436468461153</v>
      </c>
    </row>
    <row r="33" spans="2:12" ht="15">
      <c r="B33" s="8" t="s">
        <v>46</v>
      </c>
      <c r="C33" s="59">
        <v>6.626998884343623</v>
      </c>
      <c r="D33" s="59">
        <v>7.424891133311378</v>
      </c>
      <c r="E33" s="59">
        <v>7.5285714285714285</v>
      </c>
      <c r="F33" s="59">
        <v>6.832740213523132</v>
      </c>
      <c r="G33" s="59">
        <v>6.322444678609063</v>
      </c>
      <c r="H33" s="59">
        <v>7.114089299354212</v>
      </c>
      <c r="I33" s="59">
        <v>6.784993673266988</v>
      </c>
      <c r="J33" s="59">
        <v>6.820556023588879</v>
      </c>
      <c r="K33" s="59">
        <v>6.173828842365355</v>
      </c>
      <c r="L33" s="59">
        <v>6.456411782207676</v>
      </c>
    </row>
    <row r="34" spans="2:12" ht="15">
      <c r="B34" s="8" t="s">
        <v>40</v>
      </c>
      <c r="C34" s="59">
        <v>6.90528596187175</v>
      </c>
      <c r="D34" s="59">
        <v>7.093939393939394</v>
      </c>
      <c r="E34" s="59">
        <v>7.033483422022104</v>
      </c>
      <c r="F34" s="59">
        <v>7.040013758541594</v>
      </c>
      <c r="G34" s="59">
        <v>6.732374778071747</v>
      </c>
      <c r="H34" s="59">
        <v>6.756168582375478</v>
      </c>
      <c r="I34" s="59">
        <v>6.445317340803857</v>
      </c>
      <c r="J34" s="59">
        <v>6.756206157543808</v>
      </c>
      <c r="K34" s="59">
        <v>6.318685411684591</v>
      </c>
      <c r="L34" s="59">
        <v>5.66330668768617</v>
      </c>
    </row>
    <row r="35" spans="2:12" ht="15">
      <c r="B35" s="14" t="s">
        <v>41</v>
      </c>
      <c r="C35" s="84">
        <v>7.276741903827282</v>
      </c>
      <c r="D35" s="84">
        <v>7.878933461446072</v>
      </c>
      <c r="E35" s="84">
        <v>7.849588719153937</v>
      </c>
      <c r="F35" s="84">
        <v>7.178893774589215</v>
      </c>
      <c r="G35" s="84">
        <v>6.936587591240875</v>
      </c>
      <c r="H35" s="84">
        <v>7.337371018393898</v>
      </c>
      <c r="I35" s="84">
        <v>7.0579133510168</v>
      </c>
      <c r="J35" s="84">
        <v>6.891572591231294</v>
      </c>
      <c r="K35" s="84">
        <v>6.537467138853281</v>
      </c>
      <c r="L35" s="84">
        <v>6.766868512110727</v>
      </c>
    </row>
    <row r="36" spans="2:12" ht="15">
      <c r="B36" s="236" t="s">
        <v>77</v>
      </c>
      <c r="C36" s="237">
        <v>15.88853431325146</v>
      </c>
      <c r="D36" s="237">
        <v>12.808306709265176</v>
      </c>
      <c r="E36" s="237">
        <v>10.8841059602649</v>
      </c>
      <c r="F36" s="237">
        <v>9.206223795984982</v>
      </c>
      <c r="G36" s="237">
        <v>8.01348233539463</v>
      </c>
      <c r="H36" s="237">
        <v>7.63561236266814</v>
      </c>
      <c r="I36" s="237">
        <v>7.7033124522072045</v>
      </c>
      <c r="J36" s="237">
        <v>6.597556258616073</v>
      </c>
      <c r="K36" s="237">
        <v>7.96796623155095</v>
      </c>
      <c r="L36" s="237">
        <v>9.204896196411177</v>
      </c>
    </row>
    <row r="37" spans="2:12" ht="15">
      <c r="B37" s="15" t="s">
        <v>42</v>
      </c>
      <c r="C37" s="60">
        <v>6.436412232893048</v>
      </c>
      <c r="D37" s="60">
        <v>7.423155144149584</v>
      </c>
      <c r="E37" s="60">
        <v>6.541783444792852</v>
      </c>
      <c r="F37" s="60">
        <v>7.05418388325711</v>
      </c>
      <c r="G37" s="60">
        <v>5.942575077995702</v>
      </c>
      <c r="H37" s="60">
        <v>7.0485527092017195</v>
      </c>
      <c r="I37" s="60">
        <v>6.591925533119904</v>
      </c>
      <c r="J37" s="60">
        <v>6.164035859819617</v>
      </c>
      <c r="K37" s="60">
        <v>4.244450197972446</v>
      </c>
      <c r="L37" s="60">
        <v>3.0932294994604916</v>
      </c>
    </row>
    <row r="38" spans="2:12" ht="15">
      <c r="B38" s="81" t="s">
        <v>107</v>
      </c>
      <c r="C38" s="238" t="s">
        <v>13</v>
      </c>
      <c r="D38" s="238" t="s">
        <v>13</v>
      </c>
      <c r="E38" s="238" t="s">
        <v>13</v>
      </c>
      <c r="F38" s="238" t="s">
        <v>13</v>
      </c>
      <c r="G38" s="238" t="s">
        <v>13</v>
      </c>
      <c r="H38" s="238" t="s">
        <v>13</v>
      </c>
      <c r="I38" s="238" t="s">
        <v>13</v>
      </c>
      <c r="J38" s="238">
        <v>11.554939292126642</v>
      </c>
      <c r="K38" s="238">
        <v>3.831360946745562</v>
      </c>
      <c r="L38" s="238">
        <v>7.297687627823423</v>
      </c>
    </row>
    <row r="39" spans="2:12" ht="15">
      <c r="B39" s="101"/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2:12" ht="15" customHeight="1">
      <c r="B40" s="41" t="s">
        <v>67</v>
      </c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2:12" ht="15" customHeight="1">
      <c r="B41" s="41" t="s">
        <v>109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 ht="15" customHeight="1">
      <c r="B42" s="41" t="s">
        <v>108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2:9" ht="15" customHeight="1">
      <c r="B43" s="98" t="s">
        <v>60</v>
      </c>
      <c r="C43" s="93"/>
      <c r="D43" s="93"/>
      <c r="E43" s="93"/>
      <c r="F43" s="93"/>
      <c r="G43" s="93"/>
      <c r="H43" s="93"/>
      <c r="I43" s="93"/>
    </row>
    <row r="44" ht="15">
      <c r="B44" s="93"/>
    </row>
    <row r="49" spans="2:15" ht="1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ht="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1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ht="1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6" ht="15">
      <c r="B54" s="11"/>
      <c r="C54">
        <v>2019</v>
      </c>
      <c r="D54"/>
      <c r="E54"/>
      <c r="F54"/>
    </row>
    <row r="55" spans="2:6" ht="15">
      <c r="B55" s="13" t="s">
        <v>36</v>
      </c>
      <c r="C55" s="215" t="s">
        <v>13</v>
      </c>
      <c r="D55"/>
      <c r="E55"/>
      <c r="F55"/>
    </row>
    <row r="56" spans="2:6" ht="15">
      <c r="B56" s="8" t="s">
        <v>34</v>
      </c>
      <c r="C56" s="215">
        <v>12.681953155418368</v>
      </c>
      <c r="D56"/>
      <c r="E56"/>
      <c r="F56"/>
    </row>
    <row r="57" spans="2:6" ht="15">
      <c r="B57" s="8" t="s">
        <v>33</v>
      </c>
      <c r="C57" s="215">
        <v>10.937900350172951</v>
      </c>
      <c r="D57"/>
      <c r="E57"/>
      <c r="F57"/>
    </row>
    <row r="58" spans="2:6" ht="15">
      <c r="B58" s="8" t="s">
        <v>26</v>
      </c>
      <c r="C58" s="215">
        <v>9.474445638718946</v>
      </c>
      <c r="D58"/>
      <c r="E58"/>
      <c r="F58"/>
    </row>
    <row r="59" spans="2:6" ht="15">
      <c r="B59" s="8" t="s">
        <v>5</v>
      </c>
      <c r="C59" s="215">
        <v>8.64612441300945</v>
      </c>
      <c r="D59"/>
      <c r="E59"/>
      <c r="F59"/>
    </row>
    <row r="60" spans="2:6" ht="15">
      <c r="B60" s="8" t="s">
        <v>27</v>
      </c>
      <c r="C60" s="215">
        <v>8.508948511271527</v>
      </c>
      <c r="D60"/>
      <c r="E60"/>
      <c r="F60"/>
    </row>
    <row r="61" spans="2:6" ht="15">
      <c r="B61" s="8" t="s">
        <v>6</v>
      </c>
      <c r="C61" s="215">
        <v>8.250181728131567</v>
      </c>
      <c r="D61"/>
      <c r="E61"/>
      <c r="F61"/>
    </row>
    <row r="62" spans="2:6" ht="15">
      <c r="B62" s="8" t="s">
        <v>1</v>
      </c>
      <c r="C62" s="215">
        <v>7.935275090054722</v>
      </c>
      <c r="D62"/>
      <c r="E62"/>
      <c r="F62"/>
    </row>
    <row r="63" spans="2:6" ht="15">
      <c r="B63" s="8" t="s">
        <v>76</v>
      </c>
      <c r="C63" s="215">
        <v>7.55985358950106</v>
      </c>
      <c r="D63"/>
      <c r="E63"/>
      <c r="F63"/>
    </row>
    <row r="64" spans="2:6" ht="15">
      <c r="B64" s="8" t="s">
        <v>39</v>
      </c>
      <c r="C64" s="215">
        <v>7.508436468461153</v>
      </c>
      <c r="D64"/>
      <c r="E64"/>
      <c r="F64"/>
    </row>
    <row r="65" spans="2:6" ht="15">
      <c r="B65" s="8" t="s">
        <v>9</v>
      </c>
      <c r="C65" s="215">
        <v>7.084919348740399</v>
      </c>
      <c r="D65"/>
      <c r="E65"/>
      <c r="F65"/>
    </row>
    <row r="66" spans="2:6" ht="15">
      <c r="B66" s="8" t="s">
        <v>4</v>
      </c>
      <c r="C66" s="215">
        <v>6.7033407391000415</v>
      </c>
      <c r="D66"/>
      <c r="E66"/>
      <c r="F66"/>
    </row>
    <row r="67" spans="2:6" ht="15">
      <c r="B67" s="8" t="s">
        <v>44</v>
      </c>
      <c r="C67" s="215">
        <v>6.602957898763496</v>
      </c>
      <c r="D67"/>
      <c r="E67"/>
      <c r="F67"/>
    </row>
    <row r="68" spans="2:6" ht="15">
      <c r="B68" s="8" t="s">
        <v>38</v>
      </c>
      <c r="C68" s="215">
        <v>6.239214807988186</v>
      </c>
      <c r="D68"/>
      <c r="E68"/>
      <c r="F68"/>
    </row>
    <row r="69" spans="2:6" ht="15">
      <c r="B69" s="8" t="s">
        <v>45</v>
      </c>
      <c r="C69" s="215">
        <v>6.150164425487579</v>
      </c>
      <c r="D69"/>
      <c r="E69"/>
      <c r="F69"/>
    </row>
    <row r="70" spans="2:6" ht="15">
      <c r="B70" s="8" t="s">
        <v>7</v>
      </c>
      <c r="C70" s="215">
        <v>5.966728633951016</v>
      </c>
      <c r="D70"/>
      <c r="E70"/>
      <c r="F70"/>
    </row>
    <row r="71" spans="2:6" ht="15">
      <c r="B71" s="8" t="s">
        <v>30</v>
      </c>
      <c r="C71" s="215">
        <v>5.600512840434161</v>
      </c>
      <c r="D71"/>
      <c r="E71"/>
      <c r="F71"/>
    </row>
    <row r="72" spans="2:6" ht="15">
      <c r="B72" s="8" t="s">
        <v>28</v>
      </c>
      <c r="C72" s="215">
        <v>5.596637685790495</v>
      </c>
      <c r="D72"/>
      <c r="E72"/>
      <c r="F72"/>
    </row>
    <row r="73" spans="2:6" ht="15">
      <c r="B73" s="8" t="s">
        <v>37</v>
      </c>
      <c r="C73" s="215">
        <v>5.559930001527846</v>
      </c>
      <c r="D73"/>
      <c r="E73"/>
      <c r="F73"/>
    </row>
    <row r="74" spans="2:6" ht="15">
      <c r="B74" s="8" t="s">
        <v>35</v>
      </c>
      <c r="C74" s="215">
        <v>5.13046284987251</v>
      </c>
      <c r="D74"/>
      <c r="E74"/>
      <c r="F74"/>
    </row>
    <row r="75" spans="2:6" ht="15">
      <c r="B75" s="8" t="s">
        <v>31</v>
      </c>
      <c r="C75" s="215">
        <v>4.927216004194893</v>
      </c>
      <c r="D75"/>
      <c r="E75"/>
      <c r="F75"/>
    </row>
    <row r="76" spans="2:6" ht="15">
      <c r="B76" s="8" t="s">
        <v>75</v>
      </c>
      <c r="C76" s="215">
        <v>4.17834951759453</v>
      </c>
      <c r="D76"/>
      <c r="E76"/>
      <c r="F76"/>
    </row>
    <row r="77" spans="2:6" ht="15">
      <c r="B77" s="8" t="s">
        <v>3</v>
      </c>
      <c r="C77" s="215">
        <v>3.4693795397307423</v>
      </c>
      <c r="D77"/>
      <c r="E77"/>
      <c r="F77"/>
    </row>
    <row r="78" spans="2:6" ht="15">
      <c r="B78" s="8" t="s">
        <v>29</v>
      </c>
      <c r="C78" s="215">
        <v>3.4239943357604505</v>
      </c>
      <c r="D78"/>
      <c r="E78"/>
      <c r="F78"/>
    </row>
    <row r="79" spans="2:6" ht="15">
      <c r="B79" s="8" t="s">
        <v>10</v>
      </c>
      <c r="C79" s="215">
        <v>3.2171362748862404</v>
      </c>
      <c r="D79"/>
      <c r="E79"/>
      <c r="F79"/>
    </row>
    <row r="80" spans="2:6" ht="15">
      <c r="B80" s="14" t="s">
        <v>32</v>
      </c>
      <c r="C80" s="215">
        <v>2.5492186081819233</v>
      </c>
      <c r="D80"/>
      <c r="E80"/>
      <c r="F80"/>
    </row>
    <row r="81" spans="2:6" ht="15">
      <c r="B81" s="15" t="s">
        <v>8</v>
      </c>
      <c r="C81" s="215">
        <v>2.340495067060854</v>
      </c>
      <c r="D81"/>
      <c r="E81"/>
      <c r="F81"/>
    </row>
    <row r="82" spans="2:6" ht="15">
      <c r="B82" s="101"/>
      <c r="C82" s="215"/>
      <c r="D82"/>
      <c r="E82"/>
      <c r="F82"/>
    </row>
    <row r="83" spans="2:6" ht="15">
      <c r="B83" s="101" t="s">
        <v>46</v>
      </c>
      <c r="C83" s="215">
        <v>6.456411782207676</v>
      </c>
      <c r="D83"/>
      <c r="E83"/>
      <c r="F83"/>
    </row>
    <row r="84" spans="2:6" ht="15">
      <c r="B84" s="101" t="s">
        <v>40</v>
      </c>
      <c r="C84" s="215">
        <v>5.66330668768617</v>
      </c>
      <c r="D84"/>
      <c r="E84"/>
      <c r="F84"/>
    </row>
    <row r="85" spans="2:6" ht="15">
      <c r="B85" s="216" t="s">
        <v>41</v>
      </c>
      <c r="C85" s="215">
        <v>6.766868512110727</v>
      </c>
      <c r="D85"/>
      <c r="E85"/>
      <c r="F85"/>
    </row>
    <row r="86" spans="2:6" ht="15">
      <c r="B86" s="216" t="s">
        <v>77</v>
      </c>
      <c r="C86" s="215">
        <v>9.204896196411177</v>
      </c>
      <c r="D86"/>
      <c r="E86"/>
      <c r="F86"/>
    </row>
    <row r="87" spans="2:6" ht="15">
      <c r="B87" s="216" t="s">
        <v>42</v>
      </c>
      <c r="C87" s="215">
        <v>3.0932294994604916</v>
      </c>
      <c r="D87"/>
      <c r="E87"/>
      <c r="F87"/>
    </row>
    <row r="88" spans="2:6" ht="15">
      <c r="B88" s="216" t="s">
        <v>107</v>
      </c>
      <c r="C88" s="215">
        <v>7.297687627823423</v>
      </c>
      <c r="D88"/>
      <c r="E88"/>
      <c r="F88"/>
    </row>
    <row r="89" spans="2:6" ht="15">
      <c r="B89" s="216" t="s">
        <v>107</v>
      </c>
      <c r="C89" s="215">
        <v>7.297687627823423</v>
      </c>
      <c r="D89"/>
      <c r="E89"/>
      <c r="F89"/>
    </row>
    <row r="90" spans="2:6" ht="15">
      <c r="B90" t="s">
        <v>107</v>
      </c>
      <c r="C90" s="215">
        <v>0.38353191684453436</v>
      </c>
      <c r="D90"/>
      <c r="E90"/>
      <c r="F90"/>
    </row>
    <row r="91" spans="2:6" ht="15">
      <c r="B91"/>
      <c r="C91"/>
      <c r="D91"/>
      <c r="E91"/>
      <c r="F91"/>
    </row>
    <row r="92" spans="2:15" ht="15"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2:15" ht="15"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</sheetData>
  <autoFilter ref="B54:C54">
    <sortState ref="B55:C93">
      <sortCondition descending="1" sortBy="value" ref="C55:C93"/>
    </sortState>
  </autoFilter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O44"/>
  <sheetViews>
    <sheetView showGridLines="0" workbookViewId="0" topLeftCell="A1">
      <selection activeCell="P31" sqref="P31"/>
    </sheetView>
  </sheetViews>
  <sheetFormatPr defaultColWidth="9.140625" defaultRowHeight="15"/>
  <cols>
    <col min="1" max="1" width="9.140625" style="16" customWidth="1"/>
    <col min="2" max="2" width="16.28125" style="16" customWidth="1"/>
    <col min="3" max="12" width="7.421875" style="16" customWidth="1"/>
    <col min="13" max="16384" width="9.140625" style="16" customWidth="1"/>
  </cols>
  <sheetData>
    <row r="2" ht="15.75">
      <c r="B2" s="133" t="s">
        <v>52</v>
      </c>
    </row>
    <row r="3" ht="12.75">
      <c r="B3" s="134" t="s">
        <v>89</v>
      </c>
    </row>
    <row r="5" spans="2:13" ht="15">
      <c r="B5" s="239"/>
      <c r="C5" s="240">
        <v>2010</v>
      </c>
      <c r="D5" s="240">
        <v>2011</v>
      </c>
      <c r="E5" s="240">
        <v>2012</v>
      </c>
      <c r="F5" s="240">
        <v>2013</v>
      </c>
      <c r="G5" s="240">
        <v>2014</v>
      </c>
      <c r="H5" s="240">
        <v>2015</v>
      </c>
      <c r="I5" s="240">
        <v>2016</v>
      </c>
      <c r="J5" s="240">
        <v>2017</v>
      </c>
      <c r="K5" s="240">
        <v>2018</v>
      </c>
      <c r="L5" s="240">
        <v>2019</v>
      </c>
      <c r="M5" s="61"/>
    </row>
    <row r="6" spans="2:13" ht="15">
      <c r="B6" s="13" t="s">
        <v>26</v>
      </c>
      <c r="C6" s="241">
        <v>67.0424751728036</v>
      </c>
      <c r="D6" s="241">
        <v>68.72712429674947</v>
      </c>
      <c r="E6" s="241" t="s">
        <v>13</v>
      </c>
      <c r="F6" s="241" t="s">
        <v>13</v>
      </c>
      <c r="G6" s="241" t="s">
        <v>13</v>
      </c>
      <c r="H6" s="241">
        <v>72.08474636059374</v>
      </c>
      <c r="I6" s="241">
        <v>74.23355054257382</v>
      </c>
      <c r="J6" s="241">
        <v>76.69545765708371</v>
      </c>
      <c r="K6" s="241">
        <v>79.1169740978126</v>
      </c>
      <c r="L6" s="241">
        <v>81.42207726835636</v>
      </c>
      <c r="M6" s="61"/>
    </row>
    <row r="7" spans="2:13" ht="15">
      <c r="B7" s="8" t="s">
        <v>1</v>
      </c>
      <c r="C7" s="164">
        <v>45.248676593891716</v>
      </c>
      <c r="D7" s="164">
        <v>47.43419881799711</v>
      </c>
      <c r="E7" s="164">
        <v>50.384567232137265</v>
      </c>
      <c r="F7" s="164">
        <v>53.54351291121589</v>
      </c>
      <c r="G7" s="164">
        <v>57.187403067785695</v>
      </c>
      <c r="H7" s="164">
        <v>62.1197117497537</v>
      </c>
      <c r="I7" s="164">
        <v>64.33202912082598</v>
      </c>
      <c r="J7" s="164">
        <v>60.03474593172175</v>
      </c>
      <c r="K7" s="164">
        <v>62.6179368429233</v>
      </c>
      <c r="L7" s="164">
        <v>65.09158766432826</v>
      </c>
      <c r="M7" s="62"/>
    </row>
    <row r="8" spans="2:13" ht="15">
      <c r="B8" s="8" t="s">
        <v>75</v>
      </c>
      <c r="C8" s="164">
        <v>57.021201363895</v>
      </c>
      <c r="D8" s="164">
        <v>56.84975743531093</v>
      </c>
      <c r="E8" s="164">
        <v>57.45034411439575</v>
      </c>
      <c r="F8" s="164">
        <v>57.17665933977708</v>
      </c>
      <c r="G8" s="164" t="s">
        <v>13</v>
      </c>
      <c r="H8" s="164">
        <v>61.785550533582885</v>
      </c>
      <c r="I8" s="164">
        <v>63.54139686656923</v>
      </c>
      <c r="J8" s="164">
        <v>65.36252639595176</v>
      </c>
      <c r="K8" s="164">
        <v>66.72632349903284</v>
      </c>
      <c r="L8" s="164">
        <v>67.67179053480668</v>
      </c>
      <c r="M8" s="62"/>
    </row>
    <row r="9" spans="2:13" ht="15">
      <c r="B9" s="8" t="s">
        <v>27</v>
      </c>
      <c r="C9" s="164" t="s">
        <v>13</v>
      </c>
      <c r="D9" s="164" t="s">
        <v>13</v>
      </c>
      <c r="E9" s="164" t="s">
        <v>13</v>
      </c>
      <c r="F9" s="164">
        <v>78.93450335733269</v>
      </c>
      <c r="G9" s="164">
        <v>77.62228310082752</v>
      </c>
      <c r="H9" s="164">
        <v>76.5841558396503</v>
      </c>
      <c r="I9" s="164">
        <v>76.35843430132608</v>
      </c>
      <c r="J9" s="164">
        <v>75.75239699784993</v>
      </c>
      <c r="K9" s="164">
        <v>74.42610600851073</v>
      </c>
      <c r="L9" s="164">
        <v>72.59062407314191</v>
      </c>
      <c r="M9" s="61"/>
    </row>
    <row r="10" spans="2:13" ht="15">
      <c r="B10" s="8" t="s">
        <v>76</v>
      </c>
      <c r="C10" s="164">
        <v>32.652201112000796</v>
      </c>
      <c r="D10" s="164">
        <v>33.77378221016608</v>
      </c>
      <c r="E10" s="164">
        <v>34.29294012228393</v>
      </c>
      <c r="F10" s="164">
        <v>34.86043631208275</v>
      </c>
      <c r="G10" s="164">
        <v>35.58952779565223</v>
      </c>
      <c r="H10" s="164">
        <v>36.44778910510803</v>
      </c>
      <c r="I10" s="164">
        <v>37.73345403054395</v>
      </c>
      <c r="J10" s="164">
        <v>39.14841118595606</v>
      </c>
      <c r="K10" s="164">
        <v>40.549902587007175</v>
      </c>
      <c r="L10" s="164">
        <v>42.011797244212296</v>
      </c>
      <c r="M10" s="62"/>
    </row>
    <row r="11" spans="2:13" ht="15">
      <c r="B11" s="8" t="s">
        <v>3</v>
      </c>
      <c r="C11" s="164">
        <v>61.07125129732413</v>
      </c>
      <c r="D11" s="164">
        <v>63.64014346329695</v>
      </c>
      <c r="E11" s="164">
        <v>66.69196636200986</v>
      </c>
      <c r="F11" s="164">
        <v>70.05674792657652</v>
      </c>
      <c r="G11" s="164">
        <v>73.4840706685832</v>
      </c>
      <c r="H11" s="164">
        <v>77.33839737861186</v>
      </c>
      <c r="I11" s="164">
        <v>82.25457668730309</v>
      </c>
      <c r="J11" s="164">
        <v>87.01169631871842</v>
      </c>
      <c r="K11" s="164">
        <v>91.79511178877131</v>
      </c>
      <c r="L11" s="164">
        <v>98.65866652219454</v>
      </c>
      <c r="M11" s="61"/>
    </row>
    <row r="12" spans="2:13" ht="15">
      <c r="B12" s="8" t="s">
        <v>28</v>
      </c>
      <c r="C12" s="164" t="s">
        <v>13</v>
      </c>
      <c r="D12" s="164">
        <v>69.93722554287844</v>
      </c>
      <c r="E12" s="164">
        <v>67.18434875077526</v>
      </c>
      <c r="F12" s="164" t="s">
        <v>13</v>
      </c>
      <c r="G12" s="164">
        <v>67.957534878262</v>
      </c>
      <c r="H12" s="164">
        <v>70.03998488453725</v>
      </c>
      <c r="I12" s="164">
        <v>71.63536029619702</v>
      </c>
      <c r="J12" s="164">
        <v>72.36307115447359</v>
      </c>
      <c r="K12" s="164">
        <v>72.52275581945419</v>
      </c>
      <c r="L12" s="164">
        <v>73.95154337649362</v>
      </c>
      <c r="M12" s="61"/>
    </row>
    <row r="13" spans="2:13" ht="15">
      <c r="B13" s="8" t="s">
        <v>88</v>
      </c>
      <c r="C13" s="164" t="s">
        <v>13</v>
      </c>
      <c r="D13" s="164" t="s">
        <v>13</v>
      </c>
      <c r="E13" s="164" t="s">
        <v>13</v>
      </c>
      <c r="F13" s="164">
        <v>2.048539889100265</v>
      </c>
      <c r="G13" s="164">
        <v>2.0760694999768834</v>
      </c>
      <c r="H13" s="164">
        <v>2.021467860710395</v>
      </c>
      <c r="I13" s="164">
        <v>2.071006713939841</v>
      </c>
      <c r="J13" s="164">
        <v>2.063090921701696</v>
      </c>
      <c r="K13" s="164">
        <v>2.107211654253926</v>
      </c>
      <c r="L13" s="164" t="s">
        <v>13</v>
      </c>
      <c r="M13" s="61"/>
    </row>
    <row r="14" spans="2:13" ht="15">
      <c r="B14" s="8" t="s">
        <v>30</v>
      </c>
      <c r="C14" s="164">
        <v>113.64446452232141</v>
      </c>
      <c r="D14" s="164">
        <v>112.28002927663694</v>
      </c>
      <c r="E14" s="164">
        <v>110.1217923599803</v>
      </c>
      <c r="F14" s="164" t="s">
        <v>13</v>
      </c>
      <c r="G14" s="164">
        <v>108.19356435307844</v>
      </c>
      <c r="H14" s="164">
        <v>108.6814005284528</v>
      </c>
      <c r="I14" s="164">
        <v>109.33988943953433</v>
      </c>
      <c r="J14" s="164">
        <v>110.21862772243577</v>
      </c>
      <c r="K14" s="164">
        <v>110.93266173893295</v>
      </c>
      <c r="L14" s="164">
        <v>110.88872040745521</v>
      </c>
      <c r="M14" s="61"/>
    </row>
    <row r="15" spans="2:15" ht="15">
      <c r="B15" s="8" t="s">
        <v>4</v>
      </c>
      <c r="C15" s="164" t="s">
        <v>13</v>
      </c>
      <c r="D15" s="164" t="s">
        <v>13</v>
      </c>
      <c r="E15" s="164">
        <v>89.20129237115351</v>
      </c>
      <c r="F15" s="164">
        <v>102.55554289379528</v>
      </c>
      <c r="G15" s="164">
        <v>102.5253741252785</v>
      </c>
      <c r="H15" s="164">
        <v>101.92297410062017</v>
      </c>
      <c r="I15" s="164">
        <v>100.87686815362582</v>
      </c>
      <c r="J15" s="164">
        <v>100.5887486664921</v>
      </c>
      <c r="K15" s="164">
        <v>100.14307440053413</v>
      </c>
      <c r="L15" s="164">
        <v>100.91145578023695</v>
      </c>
      <c r="M15" s="62"/>
      <c r="O15" s="119"/>
    </row>
    <row r="16" spans="2:13" ht="15">
      <c r="B16" s="8" t="s">
        <v>5</v>
      </c>
      <c r="C16" s="164">
        <v>36.22731480326734</v>
      </c>
      <c r="D16" s="164">
        <v>35.48142369101474</v>
      </c>
      <c r="E16" s="164">
        <v>32.51324452035831</v>
      </c>
      <c r="F16" s="164" t="s">
        <v>13</v>
      </c>
      <c r="G16" s="164" t="s">
        <v>13</v>
      </c>
      <c r="H16" s="164">
        <v>34.88297453222862</v>
      </c>
      <c r="I16" s="164">
        <v>37.71424334765695</v>
      </c>
      <c r="J16" s="164">
        <v>40.93491329786703</v>
      </c>
      <c r="K16" s="164">
        <v>44.50271156353174</v>
      </c>
      <c r="L16" s="164">
        <v>47.71861173707821</v>
      </c>
      <c r="M16" s="62"/>
    </row>
    <row r="17" spans="2:13" ht="15">
      <c r="B17" s="8" t="s">
        <v>31</v>
      </c>
      <c r="C17" s="164">
        <v>69.76859476567635</v>
      </c>
      <c r="D17" s="164">
        <v>70.40913939637244</v>
      </c>
      <c r="E17" s="164">
        <v>69.42699572877557</v>
      </c>
      <c r="F17" s="164">
        <v>67.24925269815401</v>
      </c>
      <c r="G17" s="164">
        <v>67.12563400134864</v>
      </c>
      <c r="H17" s="164">
        <v>67.54775869422171</v>
      </c>
      <c r="I17" s="164">
        <v>69.00211744801425</v>
      </c>
      <c r="J17" s="164">
        <v>70.37244395304522</v>
      </c>
      <c r="K17" s="164">
        <v>72.12074466261272</v>
      </c>
      <c r="L17" s="164">
        <v>73.24379633184202</v>
      </c>
      <c r="M17" s="61"/>
    </row>
    <row r="18" spans="2:13" ht="15">
      <c r="B18" s="8" t="s">
        <v>44</v>
      </c>
      <c r="C18" s="164">
        <v>143.72117449100983</v>
      </c>
      <c r="D18" s="164">
        <v>136.8926846641168</v>
      </c>
      <c r="E18" s="164">
        <v>131.36146200734976</v>
      </c>
      <c r="F18" s="164">
        <v>127.12004662004661</v>
      </c>
      <c r="G18" s="164">
        <v>123.31170425781103</v>
      </c>
      <c r="H18" s="164">
        <v>122.40206808995201</v>
      </c>
      <c r="I18" s="164">
        <v>124.36096312362395</v>
      </c>
      <c r="J18" s="164">
        <v>124.67080751091137</v>
      </c>
      <c r="K18" s="164">
        <v>126.77489071228531</v>
      </c>
      <c r="L18" s="164">
        <v>128.99026469445553</v>
      </c>
      <c r="M18" s="62"/>
    </row>
    <row r="19" spans="2:13" ht="15">
      <c r="B19" s="8" t="s">
        <v>32</v>
      </c>
      <c r="C19" s="164">
        <v>34.50054347695104</v>
      </c>
      <c r="D19" s="164">
        <v>35.51522804285771</v>
      </c>
      <c r="E19" s="164">
        <v>37.70237051128433</v>
      </c>
      <c r="F19" s="164">
        <v>46.53434379165692</v>
      </c>
      <c r="G19" s="164">
        <v>41.89374531744689</v>
      </c>
      <c r="H19" s="164">
        <v>43.67693149215549</v>
      </c>
      <c r="I19" s="164">
        <v>43.10871763525862</v>
      </c>
      <c r="J19" s="164">
        <v>45.04959989743478</v>
      </c>
      <c r="K19" s="164">
        <v>46.46483691394857</v>
      </c>
      <c r="L19" s="164">
        <v>47.86507135649416</v>
      </c>
      <c r="M19" s="62"/>
    </row>
    <row r="20" spans="2:13" ht="15">
      <c r="B20" s="8" t="s">
        <v>33</v>
      </c>
      <c r="C20" s="164">
        <v>43.871298714402336</v>
      </c>
      <c r="D20" s="164">
        <v>45.53773237214434</v>
      </c>
      <c r="E20" s="164" t="s">
        <v>13</v>
      </c>
      <c r="F20" s="164">
        <v>48.59499258019101</v>
      </c>
      <c r="G20" s="164">
        <v>34.12189663234588</v>
      </c>
      <c r="H20" s="164">
        <v>35.62192623447408</v>
      </c>
      <c r="I20" s="164">
        <v>38.41281166780903</v>
      </c>
      <c r="J20" s="164">
        <v>41.13316916473738</v>
      </c>
      <c r="K20" s="164">
        <v>44.97806873133623</v>
      </c>
      <c r="L20" s="164">
        <v>48.626923255872214</v>
      </c>
      <c r="M20" s="61"/>
    </row>
    <row r="21" spans="2:13" ht="15">
      <c r="B21" s="8" t="s">
        <v>34</v>
      </c>
      <c r="C21" s="164" t="s">
        <v>13</v>
      </c>
      <c r="D21" s="164" t="s">
        <v>13</v>
      </c>
      <c r="E21" s="164" t="s">
        <v>13</v>
      </c>
      <c r="F21" s="164">
        <v>68.51076990248872</v>
      </c>
      <c r="G21" s="164">
        <v>68.27152292000468</v>
      </c>
      <c r="H21" s="164">
        <v>68.67517340594082</v>
      </c>
      <c r="I21" s="164">
        <v>69.83291770151372</v>
      </c>
      <c r="J21" s="164">
        <v>71.73860682220247</v>
      </c>
      <c r="K21" s="164">
        <v>73.29278344469891</v>
      </c>
      <c r="L21" s="164">
        <v>74.99185444044798</v>
      </c>
      <c r="M21" s="61"/>
    </row>
    <row r="22" spans="2:13" ht="15">
      <c r="B22" s="8" t="s">
        <v>6</v>
      </c>
      <c r="C22" s="164">
        <v>46.554370329957116</v>
      </c>
      <c r="D22" s="164">
        <v>46.887788621037714</v>
      </c>
      <c r="E22" s="164">
        <v>47.12993442796997</v>
      </c>
      <c r="F22" s="164">
        <v>46.83931392633562</v>
      </c>
      <c r="G22" s="164">
        <v>48.54218999589166</v>
      </c>
      <c r="H22" s="164">
        <v>50.47940157581238</v>
      </c>
      <c r="I22" s="164">
        <v>52.77619603491114</v>
      </c>
      <c r="J22" s="164">
        <v>55.48234976971113</v>
      </c>
      <c r="K22" s="164">
        <v>58.37401445405984</v>
      </c>
      <c r="L22" s="164">
        <v>61.273187665399526</v>
      </c>
      <c r="M22" s="62"/>
    </row>
    <row r="23" spans="2:13" ht="15">
      <c r="B23" s="8" t="s">
        <v>45</v>
      </c>
      <c r="C23" s="164">
        <v>102.33042321603705</v>
      </c>
      <c r="D23" s="164">
        <v>102.12527482001983</v>
      </c>
      <c r="E23" s="164">
        <v>101.06293593745933</v>
      </c>
      <c r="F23" s="164">
        <v>101.0236968590484</v>
      </c>
      <c r="G23" s="164">
        <v>100.29543474849382</v>
      </c>
      <c r="H23" s="164">
        <v>98.02293440493767</v>
      </c>
      <c r="I23" s="164">
        <v>98.49727458575659</v>
      </c>
      <c r="J23" s="164">
        <v>98.95081153918113</v>
      </c>
      <c r="K23" s="164">
        <v>98.86153428465492</v>
      </c>
      <c r="L23" s="164">
        <v>98.41730086053435</v>
      </c>
      <c r="M23" s="61"/>
    </row>
    <row r="24" spans="2:13" ht="15">
      <c r="B24" s="8" t="s">
        <v>35</v>
      </c>
      <c r="C24" s="164">
        <v>60.277204353870985</v>
      </c>
      <c r="D24" s="164">
        <v>59.2156242057846</v>
      </c>
      <c r="E24" s="164" t="s">
        <v>13</v>
      </c>
      <c r="F24" s="164">
        <v>56.52514494224919</v>
      </c>
      <c r="G24" s="164">
        <v>56.14214442622169</v>
      </c>
      <c r="H24" s="164">
        <v>56.72048963668317</v>
      </c>
      <c r="I24" s="164">
        <v>57.89916545419558</v>
      </c>
      <c r="J24" s="164">
        <v>59.54257600975585</v>
      </c>
      <c r="K24" s="164">
        <v>61.208021241322626</v>
      </c>
      <c r="L24" s="164">
        <v>62.29669422840675</v>
      </c>
      <c r="M24" s="61"/>
    </row>
    <row r="25" spans="2:13" ht="15">
      <c r="B25" s="8" t="s">
        <v>36</v>
      </c>
      <c r="C25" s="164">
        <v>47.37674390614918</v>
      </c>
      <c r="D25" s="164">
        <v>48.45934067789938</v>
      </c>
      <c r="E25" s="164">
        <v>49.28323469626804</v>
      </c>
      <c r="F25" s="164">
        <v>49.92509214500694</v>
      </c>
      <c r="G25" s="164">
        <v>50.66030854546678</v>
      </c>
      <c r="H25" s="164">
        <v>51.03436354192779</v>
      </c>
      <c r="I25" s="164">
        <v>52.11683982370639</v>
      </c>
      <c r="J25" s="164">
        <v>53.815872949662484</v>
      </c>
      <c r="K25" s="164">
        <v>55.90287596196991</v>
      </c>
      <c r="L25" s="164" t="s">
        <v>13</v>
      </c>
      <c r="M25" s="62"/>
    </row>
    <row r="26" spans="2:13" ht="15">
      <c r="B26" s="8" t="s">
        <v>7</v>
      </c>
      <c r="C26" s="164">
        <v>78.3342902627185</v>
      </c>
      <c r="D26" s="164">
        <v>82.24952994699004</v>
      </c>
      <c r="E26" s="164">
        <v>83.49430746007852</v>
      </c>
      <c r="F26" s="164">
        <v>85.28844972215163</v>
      </c>
      <c r="G26" s="164">
        <v>87.89796160114662</v>
      </c>
      <c r="H26" s="164">
        <v>90.28751626172996</v>
      </c>
      <c r="I26" s="164">
        <v>93.25940424350334</v>
      </c>
      <c r="J26" s="164">
        <v>95.82149701473433</v>
      </c>
      <c r="K26" s="164">
        <v>98.97009997574054</v>
      </c>
      <c r="L26" s="164">
        <v>102.30999739765949</v>
      </c>
      <c r="M26" s="62"/>
    </row>
    <row r="27" spans="2:13" ht="15">
      <c r="B27" s="8" t="s">
        <v>37</v>
      </c>
      <c r="C27" s="164">
        <v>136.60305611015366</v>
      </c>
      <c r="D27" s="164">
        <v>135.0310432218552</v>
      </c>
      <c r="E27" s="164">
        <v>119.94386728543478</v>
      </c>
      <c r="F27" s="164">
        <v>119.53687728013222</v>
      </c>
      <c r="G27" s="164">
        <v>129.9876759331389</v>
      </c>
      <c r="H27" s="164">
        <v>126.98743778604879</v>
      </c>
      <c r="I27" s="164">
        <v>127.1123450020675</v>
      </c>
      <c r="J27" s="164">
        <v>129.90132083027282</v>
      </c>
      <c r="K27" s="164">
        <v>133.2812150146298</v>
      </c>
      <c r="L27" s="164">
        <v>146.9559414326603</v>
      </c>
      <c r="M27" s="61"/>
    </row>
    <row r="28" spans="2:13" ht="15">
      <c r="B28" s="8" t="s">
        <v>8</v>
      </c>
      <c r="C28" s="164">
        <v>33.03218234077142</v>
      </c>
      <c r="D28" s="164">
        <v>34.64670275611122</v>
      </c>
      <c r="E28" s="164">
        <v>35.96020674049456</v>
      </c>
      <c r="F28" s="164" t="s">
        <v>13</v>
      </c>
      <c r="G28" s="164" t="s">
        <v>13</v>
      </c>
      <c r="H28" s="164" t="s">
        <v>13</v>
      </c>
      <c r="I28" s="164" t="s">
        <v>13</v>
      </c>
      <c r="J28" s="164" t="s">
        <v>13</v>
      </c>
      <c r="K28" s="164">
        <v>53.275965777669406</v>
      </c>
      <c r="L28" s="164">
        <v>56.39283644469471</v>
      </c>
      <c r="M28" s="62"/>
    </row>
    <row r="29" spans="2:13" ht="15">
      <c r="B29" s="8" t="s">
        <v>68</v>
      </c>
      <c r="C29" s="164">
        <v>41.02402266327641</v>
      </c>
      <c r="D29" s="164">
        <v>41.17935525050888</v>
      </c>
      <c r="E29" s="164">
        <v>40.99822179781535</v>
      </c>
      <c r="F29" s="164">
        <v>4.6761778383715376</v>
      </c>
      <c r="G29" s="164">
        <v>4.926137030182164</v>
      </c>
      <c r="H29" s="164">
        <v>5.486903324697169</v>
      </c>
      <c r="I29" s="164">
        <v>6.283475200820952</v>
      </c>
      <c r="J29" s="164">
        <v>6.933155287196161</v>
      </c>
      <c r="K29" s="164">
        <v>7.6543508891310905</v>
      </c>
      <c r="L29" s="164">
        <v>7.9924193446034835</v>
      </c>
      <c r="M29" s="62"/>
    </row>
    <row r="30" spans="2:13" ht="15">
      <c r="B30" s="8" t="s">
        <v>9</v>
      </c>
      <c r="C30" s="164">
        <v>54.98636425844598</v>
      </c>
      <c r="D30" s="164">
        <v>56.20760569040853</v>
      </c>
      <c r="E30" s="164">
        <v>57.3197930966675</v>
      </c>
      <c r="F30" s="164" t="s">
        <v>13</v>
      </c>
      <c r="G30" s="164" t="s">
        <v>13</v>
      </c>
      <c r="H30" s="164">
        <v>116.99382925820622</v>
      </c>
      <c r="I30" s="164">
        <v>119.38896956457026</v>
      </c>
      <c r="J30" s="164">
        <v>122.56646923088228</v>
      </c>
      <c r="K30" s="164" t="s">
        <v>13</v>
      </c>
      <c r="L30" s="164" t="s">
        <v>13</v>
      </c>
      <c r="M30" s="62"/>
    </row>
    <row r="31" spans="2:13" ht="15">
      <c r="B31" s="14" t="s">
        <v>10</v>
      </c>
      <c r="C31" s="222">
        <v>88.18319282581955</v>
      </c>
      <c r="D31" s="222">
        <v>92.4542334233801</v>
      </c>
      <c r="E31" s="222">
        <v>95.67812623349036</v>
      </c>
      <c r="F31" s="222" t="s">
        <v>13</v>
      </c>
      <c r="G31" s="222">
        <v>100.53816391200407</v>
      </c>
      <c r="H31" s="222">
        <v>103.57975167422714</v>
      </c>
      <c r="I31" s="222">
        <v>107.23608048048288</v>
      </c>
      <c r="J31" s="222">
        <v>111.24860106690755</v>
      </c>
      <c r="K31" s="222">
        <v>115.29817672205772</v>
      </c>
      <c r="L31" s="222">
        <v>119.30428292296588</v>
      </c>
      <c r="M31" s="62"/>
    </row>
    <row r="32" spans="2:13" ht="15">
      <c r="B32" s="15" t="s">
        <v>39</v>
      </c>
      <c r="C32" s="165" t="s">
        <v>13</v>
      </c>
      <c r="D32" s="165">
        <v>57.8171869125912</v>
      </c>
      <c r="E32" s="165" t="s">
        <v>13</v>
      </c>
      <c r="F32" s="165">
        <v>58.02259109096821</v>
      </c>
      <c r="G32" s="165">
        <v>59.0508912417779</v>
      </c>
      <c r="H32" s="165">
        <v>59.94345558433206</v>
      </c>
      <c r="I32" s="165">
        <v>61.0695003868375</v>
      </c>
      <c r="J32" s="165">
        <v>62.49455299586709</v>
      </c>
      <c r="K32" s="165">
        <v>63.528078915483924</v>
      </c>
      <c r="L32" s="165">
        <v>64.19465375703855</v>
      </c>
      <c r="M32" s="61"/>
    </row>
    <row r="33" spans="2:13" ht="15">
      <c r="B33" s="63" t="s">
        <v>46</v>
      </c>
      <c r="C33" s="163">
        <v>77.20822152756645</v>
      </c>
      <c r="D33" s="163" t="s">
        <v>13</v>
      </c>
      <c r="E33" s="163" t="s">
        <v>13</v>
      </c>
      <c r="F33" s="163">
        <v>83.11562390584179</v>
      </c>
      <c r="G33" s="163">
        <v>83.20398222983461</v>
      </c>
      <c r="H33" s="163">
        <v>84.47185157620542</v>
      </c>
      <c r="I33" s="163">
        <v>86.90822533721237</v>
      </c>
      <c r="J33" s="163">
        <v>87.68431547462875</v>
      </c>
      <c r="K33" s="163">
        <v>89.47834696961802</v>
      </c>
      <c r="L33" s="163">
        <v>90.97478514465637</v>
      </c>
      <c r="M33" s="61"/>
    </row>
    <row r="34" spans="2:13" ht="15">
      <c r="B34" s="14" t="s">
        <v>40</v>
      </c>
      <c r="C34" s="222">
        <v>106.97751460529378</v>
      </c>
      <c r="D34" s="222">
        <v>107.01963749556245</v>
      </c>
      <c r="E34" s="222">
        <v>107.4041702342478</v>
      </c>
      <c r="F34" s="222" t="s">
        <v>13</v>
      </c>
      <c r="G34" s="222" t="s">
        <v>13</v>
      </c>
      <c r="H34" s="222" t="s">
        <v>13</v>
      </c>
      <c r="I34" s="222">
        <v>106.27221599610674</v>
      </c>
      <c r="J34" s="222">
        <v>106.44440243907275</v>
      </c>
      <c r="K34" s="222">
        <v>106.15793816011826</v>
      </c>
      <c r="L34" s="222">
        <v>107.2686387534047</v>
      </c>
      <c r="M34" s="61"/>
    </row>
    <row r="35" spans="2:13" ht="15">
      <c r="B35" s="15" t="s">
        <v>41</v>
      </c>
      <c r="C35" s="165">
        <v>42.55327800009504</v>
      </c>
      <c r="D35" s="165">
        <v>43.81078668081686</v>
      </c>
      <c r="E35" s="165">
        <v>45.017701074503734</v>
      </c>
      <c r="F35" s="165" t="s">
        <v>13</v>
      </c>
      <c r="G35" s="165" t="s">
        <v>13</v>
      </c>
      <c r="H35" s="165">
        <v>85.6111700483456</v>
      </c>
      <c r="I35" s="165">
        <v>86.59572067390775</v>
      </c>
      <c r="J35" s="165">
        <v>87.53425513281857</v>
      </c>
      <c r="K35" s="165">
        <v>87.94834401014826</v>
      </c>
      <c r="L35" s="165" t="s">
        <v>13</v>
      </c>
      <c r="M35" s="61"/>
    </row>
    <row r="36" spans="2:13" ht="15">
      <c r="B36" s="101" t="s">
        <v>77</v>
      </c>
      <c r="C36" s="242">
        <v>8.870433056398632</v>
      </c>
      <c r="D36" s="242">
        <v>15.804007585224541</v>
      </c>
      <c r="E36" s="242">
        <v>14.915914025837248</v>
      </c>
      <c r="F36" s="242">
        <v>28.30568180662988</v>
      </c>
      <c r="G36" s="242" t="s">
        <v>13</v>
      </c>
      <c r="H36" s="242" t="s">
        <v>13</v>
      </c>
      <c r="I36" s="242" t="s">
        <v>13</v>
      </c>
      <c r="J36" s="242">
        <v>37.393129960425014</v>
      </c>
      <c r="K36" s="242" t="s">
        <v>13</v>
      </c>
      <c r="L36" s="242" t="s">
        <v>13</v>
      </c>
      <c r="M36" s="61"/>
    </row>
    <row r="37" spans="2:13" ht="15">
      <c r="B37" s="14" t="s">
        <v>42</v>
      </c>
      <c r="C37" s="222">
        <v>9.852544229487822</v>
      </c>
      <c r="D37" s="222">
        <v>9.74861326512274</v>
      </c>
      <c r="E37" s="222">
        <v>9.938860241417316</v>
      </c>
      <c r="F37" s="222">
        <v>48.11663984795507</v>
      </c>
      <c r="G37" s="222">
        <v>49.374636274262286</v>
      </c>
      <c r="H37" s="222">
        <v>51.556562242061965</v>
      </c>
      <c r="I37" s="222">
        <v>53.47145145420332</v>
      </c>
      <c r="J37" s="222">
        <v>55.45494228629253</v>
      </c>
      <c r="K37" s="222">
        <v>56.10761207621854</v>
      </c>
      <c r="L37" s="222">
        <v>55.81624878177796</v>
      </c>
      <c r="M37" s="61"/>
    </row>
    <row r="38" spans="2:12" ht="15" customHeight="1">
      <c r="B38" s="243" t="s">
        <v>107</v>
      </c>
      <c r="C38" s="244" t="s">
        <v>13</v>
      </c>
      <c r="D38" s="244" t="s">
        <v>13</v>
      </c>
      <c r="E38" s="244" t="s">
        <v>13</v>
      </c>
      <c r="F38" s="244" t="s">
        <v>13</v>
      </c>
      <c r="G38" s="244" t="s">
        <v>13</v>
      </c>
      <c r="H38" s="244" t="s">
        <v>13</v>
      </c>
      <c r="I38" s="244" t="s">
        <v>13</v>
      </c>
      <c r="J38" s="244">
        <v>7.154271378577552</v>
      </c>
      <c r="K38" s="244">
        <v>11.675890728008438</v>
      </c>
      <c r="L38" s="244">
        <v>13.042368197338556</v>
      </c>
    </row>
    <row r="39" spans="2:12" ht="15" customHeight="1">
      <c r="B39" s="101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2:12" ht="15" customHeight="1">
      <c r="B40" s="41" t="s">
        <v>112</v>
      </c>
      <c r="J40" s="64"/>
      <c r="K40" s="64"/>
      <c r="L40" s="64"/>
    </row>
    <row r="41" spans="2:12" ht="15" customHeight="1">
      <c r="B41" s="41" t="s">
        <v>90</v>
      </c>
      <c r="J41" s="64"/>
      <c r="K41" s="64"/>
      <c r="L41" s="64"/>
    </row>
    <row r="42" spans="2:12" ht="15" customHeight="1">
      <c r="B42" s="41" t="s">
        <v>109</v>
      </c>
      <c r="J42" s="64"/>
      <c r="K42" s="64"/>
      <c r="L42" s="64"/>
    </row>
    <row r="43" spans="2:12" ht="15" customHeight="1">
      <c r="B43" s="41" t="s">
        <v>108</v>
      </c>
      <c r="J43" s="64"/>
      <c r="K43" s="64"/>
      <c r="L43" s="64"/>
    </row>
    <row r="44" ht="15" customHeight="1">
      <c r="B44" s="42" t="s">
        <v>63</v>
      </c>
    </row>
    <row r="45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2:AA163"/>
  <sheetViews>
    <sheetView showGridLines="0" workbookViewId="0" topLeftCell="A16">
      <selection activeCell="A30" sqref="A30:XFD30"/>
    </sheetView>
  </sheetViews>
  <sheetFormatPr defaultColWidth="9.140625" defaultRowHeight="15"/>
  <cols>
    <col min="1" max="1" width="9.140625" style="16" customWidth="1"/>
    <col min="2" max="2" width="18.421875" style="16" customWidth="1"/>
    <col min="3" max="10" width="9.140625" style="16" customWidth="1"/>
    <col min="11" max="11" width="8.28125" style="16" customWidth="1"/>
    <col min="12" max="15" width="9.140625" style="16" customWidth="1"/>
    <col min="16" max="16" width="9.140625" style="67" customWidth="1"/>
    <col min="17" max="20" width="9.140625" style="16" customWidth="1"/>
    <col min="21" max="21" width="6.00390625" style="16" customWidth="1"/>
    <col min="22" max="16384" width="9.140625" style="16" customWidth="1"/>
  </cols>
  <sheetData>
    <row r="1" ht="12"/>
    <row r="2" spans="2:10" ht="15.75">
      <c r="B2" s="133" t="s">
        <v>101</v>
      </c>
      <c r="J2" s="33"/>
    </row>
    <row r="3" spans="2:10" ht="12.75">
      <c r="B3" s="134" t="s">
        <v>25</v>
      </c>
      <c r="J3" s="41"/>
    </row>
    <row r="4" ht="12"/>
    <row r="5" spans="2:10" ht="12">
      <c r="B5" s="11"/>
      <c r="C5" s="175">
        <v>2012</v>
      </c>
      <c r="D5" s="176">
        <v>2013</v>
      </c>
      <c r="E5" s="176">
        <v>2014</v>
      </c>
      <c r="F5" s="176">
        <v>2015</v>
      </c>
      <c r="G5" s="176">
        <v>2016</v>
      </c>
      <c r="H5" s="176">
        <v>2017</v>
      </c>
      <c r="I5" s="176">
        <v>2018</v>
      </c>
      <c r="J5" s="176">
        <v>2019</v>
      </c>
    </row>
    <row r="6" spans="2:10" ht="12">
      <c r="B6" s="13" t="s">
        <v>82</v>
      </c>
      <c r="C6" s="163" t="s">
        <v>13</v>
      </c>
      <c r="D6" s="163" t="s">
        <v>13</v>
      </c>
      <c r="E6" s="163" t="s">
        <v>13</v>
      </c>
      <c r="F6" s="163">
        <v>8.540287161851404</v>
      </c>
      <c r="G6" s="163">
        <v>9.261533751286077</v>
      </c>
      <c r="H6" s="163">
        <v>9.934227082427764</v>
      </c>
      <c r="I6" s="163">
        <v>9.874261579166879</v>
      </c>
      <c r="J6" s="163">
        <v>9.928148193152495</v>
      </c>
    </row>
    <row r="7" spans="2:10" ht="12">
      <c r="B7" s="8" t="s">
        <v>1</v>
      </c>
      <c r="C7" s="164" t="s">
        <v>13</v>
      </c>
      <c r="D7" s="164">
        <v>7.990277323119195</v>
      </c>
      <c r="E7" s="164">
        <v>8.671320182094082</v>
      </c>
      <c r="F7" s="164">
        <v>9.237135765575811</v>
      </c>
      <c r="G7" s="164">
        <v>9.302503737329742</v>
      </c>
      <c r="H7" s="164">
        <v>9.890914761356843</v>
      </c>
      <c r="I7" s="164">
        <v>10.01168075048822</v>
      </c>
      <c r="J7" s="164">
        <v>7.57995328001273</v>
      </c>
    </row>
    <row r="8" spans="2:10" ht="12">
      <c r="B8" s="8" t="s">
        <v>75</v>
      </c>
      <c r="C8" s="164">
        <v>2.955698</v>
      </c>
      <c r="D8" s="164">
        <v>3.2424113864557076</v>
      </c>
      <c r="E8" s="164" t="s">
        <v>13</v>
      </c>
      <c r="F8" s="164">
        <v>4.048000613426369</v>
      </c>
      <c r="G8" s="164">
        <v>4.37478521793592</v>
      </c>
      <c r="H8" s="164">
        <v>4.083633741888969</v>
      </c>
      <c r="I8" s="164">
        <v>4.073895826473146</v>
      </c>
      <c r="J8" s="164">
        <v>4.0088271302982825</v>
      </c>
    </row>
    <row r="9" spans="2:10" ht="12">
      <c r="B9" s="8" t="s">
        <v>27</v>
      </c>
      <c r="C9" s="164"/>
      <c r="D9" s="164">
        <v>6.839298217176254</v>
      </c>
      <c r="E9" s="164">
        <v>7.738095238095238</v>
      </c>
      <c r="F9" s="164">
        <v>9.053158996533856</v>
      </c>
      <c r="G9" s="164">
        <v>10.031961400287495</v>
      </c>
      <c r="H9" s="164">
        <v>9.811640433941713</v>
      </c>
      <c r="I9" s="164">
        <v>9.468115633475577</v>
      </c>
      <c r="J9" s="164">
        <v>9.462522298297996</v>
      </c>
    </row>
    <row r="10" spans="2:10" ht="12">
      <c r="B10" s="8" t="s">
        <v>2</v>
      </c>
      <c r="C10" s="164">
        <v>10.55821</v>
      </c>
      <c r="D10" s="164">
        <v>10.086734960251656</v>
      </c>
      <c r="E10" s="164">
        <v>10.34475957009906</v>
      </c>
      <c r="F10" s="164">
        <v>10.39653810429091</v>
      </c>
      <c r="G10" s="164">
        <v>10.685339936997142</v>
      </c>
      <c r="H10" s="164">
        <v>10.619806496936771</v>
      </c>
      <c r="I10" s="164">
        <v>10.708523978432883</v>
      </c>
      <c r="J10" s="164">
        <v>10.944472254158077</v>
      </c>
    </row>
    <row r="11" spans="2:10" ht="12">
      <c r="B11" s="8" t="s">
        <v>3</v>
      </c>
      <c r="C11" s="164">
        <v>3.967289</v>
      </c>
      <c r="D11" s="164">
        <v>4.061530450630275</v>
      </c>
      <c r="E11" s="164">
        <v>4.159508186541368</v>
      </c>
      <c r="F11" s="164">
        <v>4.60239945761646</v>
      </c>
      <c r="G11" s="164">
        <v>4.836578356450465</v>
      </c>
      <c r="H11" s="164">
        <v>5.079282104896323</v>
      </c>
      <c r="I11" s="164">
        <v>5.015952373121073</v>
      </c>
      <c r="J11" s="164">
        <v>4.1879266292948945</v>
      </c>
    </row>
    <row r="12" spans="2:10" ht="12">
      <c r="B12" s="8" t="s">
        <v>28</v>
      </c>
      <c r="C12" s="164">
        <v>3.612147</v>
      </c>
      <c r="D12" s="164" t="s">
        <v>13</v>
      </c>
      <c r="E12" s="164">
        <v>9.950924877312193</v>
      </c>
      <c r="F12" s="164">
        <v>7.854296753456645</v>
      </c>
      <c r="G12" s="164">
        <v>8.846004592522998</v>
      </c>
      <c r="H12" s="164">
        <v>7.175389509701266</v>
      </c>
      <c r="I12" s="164">
        <v>7.317758927542181</v>
      </c>
      <c r="J12" s="164" t="s">
        <v>13</v>
      </c>
    </row>
    <row r="13" spans="2:10" ht="12">
      <c r="B13" s="8" t="s">
        <v>30</v>
      </c>
      <c r="C13" s="164">
        <v>2.089818</v>
      </c>
      <c r="D13" s="164" t="s">
        <v>13</v>
      </c>
      <c r="E13" s="164">
        <v>2.736857940155334</v>
      </c>
      <c r="F13" s="164">
        <v>3.565618390485767</v>
      </c>
      <c r="G13" s="164">
        <v>3.7524111185958797</v>
      </c>
      <c r="H13" s="164">
        <v>4.016835743578675</v>
      </c>
      <c r="I13" s="164">
        <v>4.404118956306237</v>
      </c>
      <c r="J13" s="164">
        <v>4.193113928468885</v>
      </c>
    </row>
    <row r="14" spans="2:10" ht="12">
      <c r="B14" s="8" t="s">
        <v>4</v>
      </c>
      <c r="C14" s="164">
        <v>6.808763</v>
      </c>
      <c r="D14" s="164">
        <v>5.653045056006112</v>
      </c>
      <c r="E14" s="164">
        <v>5.627206692686017</v>
      </c>
      <c r="F14" s="164">
        <v>5.129488692772052</v>
      </c>
      <c r="G14" s="164">
        <v>4.930436905052478</v>
      </c>
      <c r="H14" s="164">
        <v>5.390825744680725</v>
      </c>
      <c r="I14" s="164">
        <v>5.742551886880099</v>
      </c>
      <c r="J14" s="164">
        <v>6.013191369658201</v>
      </c>
    </row>
    <row r="15" spans="2:10" ht="12">
      <c r="B15" s="8" t="s">
        <v>5</v>
      </c>
      <c r="C15" s="164">
        <v>3.708434</v>
      </c>
      <c r="D15" s="164" t="s">
        <v>13</v>
      </c>
      <c r="E15" s="164" t="s">
        <v>13</v>
      </c>
      <c r="F15" s="164">
        <v>7.624689601390039</v>
      </c>
      <c r="G15" s="164">
        <v>9.51791310564041</v>
      </c>
      <c r="H15" s="164">
        <v>9.842435349700699</v>
      </c>
      <c r="I15" s="164">
        <v>10.294150073868272</v>
      </c>
      <c r="J15" s="164">
        <v>10.49728892331526</v>
      </c>
    </row>
    <row r="16" spans="2:10" ht="12">
      <c r="B16" s="8" t="s">
        <v>31</v>
      </c>
      <c r="C16" s="164">
        <v>2.745353</v>
      </c>
      <c r="D16" s="164">
        <v>2.4144306093396373</v>
      </c>
      <c r="E16" s="164">
        <v>2.893031612293626</v>
      </c>
      <c r="F16" s="164">
        <v>3.192964457704605</v>
      </c>
      <c r="G16" s="164">
        <v>4.695584577114428</v>
      </c>
      <c r="H16" s="164">
        <v>4.617746666494377</v>
      </c>
      <c r="I16" s="164">
        <v>4.27661141352283</v>
      </c>
      <c r="J16" s="164">
        <v>4.313555013324195</v>
      </c>
    </row>
    <row r="17" spans="2:10" ht="12">
      <c r="B17" s="8" t="s">
        <v>44</v>
      </c>
      <c r="C17" s="164">
        <v>2.212883</v>
      </c>
      <c r="D17" s="164">
        <v>1.5091364182306615</v>
      </c>
      <c r="E17" s="164">
        <v>1.80667521973077</v>
      </c>
      <c r="F17" s="164">
        <v>2.076351169151354</v>
      </c>
      <c r="G17" s="164">
        <v>2.8898254063816977</v>
      </c>
      <c r="H17" s="164">
        <v>4.080003712469256</v>
      </c>
      <c r="I17" s="164">
        <v>4.750454782874948</v>
      </c>
      <c r="J17" s="164">
        <v>5.051333985193462</v>
      </c>
    </row>
    <row r="18" spans="2:10" ht="12">
      <c r="B18" s="8" t="s">
        <v>32</v>
      </c>
      <c r="C18" s="164">
        <v>12.15942</v>
      </c>
      <c r="D18" s="164">
        <v>12.041401376466924</v>
      </c>
      <c r="E18" s="164">
        <v>4.440838891893516</v>
      </c>
      <c r="F18" s="164">
        <v>4.528012279355334</v>
      </c>
      <c r="G18" s="164">
        <v>4.912748165153984</v>
      </c>
      <c r="H18" s="164">
        <v>4.7072053980239374</v>
      </c>
      <c r="I18" s="164">
        <v>4.869354675992871</v>
      </c>
      <c r="J18" s="164">
        <v>4.479197467993998</v>
      </c>
    </row>
    <row r="19" spans="2:10" ht="12">
      <c r="B19" s="8" t="s">
        <v>33</v>
      </c>
      <c r="C19" s="164" t="s">
        <v>13</v>
      </c>
      <c r="D19" s="164">
        <v>10.099414141696613</v>
      </c>
      <c r="E19" s="164">
        <v>11.095616930346413</v>
      </c>
      <c r="F19" s="164">
        <v>11.826504431659151</v>
      </c>
      <c r="G19" s="164">
        <v>13.854254268894659</v>
      </c>
      <c r="H19" s="164">
        <v>14.470438553215798</v>
      </c>
      <c r="I19" s="164">
        <v>15.286806655155678</v>
      </c>
      <c r="J19" s="164">
        <v>13.38357817882062</v>
      </c>
    </row>
    <row r="20" spans="2:10" ht="12">
      <c r="B20" s="8" t="s">
        <v>34</v>
      </c>
      <c r="C20" s="164" t="s">
        <v>13</v>
      </c>
      <c r="D20" s="164">
        <v>10.863273055577684</v>
      </c>
      <c r="E20" s="164">
        <v>11.370141020971015</v>
      </c>
      <c r="F20" s="164">
        <v>12.338909384949714</v>
      </c>
      <c r="G20" s="164">
        <v>13.583688906128783</v>
      </c>
      <c r="H20" s="164">
        <v>13.642994419617013</v>
      </c>
      <c r="I20" s="164">
        <v>13.106191936702672</v>
      </c>
      <c r="J20" s="164">
        <v>13.206823845121718</v>
      </c>
    </row>
    <row r="21" spans="2:10" ht="12">
      <c r="B21" s="8" t="s">
        <v>6</v>
      </c>
      <c r="C21" s="164">
        <v>5.448596</v>
      </c>
      <c r="D21" s="164">
        <v>6.247284658564052</v>
      </c>
      <c r="E21" s="164">
        <v>8.023853966568495</v>
      </c>
      <c r="F21" s="164">
        <v>8.445561294300909</v>
      </c>
      <c r="G21" s="164">
        <v>9.019335574130015</v>
      </c>
      <c r="H21" s="164">
        <v>8.690627378913861</v>
      </c>
      <c r="I21" s="164">
        <v>9.174635172444017</v>
      </c>
      <c r="J21" s="164">
        <v>9.26813785269207</v>
      </c>
    </row>
    <row r="22" spans="2:10" ht="12">
      <c r="B22" s="8" t="s">
        <v>45</v>
      </c>
      <c r="C22" s="164">
        <v>3.887588</v>
      </c>
      <c r="D22" s="164">
        <v>3.9739984325296205</v>
      </c>
      <c r="E22" s="164">
        <v>3.802807319893875</v>
      </c>
      <c r="F22" s="164">
        <v>4.142601526579239</v>
      </c>
      <c r="G22" s="164">
        <v>5.27151616745335</v>
      </c>
      <c r="H22" s="164">
        <v>5.859233923222367</v>
      </c>
      <c r="I22" s="164">
        <v>6.535639627823094</v>
      </c>
      <c r="J22" s="164">
        <v>6.617037241815094</v>
      </c>
    </row>
    <row r="23" spans="2:10" ht="12">
      <c r="B23" s="8" t="s">
        <v>35</v>
      </c>
      <c r="C23" s="164" t="s">
        <v>13</v>
      </c>
      <c r="D23" s="164">
        <v>6.621723618122147</v>
      </c>
      <c r="E23" s="164">
        <v>6.481051132800684</v>
      </c>
      <c r="F23" s="164">
        <v>7.3404259737670605</v>
      </c>
      <c r="G23" s="164">
        <v>8.562444072577994</v>
      </c>
      <c r="H23" s="164">
        <v>8.501611916254644</v>
      </c>
      <c r="I23" s="164">
        <v>8.870521749241592</v>
      </c>
      <c r="J23" s="164">
        <v>8.315205613983318</v>
      </c>
    </row>
    <row r="24" spans="2:10" ht="12">
      <c r="B24" s="8" t="s">
        <v>74</v>
      </c>
      <c r="C24" s="164">
        <v>9.14617</v>
      </c>
      <c r="D24" s="164">
        <v>8.980299092176141</v>
      </c>
      <c r="E24" s="164">
        <v>8.736649690169344</v>
      </c>
      <c r="F24" s="164">
        <v>9.040747889185921</v>
      </c>
      <c r="G24" s="164">
        <v>9.601193314290464</v>
      </c>
      <c r="H24" s="164">
        <v>10.185813158992204</v>
      </c>
      <c r="I24" s="164">
        <v>10.468851909512935</v>
      </c>
      <c r="J24" s="164" t="s">
        <v>13</v>
      </c>
    </row>
    <row r="25" spans="2:10" ht="12">
      <c r="B25" s="8" t="s">
        <v>7</v>
      </c>
      <c r="C25" s="164">
        <v>3.772398</v>
      </c>
      <c r="D25" s="164">
        <v>4.13365185456582</v>
      </c>
      <c r="E25" s="164">
        <v>5.037334431733549</v>
      </c>
      <c r="F25" s="164">
        <v>4.731582732029061</v>
      </c>
      <c r="G25" s="164">
        <v>5.139388072749945</v>
      </c>
      <c r="H25" s="164">
        <v>4.707579013147354</v>
      </c>
      <c r="I25" s="164" t="s">
        <v>13</v>
      </c>
      <c r="J25" s="164">
        <v>4.9349336435691855</v>
      </c>
    </row>
    <row r="26" spans="2:10" ht="12">
      <c r="B26" s="8" t="s">
        <v>37</v>
      </c>
      <c r="C26" s="164">
        <v>1.512538</v>
      </c>
      <c r="D26" s="164" t="s">
        <v>13</v>
      </c>
      <c r="E26" s="164">
        <v>2.3562971646872053</v>
      </c>
      <c r="F26" s="164">
        <v>2.85093346958885</v>
      </c>
      <c r="G26" s="164">
        <v>3.1748054520730666</v>
      </c>
      <c r="H26" s="164">
        <v>3.5007009181504136</v>
      </c>
      <c r="I26" s="164">
        <v>3.650414695403306</v>
      </c>
      <c r="J26" s="164">
        <v>3.3793443023836036</v>
      </c>
    </row>
    <row r="27" spans="2:10" ht="12">
      <c r="B27" s="8" t="s">
        <v>8</v>
      </c>
      <c r="C27" s="164">
        <v>7.844417</v>
      </c>
      <c r="D27" s="164" t="s">
        <v>13</v>
      </c>
      <c r="E27" s="164" t="s">
        <v>13</v>
      </c>
      <c r="F27" s="164" t="s">
        <v>13</v>
      </c>
      <c r="G27" s="164" t="s">
        <v>13</v>
      </c>
      <c r="H27" s="164" t="s">
        <v>13</v>
      </c>
      <c r="I27" s="164" t="s">
        <v>13</v>
      </c>
      <c r="J27" s="164" t="s">
        <v>13</v>
      </c>
    </row>
    <row r="28" spans="2:10" ht="12">
      <c r="B28" s="8" t="s">
        <v>102</v>
      </c>
      <c r="C28" s="164">
        <v>7.796392</v>
      </c>
      <c r="D28" s="164">
        <v>8.082589748910562</v>
      </c>
      <c r="E28" s="164">
        <v>5.510726234993111</v>
      </c>
      <c r="F28" s="164">
        <v>11.972452763552887</v>
      </c>
      <c r="G28" s="164">
        <v>12.811031507588014</v>
      </c>
      <c r="H28" s="164">
        <v>11.751570132588975</v>
      </c>
      <c r="I28" s="164">
        <v>11.76544450025113</v>
      </c>
      <c r="J28" s="164">
        <v>9.253178914691661</v>
      </c>
    </row>
    <row r="29" spans="2:10" ht="12">
      <c r="B29" s="8" t="s">
        <v>9</v>
      </c>
      <c r="C29" s="164">
        <v>5.360022</v>
      </c>
      <c r="D29" s="164" t="s">
        <v>13</v>
      </c>
      <c r="E29" s="164" t="s">
        <v>13</v>
      </c>
      <c r="F29" s="164">
        <v>5.882445600294878</v>
      </c>
      <c r="G29" s="164">
        <v>6.2220304505948345</v>
      </c>
      <c r="H29" s="164">
        <v>6.220845874353962</v>
      </c>
      <c r="I29" s="164" t="s">
        <v>13</v>
      </c>
      <c r="J29" s="164" t="s">
        <v>13</v>
      </c>
    </row>
    <row r="30" spans="2:10" ht="12">
      <c r="B30" s="8" t="s">
        <v>10</v>
      </c>
      <c r="C30" s="164">
        <v>2.925383</v>
      </c>
      <c r="D30" s="164" t="s">
        <v>13</v>
      </c>
      <c r="E30" s="164">
        <v>2.457282047553261</v>
      </c>
      <c r="F30" s="164">
        <v>2.5442754242804915</v>
      </c>
      <c r="G30" s="164">
        <v>2.93483712670634</v>
      </c>
      <c r="H30" s="164">
        <v>3.1855711788798162</v>
      </c>
      <c r="I30" s="164">
        <v>3.1367198674643118</v>
      </c>
      <c r="J30" s="164">
        <v>2.934202681772051</v>
      </c>
    </row>
    <row r="31" spans="2:10" ht="12">
      <c r="B31" s="8" t="s">
        <v>39</v>
      </c>
      <c r="C31" s="164" t="s">
        <v>13</v>
      </c>
      <c r="D31" s="164">
        <v>7.867124119938531</v>
      </c>
      <c r="E31" s="164">
        <v>8.490418527076566</v>
      </c>
      <c r="F31" s="164">
        <v>8.794859984013655</v>
      </c>
      <c r="G31" s="164">
        <v>9.96217228403061</v>
      </c>
      <c r="H31" s="164">
        <v>10.2333744426525</v>
      </c>
      <c r="I31" s="164">
        <v>10.15688470912627</v>
      </c>
      <c r="J31" s="164">
        <v>9.556002027222705</v>
      </c>
    </row>
    <row r="32" spans="2:10" ht="12">
      <c r="B32" s="8"/>
      <c r="C32" s="164"/>
      <c r="D32" s="164"/>
      <c r="E32" s="164"/>
      <c r="F32" s="164"/>
      <c r="G32" s="164"/>
      <c r="H32" s="164"/>
      <c r="I32" s="164"/>
      <c r="J32" s="164"/>
    </row>
    <row r="33" spans="2:10" ht="12">
      <c r="B33" s="8" t="s">
        <v>46</v>
      </c>
      <c r="C33" s="164" t="s">
        <v>13</v>
      </c>
      <c r="D33" s="164">
        <v>6.642903434867142</v>
      </c>
      <c r="E33" s="164">
        <v>7.655194596333226</v>
      </c>
      <c r="F33" s="164">
        <v>9.565764631843928</v>
      </c>
      <c r="G33" s="164">
        <v>8.52099817407182</v>
      </c>
      <c r="H33" s="164">
        <v>8.138839018551765</v>
      </c>
      <c r="I33" s="164">
        <v>8.619685497961562</v>
      </c>
      <c r="J33" s="164">
        <v>7.716312056737588</v>
      </c>
    </row>
    <row r="34" spans="2:10" ht="12">
      <c r="B34" s="8" t="s">
        <v>40</v>
      </c>
      <c r="C34" s="164">
        <v>6.904897</v>
      </c>
      <c r="D34" s="164" t="s">
        <v>13</v>
      </c>
      <c r="E34" s="164" t="s">
        <v>13</v>
      </c>
      <c r="F34" s="164" t="s">
        <v>13</v>
      </c>
      <c r="G34" s="164">
        <v>7.194714510936574</v>
      </c>
      <c r="H34" s="164">
        <v>7.0927408553298</v>
      </c>
      <c r="I34" s="164">
        <v>7.366980651731161</v>
      </c>
      <c r="J34" s="164">
        <v>7.373565623952495</v>
      </c>
    </row>
    <row r="35" spans="2:10" ht="12">
      <c r="B35" s="8" t="s">
        <v>41</v>
      </c>
      <c r="C35" s="164">
        <v>9.53302</v>
      </c>
      <c r="D35" s="164">
        <v>8.851224105461393</v>
      </c>
      <c r="E35" s="164">
        <v>8.762751765629087</v>
      </c>
      <c r="F35" s="164">
        <v>8.959390862944163</v>
      </c>
      <c r="G35" s="164">
        <v>8.579881656804734</v>
      </c>
      <c r="H35" s="164">
        <v>8.975586404978458</v>
      </c>
      <c r="I35" s="164">
        <v>8.745335820895523</v>
      </c>
      <c r="J35" s="164">
        <v>9.051724137931034</v>
      </c>
    </row>
    <row r="36" spans="2:10" ht="12">
      <c r="B36" s="8"/>
      <c r="C36" s="164"/>
      <c r="D36" s="164"/>
      <c r="E36" s="164"/>
      <c r="F36" s="164"/>
      <c r="G36" s="164"/>
      <c r="H36" s="164"/>
      <c r="I36" s="164"/>
      <c r="J36" s="164"/>
    </row>
    <row r="37" spans="2:10" ht="12">
      <c r="B37" s="8" t="s">
        <v>77</v>
      </c>
      <c r="C37" s="164">
        <v>8.062157</v>
      </c>
      <c r="D37" s="164">
        <v>4.71841704718417</v>
      </c>
      <c r="E37" s="164" t="s">
        <v>13</v>
      </c>
      <c r="F37" s="164" t="s">
        <v>13</v>
      </c>
      <c r="G37" s="164" t="s">
        <v>13</v>
      </c>
      <c r="H37" s="164" t="s">
        <v>13</v>
      </c>
      <c r="I37" s="164" t="s">
        <v>13</v>
      </c>
      <c r="J37" s="164" t="s">
        <v>13</v>
      </c>
    </row>
    <row r="38" spans="2:10" ht="12">
      <c r="B38" s="8" t="s">
        <v>42</v>
      </c>
      <c r="C38" s="164">
        <v>5.137498</v>
      </c>
      <c r="D38" s="164">
        <v>5.400379506641366</v>
      </c>
      <c r="E38" s="164">
        <v>4.751490208948579</v>
      </c>
      <c r="F38" s="164">
        <v>6.126734091729813</v>
      </c>
      <c r="G38" s="164">
        <v>5.210907590461352</v>
      </c>
      <c r="H38" s="164">
        <v>5.279912740444104</v>
      </c>
      <c r="I38" s="164">
        <v>3.2409180355232574</v>
      </c>
      <c r="J38" s="164">
        <v>1.8755116990563192</v>
      </c>
    </row>
    <row r="39" spans="2:10" ht="12">
      <c r="B39" s="14"/>
      <c r="C39" s="222"/>
      <c r="D39" s="222"/>
      <c r="E39" s="222"/>
      <c r="F39" s="222"/>
      <c r="G39" s="222"/>
      <c r="H39" s="222"/>
      <c r="I39" s="222"/>
      <c r="J39" s="222"/>
    </row>
    <row r="40" spans="2:10" ht="12">
      <c r="B40" s="14" t="s">
        <v>107</v>
      </c>
      <c r="C40" s="165"/>
      <c r="D40" s="165" t="s">
        <v>13</v>
      </c>
      <c r="E40" s="165" t="s">
        <v>13</v>
      </c>
      <c r="F40" s="165" t="s">
        <v>13</v>
      </c>
      <c r="G40" s="165" t="s">
        <v>13</v>
      </c>
      <c r="H40" s="165">
        <v>8.696665889484729</v>
      </c>
      <c r="I40" s="165">
        <v>9.925593818563389</v>
      </c>
      <c r="J40" s="165">
        <v>9.082304349696683</v>
      </c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5" customHeight="1"/>
    <row r="53" ht="12">
      <c r="B53" s="41" t="s">
        <v>104</v>
      </c>
    </row>
    <row r="54" ht="12">
      <c r="B54" s="41" t="s">
        <v>103</v>
      </c>
    </row>
    <row r="55" ht="12">
      <c r="B55" s="41" t="s">
        <v>109</v>
      </c>
    </row>
    <row r="56" ht="12">
      <c r="B56" s="41" t="s">
        <v>108</v>
      </c>
    </row>
    <row r="57" spans="2:27" ht="12">
      <c r="B57" s="42" t="s">
        <v>66</v>
      </c>
      <c r="S57" s="67"/>
      <c r="T57" s="67"/>
      <c r="U57" s="67"/>
      <c r="V57" s="67"/>
      <c r="W57" s="67"/>
      <c r="X57" s="67"/>
      <c r="Y57" s="67"/>
      <c r="Z57" s="67"/>
      <c r="AA57" s="67"/>
    </row>
    <row r="58" ht="12"/>
    <row r="59" ht="12"/>
    <row r="60" ht="12">
      <c r="B60" s="41"/>
    </row>
    <row r="61" ht="12"/>
    <row r="62" spans="8:16" ht="12">
      <c r="H62" s="66"/>
      <c r="I62" s="175">
        <v>2012</v>
      </c>
      <c r="J62" s="176">
        <v>2013</v>
      </c>
      <c r="K62" s="176">
        <v>2014</v>
      </c>
      <c r="L62" s="176">
        <v>2015</v>
      </c>
      <c r="M62" s="176">
        <v>2016</v>
      </c>
      <c r="N62" s="176">
        <v>2017</v>
      </c>
      <c r="O62" s="176">
        <v>2018</v>
      </c>
      <c r="P62" s="176">
        <v>2019</v>
      </c>
    </row>
    <row r="63" spans="8:26" ht="12">
      <c r="H63" s="33" t="s">
        <v>33</v>
      </c>
      <c r="I63" s="164" t="s">
        <v>13</v>
      </c>
      <c r="J63" s="164">
        <v>10.099414141696613</v>
      </c>
      <c r="K63" s="164">
        <v>11.095616930346413</v>
      </c>
      <c r="L63" s="164">
        <v>11.826504431659151</v>
      </c>
      <c r="M63" s="164">
        <v>13.854254268894659</v>
      </c>
      <c r="N63" s="164">
        <v>14.470438553215798</v>
      </c>
      <c r="O63" s="164">
        <v>15.286806655155678</v>
      </c>
      <c r="P63" s="164">
        <v>13.38357817882062</v>
      </c>
      <c r="R63" s="67"/>
      <c r="S63" s="67"/>
      <c r="T63" s="67"/>
      <c r="U63" s="67"/>
      <c r="V63" s="67"/>
      <c r="X63" s="67"/>
      <c r="Y63" s="67"/>
      <c r="Z63" s="67"/>
    </row>
    <row r="64" spans="8:26" ht="12">
      <c r="H64" s="33" t="s">
        <v>34</v>
      </c>
      <c r="I64" s="164" t="s">
        <v>13</v>
      </c>
      <c r="J64" s="164">
        <v>10.863273055577684</v>
      </c>
      <c r="K64" s="164">
        <v>11.370141020971015</v>
      </c>
      <c r="L64" s="164">
        <v>12.338909384949714</v>
      </c>
      <c r="M64" s="164">
        <v>13.583688906128783</v>
      </c>
      <c r="N64" s="164">
        <v>13.642994419617013</v>
      </c>
      <c r="O64" s="164">
        <v>13.106191936702672</v>
      </c>
      <c r="P64" s="164">
        <v>13.206823845121718</v>
      </c>
      <c r="R64" s="67"/>
      <c r="S64" s="67"/>
      <c r="T64" s="67"/>
      <c r="U64" s="67"/>
      <c r="V64" s="67"/>
      <c r="X64" s="67"/>
      <c r="Y64" s="67"/>
      <c r="Z64" s="67"/>
    </row>
    <row r="65" spans="8:26" ht="12">
      <c r="H65" s="33" t="s">
        <v>2</v>
      </c>
      <c r="I65" s="164">
        <v>10.55821</v>
      </c>
      <c r="J65" s="164">
        <v>10.086734960251656</v>
      </c>
      <c r="K65" s="164">
        <v>10.34475957009906</v>
      </c>
      <c r="L65" s="164">
        <v>10.39653810429091</v>
      </c>
      <c r="M65" s="164">
        <v>10.685339936997142</v>
      </c>
      <c r="N65" s="164">
        <v>10.619806496936771</v>
      </c>
      <c r="O65" s="164">
        <v>10.708523978432883</v>
      </c>
      <c r="P65" s="164">
        <v>10.944472254158077</v>
      </c>
      <c r="R65" s="67"/>
      <c r="S65" s="67"/>
      <c r="T65" s="67"/>
      <c r="U65" s="67"/>
      <c r="V65" s="67"/>
      <c r="X65" s="67"/>
      <c r="Y65" s="67"/>
      <c r="Z65" s="67"/>
    </row>
    <row r="66" spans="8:26" ht="12">
      <c r="H66" s="33" t="s">
        <v>5</v>
      </c>
      <c r="I66" s="164">
        <v>3.708434</v>
      </c>
      <c r="J66" s="164" t="s">
        <v>13</v>
      </c>
      <c r="K66" s="164" t="s">
        <v>13</v>
      </c>
      <c r="L66" s="164">
        <v>7.624689601390039</v>
      </c>
      <c r="M66" s="164">
        <v>9.51791310564041</v>
      </c>
      <c r="N66" s="164">
        <v>9.842435349700699</v>
      </c>
      <c r="O66" s="164">
        <v>10.294150073868272</v>
      </c>
      <c r="P66" s="164">
        <v>10.49728892331526</v>
      </c>
      <c r="R66" s="67"/>
      <c r="S66" s="67"/>
      <c r="T66" s="67"/>
      <c r="U66" s="67"/>
      <c r="V66" s="67"/>
      <c r="X66" s="67"/>
      <c r="Y66" s="67"/>
      <c r="Z66" s="67"/>
    </row>
    <row r="67" spans="8:26" ht="12">
      <c r="H67" s="33" t="s">
        <v>82</v>
      </c>
      <c r="I67" s="164" t="s">
        <v>13</v>
      </c>
      <c r="J67" s="164" t="s">
        <v>13</v>
      </c>
      <c r="K67" s="164" t="s">
        <v>13</v>
      </c>
      <c r="L67" s="164">
        <v>8.540287161851404</v>
      </c>
      <c r="M67" s="164">
        <v>9.261533751286077</v>
      </c>
      <c r="N67" s="164">
        <v>9.934227082427764</v>
      </c>
      <c r="O67" s="164">
        <v>9.874261579166879</v>
      </c>
      <c r="P67" s="164">
        <v>9.928148193152495</v>
      </c>
      <c r="R67" s="67"/>
      <c r="S67" s="67"/>
      <c r="T67" s="67"/>
      <c r="U67" s="67"/>
      <c r="V67" s="67"/>
      <c r="X67" s="67"/>
      <c r="Y67" s="67"/>
      <c r="Z67" s="67"/>
    </row>
    <row r="68" spans="8:26" ht="15">
      <c r="H68" s="33" t="s">
        <v>39</v>
      </c>
      <c r="I68" s="164" t="s">
        <v>13</v>
      </c>
      <c r="J68" s="164">
        <v>7.867124119938531</v>
      </c>
      <c r="K68" s="164">
        <v>8.490418527076566</v>
      </c>
      <c r="L68" s="164">
        <v>8.794859984013655</v>
      </c>
      <c r="M68" s="164">
        <v>9.96217228403061</v>
      </c>
      <c r="N68" s="164">
        <v>10.2333744426525</v>
      </c>
      <c r="O68" s="164">
        <v>10.15688470912627</v>
      </c>
      <c r="P68" s="164">
        <v>9.556002027222705</v>
      </c>
      <c r="R68" s="67"/>
      <c r="S68" s="67"/>
      <c r="T68" s="67"/>
      <c r="U68" s="67"/>
      <c r="V68" s="67"/>
      <c r="X68" s="67"/>
      <c r="Y68" s="67"/>
      <c r="Z68" s="67"/>
    </row>
    <row r="69" spans="8:26" ht="15">
      <c r="H69" s="33" t="s">
        <v>27</v>
      </c>
      <c r="I69" s="164"/>
      <c r="J69" s="164">
        <v>6.839298217176254</v>
      </c>
      <c r="K69" s="164">
        <v>7.738095238095238</v>
      </c>
      <c r="L69" s="164">
        <v>9.053158996533856</v>
      </c>
      <c r="M69" s="164">
        <v>10.031961400287495</v>
      </c>
      <c r="N69" s="164">
        <v>9.811640433941713</v>
      </c>
      <c r="O69" s="164">
        <v>9.468115633475577</v>
      </c>
      <c r="P69" s="164">
        <v>9.462522298297996</v>
      </c>
      <c r="R69" s="67"/>
      <c r="S69" s="67"/>
      <c r="T69" s="67"/>
      <c r="U69" s="67"/>
      <c r="V69" s="67"/>
      <c r="X69" s="67"/>
      <c r="Y69" s="67"/>
      <c r="Z69" s="67"/>
    </row>
    <row r="70" spans="8:26" ht="15">
      <c r="H70" s="33" t="s">
        <v>6</v>
      </c>
      <c r="I70" s="164">
        <v>5.448596</v>
      </c>
      <c r="J70" s="164">
        <v>6.247284658564052</v>
      </c>
      <c r="K70" s="164">
        <v>8.023853966568495</v>
      </c>
      <c r="L70" s="164">
        <v>8.445561294300909</v>
      </c>
      <c r="M70" s="164">
        <v>9.019335574130015</v>
      </c>
      <c r="N70" s="164">
        <v>8.690627378913861</v>
      </c>
      <c r="O70" s="164">
        <v>9.174635172444017</v>
      </c>
      <c r="P70" s="164">
        <v>9.26813785269207</v>
      </c>
      <c r="R70" s="67"/>
      <c r="S70" s="67"/>
      <c r="T70" s="67"/>
      <c r="U70" s="67"/>
      <c r="V70" s="67"/>
      <c r="X70" s="67"/>
      <c r="Y70" s="67"/>
      <c r="Z70" s="67"/>
    </row>
    <row r="71" spans="8:26" ht="15">
      <c r="H71" s="33" t="s">
        <v>102</v>
      </c>
      <c r="I71" s="164">
        <v>7.796392</v>
      </c>
      <c r="J71" s="164">
        <v>8.082589748910562</v>
      </c>
      <c r="K71" s="164">
        <v>5.510726234993111</v>
      </c>
      <c r="L71" s="164">
        <v>11.972452763552887</v>
      </c>
      <c r="M71" s="164">
        <v>12.811031507588014</v>
      </c>
      <c r="N71" s="164">
        <v>11.751570132588975</v>
      </c>
      <c r="O71" s="164">
        <v>11.76544450025113</v>
      </c>
      <c r="P71" s="164">
        <v>9.253178914691661</v>
      </c>
      <c r="R71" s="67"/>
      <c r="S71" s="67"/>
      <c r="T71" s="67"/>
      <c r="U71" s="67"/>
      <c r="V71" s="67"/>
      <c r="X71" s="67"/>
      <c r="Y71" s="67"/>
      <c r="Z71" s="67"/>
    </row>
    <row r="72" spans="8:26" ht="12" customHeight="1">
      <c r="H72" s="33" t="s">
        <v>35</v>
      </c>
      <c r="I72" s="164" t="s">
        <v>13</v>
      </c>
      <c r="J72" s="164">
        <v>6.621723618122147</v>
      </c>
      <c r="K72" s="164">
        <v>6.481051132800684</v>
      </c>
      <c r="L72" s="164">
        <v>7.3404259737670605</v>
      </c>
      <c r="M72" s="164">
        <v>8.562444072577994</v>
      </c>
      <c r="N72" s="164">
        <v>8.501611916254644</v>
      </c>
      <c r="O72" s="164">
        <v>8.870521749241592</v>
      </c>
      <c r="P72" s="164">
        <v>8.315205613983318</v>
      </c>
      <c r="R72" s="67"/>
      <c r="S72" s="67"/>
      <c r="T72" s="67"/>
      <c r="U72" s="67"/>
      <c r="V72" s="67"/>
      <c r="X72" s="67"/>
      <c r="Y72" s="67"/>
      <c r="Z72" s="67"/>
    </row>
    <row r="73" spans="8:26" ht="15">
      <c r="H73" s="33" t="s">
        <v>1</v>
      </c>
      <c r="I73" s="164" t="s">
        <v>13</v>
      </c>
      <c r="J73" s="164">
        <v>7.990277323119195</v>
      </c>
      <c r="K73" s="164">
        <v>8.671320182094082</v>
      </c>
      <c r="L73" s="164">
        <v>9.237135765575811</v>
      </c>
      <c r="M73" s="164">
        <v>9.302503737329742</v>
      </c>
      <c r="N73" s="164">
        <v>9.890914761356843</v>
      </c>
      <c r="O73" s="164">
        <v>10.01168075048822</v>
      </c>
      <c r="P73" s="164">
        <v>7.57995328001273</v>
      </c>
      <c r="R73" s="67"/>
      <c r="S73" s="67"/>
      <c r="T73" s="67"/>
      <c r="U73" s="67"/>
      <c r="V73" s="67"/>
      <c r="X73" s="67"/>
      <c r="Y73" s="67"/>
      <c r="Z73" s="67"/>
    </row>
    <row r="74" spans="8:26" ht="15">
      <c r="H74" s="33" t="s">
        <v>45</v>
      </c>
      <c r="I74" s="164">
        <v>3.887588</v>
      </c>
      <c r="J74" s="164">
        <v>3.9739984325296205</v>
      </c>
      <c r="K74" s="164">
        <v>3.802807319893875</v>
      </c>
      <c r="L74" s="164">
        <v>4.142601526579239</v>
      </c>
      <c r="M74" s="164">
        <v>5.27151616745335</v>
      </c>
      <c r="N74" s="164">
        <v>5.859233923222367</v>
      </c>
      <c r="O74" s="164">
        <v>6.535639627823094</v>
      </c>
      <c r="P74" s="164">
        <v>6.617037241815094</v>
      </c>
      <c r="R74" s="67"/>
      <c r="S74" s="67"/>
      <c r="T74" s="67"/>
      <c r="U74" s="67"/>
      <c r="V74" s="67"/>
      <c r="X74" s="67"/>
      <c r="Y74" s="67"/>
      <c r="Z74" s="67"/>
    </row>
    <row r="75" spans="8:26" ht="15">
      <c r="H75" s="33" t="s">
        <v>4</v>
      </c>
      <c r="I75" s="164">
        <v>6.808763</v>
      </c>
      <c r="J75" s="164">
        <v>5.653045056006112</v>
      </c>
      <c r="K75" s="164">
        <v>5.627206692686017</v>
      </c>
      <c r="L75" s="164">
        <v>5.129488692772052</v>
      </c>
      <c r="M75" s="164">
        <v>4.930436905052478</v>
      </c>
      <c r="N75" s="164">
        <v>5.390825744680725</v>
      </c>
      <c r="O75" s="164">
        <v>5.742551886880099</v>
      </c>
      <c r="P75" s="164">
        <v>6.013191369658201</v>
      </c>
      <c r="R75" s="67"/>
      <c r="S75" s="67"/>
      <c r="T75" s="67"/>
      <c r="U75" s="67"/>
      <c r="V75" s="67"/>
      <c r="X75" s="67"/>
      <c r="Y75" s="67"/>
      <c r="Z75" s="67"/>
    </row>
    <row r="76" spans="8:26" ht="15">
      <c r="H76" s="33" t="s">
        <v>44</v>
      </c>
      <c r="I76" s="164">
        <v>2.212883</v>
      </c>
      <c r="J76" s="164">
        <v>1.5091364182306615</v>
      </c>
      <c r="K76" s="164">
        <v>1.80667521973077</v>
      </c>
      <c r="L76" s="164">
        <v>2.076351169151354</v>
      </c>
      <c r="M76" s="164">
        <v>2.8898254063816977</v>
      </c>
      <c r="N76" s="164">
        <v>4.080003712469256</v>
      </c>
      <c r="O76" s="164">
        <v>4.750454782874948</v>
      </c>
      <c r="P76" s="164">
        <v>5.051333985193462</v>
      </c>
      <c r="R76" s="67"/>
      <c r="S76" s="67"/>
      <c r="T76" s="67"/>
      <c r="U76" s="67"/>
      <c r="V76" s="67"/>
      <c r="X76" s="67"/>
      <c r="Y76" s="67"/>
      <c r="Z76" s="67"/>
    </row>
    <row r="77" spans="8:26" ht="15">
      <c r="H77" s="33" t="s">
        <v>7</v>
      </c>
      <c r="I77" s="164">
        <v>3.772398</v>
      </c>
      <c r="J77" s="164">
        <v>4.13365185456582</v>
      </c>
      <c r="K77" s="164">
        <v>5.037334431733549</v>
      </c>
      <c r="L77" s="164">
        <v>4.731582732029061</v>
      </c>
      <c r="M77" s="164">
        <v>5.139388072749945</v>
      </c>
      <c r="N77" s="164">
        <v>4.707579013147354</v>
      </c>
      <c r="O77" s="164" t="s">
        <v>13</v>
      </c>
      <c r="P77" s="164">
        <v>4.9349336435691855</v>
      </c>
      <c r="R77" s="67"/>
      <c r="S77" s="67"/>
      <c r="T77" s="67"/>
      <c r="U77" s="67"/>
      <c r="V77" s="67"/>
      <c r="X77" s="67"/>
      <c r="Y77" s="67"/>
      <c r="Z77" s="67"/>
    </row>
    <row r="78" spans="8:26" ht="15">
      <c r="H78" s="33" t="s">
        <v>32</v>
      </c>
      <c r="I78" s="164">
        <v>12.15942</v>
      </c>
      <c r="J78" s="164">
        <v>12.041401376466924</v>
      </c>
      <c r="K78" s="164">
        <v>4.440838891893516</v>
      </c>
      <c r="L78" s="164">
        <v>4.528012279355334</v>
      </c>
      <c r="M78" s="164">
        <v>4.912748165153984</v>
      </c>
      <c r="N78" s="164">
        <v>4.7072053980239374</v>
      </c>
      <c r="O78" s="164">
        <v>4.869354675992871</v>
      </c>
      <c r="P78" s="164">
        <v>4.479197467993998</v>
      </c>
      <c r="R78" s="67"/>
      <c r="S78" s="67"/>
      <c r="T78" s="67"/>
      <c r="U78" s="67"/>
      <c r="V78" s="67"/>
      <c r="X78" s="67"/>
      <c r="Y78" s="67"/>
      <c r="Z78" s="67"/>
    </row>
    <row r="79" spans="8:26" ht="15">
      <c r="H79" s="33" t="s">
        <v>31</v>
      </c>
      <c r="I79" s="164">
        <v>2.745353</v>
      </c>
      <c r="J79" s="164">
        <v>2.4144306093396373</v>
      </c>
      <c r="K79" s="164">
        <v>2.893031612293626</v>
      </c>
      <c r="L79" s="164">
        <v>3.192964457704605</v>
      </c>
      <c r="M79" s="164">
        <v>4.695584577114428</v>
      </c>
      <c r="N79" s="164">
        <v>4.617746666494377</v>
      </c>
      <c r="O79" s="164">
        <v>4.27661141352283</v>
      </c>
      <c r="P79" s="164">
        <v>4.313555013324195</v>
      </c>
      <c r="R79" s="67"/>
      <c r="S79" s="67"/>
      <c r="T79" s="67"/>
      <c r="U79" s="67"/>
      <c r="V79" s="67"/>
      <c r="X79" s="67"/>
      <c r="Y79" s="67"/>
      <c r="Z79" s="67"/>
    </row>
    <row r="80" spans="8:26" ht="15">
      <c r="H80" s="33" t="s">
        <v>30</v>
      </c>
      <c r="I80" s="164">
        <v>2.089818</v>
      </c>
      <c r="J80" s="164" t="s">
        <v>13</v>
      </c>
      <c r="K80" s="164">
        <v>2.736857940155334</v>
      </c>
      <c r="L80" s="164">
        <v>3.565618390485767</v>
      </c>
      <c r="M80" s="164">
        <v>3.7524111185958797</v>
      </c>
      <c r="N80" s="164">
        <v>4.016835743578675</v>
      </c>
      <c r="O80" s="164">
        <v>4.404118956306237</v>
      </c>
      <c r="P80" s="164">
        <v>4.193113928468885</v>
      </c>
      <c r="R80" s="67"/>
      <c r="S80" s="67"/>
      <c r="T80" s="67"/>
      <c r="U80" s="67"/>
      <c r="V80" s="67"/>
      <c r="X80" s="67"/>
      <c r="Y80" s="67"/>
      <c r="Z80" s="67"/>
    </row>
    <row r="81" spans="8:26" ht="15">
      <c r="H81" s="33" t="s">
        <v>3</v>
      </c>
      <c r="I81" s="164">
        <v>3.967289</v>
      </c>
      <c r="J81" s="164">
        <v>4.061530450630275</v>
      </c>
      <c r="K81" s="164">
        <v>4.159508186541368</v>
      </c>
      <c r="L81" s="164">
        <v>4.60239945761646</v>
      </c>
      <c r="M81" s="164">
        <v>4.836578356450465</v>
      </c>
      <c r="N81" s="164">
        <v>5.079282104896323</v>
      </c>
      <c r="O81" s="164">
        <v>5.015952373121073</v>
      </c>
      <c r="P81" s="164">
        <v>4.1879266292948945</v>
      </c>
      <c r="R81" s="67"/>
      <c r="S81" s="67"/>
      <c r="T81" s="67"/>
      <c r="U81" s="67"/>
      <c r="V81" s="67"/>
      <c r="X81" s="67"/>
      <c r="Y81" s="67"/>
      <c r="Z81" s="67"/>
    </row>
    <row r="82" spans="8:26" ht="15">
      <c r="H82" s="33" t="s">
        <v>75</v>
      </c>
      <c r="I82" s="164">
        <v>2.955698</v>
      </c>
      <c r="J82" s="164">
        <v>3.2424113864557076</v>
      </c>
      <c r="K82" s="164" t="s">
        <v>13</v>
      </c>
      <c r="L82" s="164">
        <v>4.048000613426369</v>
      </c>
      <c r="M82" s="164">
        <v>4.37478521793592</v>
      </c>
      <c r="N82" s="164">
        <v>4.083633741888969</v>
      </c>
      <c r="O82" s="164">
        <v>4.073895826473146</v>
      </c>
      <c r="P82" s="164">
        <v>4.0088271302982825</v>
      </c>
      <c r="R82" s="67"/>
      <c r="S82" s="67"/>
      <c r="T82" s="67"/>
      <c r="U82" s="67"/>
      <c r="V82" s="67"/>
      <c r="X82" s="67"/>
      <c r="Y82" s="67"/>
      <c r="Z82" s="67"/>
    </row>
    <row r="83" spans="8:26" ht="15">
      <c r="H83" s="33" t="s">
        <v>37</v>
      </c>
      <c r="I83" s="164">
        <v>1.512538</v>
      </c>
      <c r="J83" s="164" t="s">
        <v>13</v>
      </c>
      <c r="K83" s="164">
        <v>2.3562971646872053</v>
      </c>
      <c r="L83" s="164">
        <v>2.85093346958885</v>
      </c>
      <c r="M83" s="164">
        <v>3.1748054520730666</v>
      </c>
      <c r="N83" s="164">
        <v>3.5007009181504136</v>
      </c>
      <c r="O83" s="164">
        <v>3.650414695403306</v>
      </c>
      <c r="P83" s="164">
        <v>3.3793443023836036</v>
      </c>
      <c r="R83" s="67"/>
      <c r="S83" s="67"/>
      <c r="T83" s="67"/>
      <c r="U83" s="67"/>
      <c r="V83" s="67"/>
      <c r="X83" s="67"/>
      <c r="Y83" s="67"/>
      <c r="Z83" s="67"/>
    </row>
    <row r="84" spans="8:26" ht="15">
      <c r="H84" s="33" t="s">
        <v>10</v>
      </c>
      <c r="I84" s="164">
        <v>2.925383</v>
      </c>
      <c r="J84" s="164" t="s">
        <v>13</v>
      </c>
      <c r="K84" s="164">
        <v>2.457282047553261</v>
      </c>
      <c r="L84" s="164">
        <v>2.5442754242804915</v>
      </c>
      <c r="M84" s="164">
        <v>2.93483712670634</v>
      </c>
      <c r="N84" s="164">
        <v>3.1855711788798162</v>
      </c>
      <c r="O84" s="164">
        <v>3.1367198674643118</v>
      </c>
      <c r="P84" s="164">
        <v>2.934202681772051</v>
      </c>
      <c r="R84" s="67"/>
      <c r="S84" s="67"/>
      <c r="T84" s="67"/>
      <c r="U84" s="67"/>
      <c r="V84" s="67"/>
      <c r="X84" s="67"/>
      <c r="Y84" s="67"/>
      <c r="Z84" s="67"/>
    </row>
    <row r="85" spans="8:26" ht="15">
      <c r="H85" s="33" t="s">
        <v>74</v>
      </c>
      <c r="I85" s="163">
        <v>9.14617</v>
      </c>
      <c r="J85" s="163">
        <v>8.980299092176141</v>
      </c>
      <c r="K85" s="163">
        <v>8.736649690169344</v>
      </c>
      <c r="L85" s="163">
        <v>9.040747889185921</v>
      </c>
      <c r="M85" s="163">
        <v>9.601193314290464</v>
      </c>
      <c r="N85" s="163">
        <v>10.185813158992204</v>
      </c>
      <c r="O85" s="163">
        <v>10.468851909512935</v>
      </c>
      <c r="P85" s="163" t="s">
        <v>13</v>
      </c>
      <c r="R85" s="67"/>
      <c r="S85" s="67"/>
      <c r="T85" s="67"/>
      <c r="U85" s="67"/>
      <c r="V85" s="67"/>
      <c r="X85" s="67"/>
      <c r="Y85" s="67"/>
      <c r="Z85" s="67"/>
    </row>
    <row r="86" spans="8:26" ht="15">
      <c r="H86" s="33" t="s">
        <v>8</v>
      </c>
      <c r="I86" s="164">
        <v>7.844417</v>
      </c>
      <c r="J86" s="164" t="s">
        <v>13</v>
      </c>
      <c r="K86" s="164" t="s">
        <v>13</v>
      </c>
      <c r="L86" s="164" t="s">
        <v>13</v>
      </c>
      <c r="M86" s="164" t="s">
        <v>13</v>
      </c>
      <c r="N86" s="164" t="s">
        <v>13</v>
      </c>
      <c r="O86" s="164" t="s">
        <v>13</v>
      </c>
      <c r="P86" s="164" t="s">
        <v>13</v>
      </c>
      <c r="R86" s="67"/>
      <c r="S86" s="67"/>
      <c r="T86" s="67"/>
      <c r="U86" s="67"/>
      <c r="V86" s="67"/>
      <c r="X86" s="67"/>
      <c r="Y86" s="67"/>
      <c r="Z86" s="67"/>
    </row>
    <row r="87" spans="8:26" ht="15">
      <c r="H87" s="33" t="s">
        <v>9</v>
      </c>
      <c r="I87" s="164">
        <v>5.360022</v>
      </c>
      <c r="J87" s="164" t="s">
        <v>13</v>
      </c>
      <c r="K87" s="164" t="s">
        <v>13</v>
      </c>
      <c r="L87" s="164">
        <v>5.882445600294878</v>
      </c>
      <c r="M87" s="164">
        <v>6.2220304505948345</v>
      </c>
      <c r="N87" s="164">
        <v>6.220845874353962</v>
      </c>
      <c r="O87" s="164" t="s">
        <v>13</v>
      </c>
      <c r="P87" s="164" t="s">
        <v>13</v>
      </c>
      <c r="R87" s="67"/>
      <c r="S87" s="67"/>
      <c r="T87" s="67"/>
      <c r="U87" s="67"/>
      <c r="V87" s="67"/>
      <c r="X87" s="67"/>
      <c r="Y87" s="67"/>
      <c r="Z87" s="67"/>
    </row>
    <row r="88" spans="8:26" ht="15">
      <c r="H88" s="33" t="s">
        <v>28</v>
      </c>
      <c r="I88" s="164">
        <v>3.612147</v>
      </c>
      <c r="J88" s="164" t="s">
        <v>13</v>
      </c>
      <c r="K88" s="164">
        <v>9.950924877312193</v>
      </c>
      <c r="L88" s="164">
        <v>7.854296753456645</v>
      </c>
      <c r="M88" s="164">
        <v>8.846004592522998</v>
      </c>
      <c r="N88" s="164">
        <v>7.175389509701266</v>
      </c>
      <c r="O88" s="164">
        <v>7.317758927542181</v>
      </c>
      <c r="P88" s="164" t="s">
        <v>13</v>
      </c>
      <c r="R88" s="67"/>
      <c r="S88" s="67"/>
      <c r="T88" s="67"/>
      <c r="U88" s="67"/>
      <c r="V88" s="67"/>
      <c r="X88" s="67"/>
      <c r="Y88" s="67"/>
      <c r="Z88" s="67"/>
    </row>
    <row r="89" spans="8:26" ht="15">
      <c r="H89" s="33"/>
      <c r="I89" s="164"/>
      <c r="J89" s="164"/>
      <c r="K89" s="164"/>
      <c r="L89" s="164"/>
      <c r="M89" s="164"/>
      <c r="N89" s="164"/>
      <c r="O89" s="164"/>
      <c r="P89" s="164"/>
      <c r="R89" s="67"/>
      <c r="S89" s="67"/>
      <c r="T89" s="67"/>
      <c r="U89" s="67"/>
      <c r="V89" s="67"/>
      <c r="X89" s="67"/>
      <c r="Y89" s="67"/>
      <c r="Z89" s="67"/>
    </row>
    <row r="90" spans="8:26" ht="15">
      <c r="H90" s="33" t="s">
        <v>41</v>
      </c>
      <c r="I90" s="164">
        <v>9.53302</v>
      </c>
      <c r="J90" s="164">
        <v>8.851224105461393</v>
      </c>
      <c r="K90" s="164">
        <v>8.762751765629087</v>
      </c>
      <c r="L90" s="164">
        <v>8.959390862944163</v>
      </c>
      <c r="M90" s="164">
        <v>8.579881656804734</v>
      </c>
      <c r="N90" s="164">
        <v>8.975586404978458</v>
      </c>
      <c r="O90" s="164">
        <v>8.745335820895523</v>
      </c>
      <c r="P90" s="164">
        <v>9.051724137931034</v>
      </c>
      <c r="R90" s="67"/>
      <c r="S90" s="67"/>
      <c r="T90" s="67"/>
      <c r="U90" s="67"/>
      <c r="V90" s="67"/>
      <c r="X90" s="67"/>
      <c r="Y90" s="67"/>
      <c r="Z90" s="67"/>
    </row>
    <row r="91" spans="8:26" ht="15">
      <c r="H91" s="33" t="s">
        <v>46</v>
      </c>
      <c r="I91" s="164" t="s">
        <v>13</v>
      </c>
      <c r="J91" s="164">
        <v>6.642903434867142</v>
      </c>
      <c r="K91" s="164">
        <v>7.655194596333226</v>
      </c>
      <c r="L91" s="164">
        <v>9.565764631843928</v>
      </c>
      <c r="M91" s="164">
        <v>8.52099817407182</v>
      </c>
      <c r="N91" s="164">
        <v>8.138839018551765</v>
      </c>
      <c r="O91" s="164">
        <v>8.619685497961562</v>
      </c>
      <c r="P91" s="164">
        <v>7.716312056737588</v>
      </c>
      <c r="R91" s="67"/>
      <c r="S91" s="67"/>
      <c r="T91" s="67"/>
      <c r="U91" s="67"/>
      <c r="V91" s="67"/>
      <c r="X91" s="67"/>
      <c r="Y91" s="67"/>
      <c r="Z91" s="67"/>
    </row>
    <row r="92" spans="8:26" ht="15">
      <c r="H92" s="33" t="s">
        <v>40</v>
      </c>
      <c r="I92" s="164">
        <v>6.904897</v>
      </c>
      <c r="J92" s="164" t="s">
        <v>13</v>
      </c>
      <c r="K92" s="164" t="s">
        <v>13</v>
      </c>
      <c r="L92" s="164" t="s">
        <v>13</v>
      </c>
      <c r="M92" s="164">
        <v>7.194714510936574</v>
      </c>
      <c r="N92" s="164">
        <v>7.0927408553298</v>
      </c>
      <c r="O92" s="164">
        <v>7.366980651731161</v>
      </c>
      <c r="P92" s="164">
        <v>7.373565623952495</v>
      </c>
      <c r="R92" s="67"/>
      <c r="S92" s="67"/>
      <c r="T92" s="67"/>
      <c r="U92" s="67"/>
      <c r="V92" s="67"/>
      <c r="X92" s="67"/>
      <c r="Y92" s="67"/>
      <c r="Z92" s="67"/>
    </row>
    <row r="93" spans="8:26" ht="15">
      <c r="H93" s="33"/>
      <c r="I93" s="164"/>
      <c r="J93" s="164"/>
      <c r="K93" s="164"/>
      <c r="L93" s="164"/>
      <c r="M93" s="164"/>
      <c r="N93" s="164"/>
      <c r="O93" s="164"/>
      <c r="P93" s="164"/>
      <c r="R93" s="67"/>
      <c r="S93" s="67"/>
      <c r="T93" s="67"/>
      <c r="U93" s="67"/>
      <c r="V93" s="67"/>
      <c r="X93" s="67"/>
      <c r="Y93" s="67"/>
      <c r="Z93" s="67"/>
    </row>
    <row r="94" spans="8:26" ht="15">
      <c r="H94" s="33" t="s">
        <v>77</v>
      </c>
      <c r="I94" s="164">
        <v>8.062157</v>
      </c>
      <c r="J94" s="164">
        <v>4.71841704718417</v>
      </c>
      <c r="K94" s="164" t="s">
        <v>13</v>
      </c>
      <c r="L94" s="164" t="s">
        <v>13</v>
      </c>
      <c r="M94" s="164" t="s">
        <v>13</v>
      </c>
      <c r="N94" s="164" t="s">
        <v>13</v>
      </c>
      <c r="O94" s="164" t="s">
        <v>13</v>
      </c>
      <c r="P94" s="164" t="s">
        <v>13</v>
      </c>
      <c r="R94" s="67"/>
      <c r="S94" s="67"/>
      <c r="T94" s="67"/>
      <c r="U94" s="67"/>
      <c r="V94" s="67"/>
      <c r="X94" s="67"/>
      <c r="Y94" s="67"/>
      <c r="Z94" s="67"/>
    </row>
    <row r="95" spans="8:22" ht="15">
      <c r="H95" s="33" t="s">
        <v>42</v>
      </c>
      <c r="I95" s="165">
        <v>5.137498</v>
      </c>
      <c r="J95" s="165">
        <v>5.400379506641366</v>
      </c>
      <c r="K95" s="165">
        <v>4.751490208948579</v>
      </c>
      <c r="L95" s="165">
        <v>6.126734091729813</v>
      </c>
      <c r="M95" s="165">
        <v>5.210907590461352</v>
      </c>
      <c r="N95" s="165">
        <v>5.279912740444104</v>
      </c>
      <c r="O95" s="165">
        <v>3.2409180355232574</v>
      </c>
      <c r="P95" s="165">
        <v>1.8755116990563192</v>
      </c>
      <c r="R95" s="67"/>
      <c r="S95" s="67"/>
      <c r="T95" s="67"/>
      <c r="U95" s="67"/>
      <c r="V95" s="67"/>
    </row>
    <row r="96" spans="8:22" ht="15">
      <c r="H96" s="33"/>
      <c r="I96" s="222"/>
      <c r="J96" s="222"/>
      <c r="K96" s="222"/>
      <c r="L96" s="222"/>
      <c r="M96" s="222"/>
      <c r="N96" s="222"/>
      <c r="O96" s="222"/>
      <c r="P96" s="222"/>
      <c r="R96" s="67"/>
      <c r="S96" s="67"/>
      <c r="T96" s="67"/>
      <c r="U96" s="67"/>
      <c r="V96" s="67"/>
    </row>
    <row r="97" spans="8:18" ht="15">
      <c r="H97" s="33" t="s">
        <v>107</v>
      </c>
      <c r="I97" s="164"/>
      <c r="J97" s="164" t="s">
        <v>13</v>
      </c>
      <c r="K97" s="164" t="s">
        <v>13</v>
      </c>
      <c r="L97" s="164" t="s">
        <v>13</v>
      </c>
      <c r="M97" s="164" t="s">
        <v>13</v>
      </c>
      <c r="N97" s="164">
        <v>8.696665889484729</v>
      </c>
      <c r="O97" s="164">
        <v>9.925593818563389</v>
      </c>
      <c r="P97" s="164">
        <v>9.082304349696683</v>
      </c>
      <c r="R97" s="67"/>
    </row>
    <row r="98" ht="15">
      <c r="P98" s="16"/>
    </row>
    <row r="107" spans="3:7" ht="15">
      <c r="C107" s="179">
        <v>2012</v>
      </c>
      <c r="D107" s="175">
        <v>2013</v>
      </c>
      <c r="E107" s="176">
        <v>2014</v>
      </c>
      <c r="F107" s="176">
        <v>2015</v>
      </c>
      <c r="G107" s="176">
        <v>2016</v>
      </c>
    </row>
    <row r="108" spans="2:7" ht="15">
      <c r="B108" s="66"/>
      <c r="C108" s="177" t="s">
        <v>13</v>
      </c>
      <c r="D108" s="163" t="s">
        <v>13</v>
      </c>
      <c r="E108" s="163" t="s">
        <v>13</v>
      </c>
      <c r="F108" s="163">
        <v>8.540287161851404</v>
      </c>
      <c r="G108" s="163">
        <v>9.261533751286077</v>
      </c>
    </row>
    <row r="109" spans="2:10" ht="15">
      <c r="B109" s="33" t="s">
        <v>82</v>
      </c>
      <c r="C109" s="178" t="s">
        <v>13</v>
      </c>
      <c r="D109" s="164">
        <v>7.990277323119195</v>
      </c>
      <c r="E109" s="164">
        <v>8.671320182094082</v>
      </c>
      <c r="F109" s="164">
        <v>9.237135765575811</v>
      </c>
      <c r="G109" s="164">
        <v>9.302503737329742</v>
      </c>
      <c r="H109" s="176">
        <v>2017</v>
      </c>
      <c r="I109" s="176">
        <v>2018</v>
      </c>
      <c r="J109" s="176">
        <v>2019</v>
      </c>
    </row>
    <row r="110" spans="2:13" ht="15">
      <c r="B110" s="33" t="s">
        <v>1</v>
      </c>
      <c r="C110" s="178">
        <v>2.955698</v>
      </c>
      <c r="D110" s="164">
        <v>3.2424113864557076</v>
      </c>
      <c r="E110" s="164" t="s">
        <v>13</v>
      </c>
      <c r="F110" s="164">
        <v>4.048000613426369</v>
      </c>
      <c r="G110" s="164">
        <v>4.37478521793592</v>
      </c>
      <c r="H110" s="163">
        <v>9.934227082427764</v>
      </c>
      <c r="I110" s="163">
        <v>9.874261579166879</v>
      </c>
      <c r="J110" s="163">
        <v>9.928148193152495</v>
      </c>
      <c r="L110" s="16" t="e">
        <f aca="true" t="shared" si="0" ref="L110:L135">(J110-C108)/C108*100</f>
        <v>#VALUE!</v>
      </c>
      <c r="M110" s="33" t="s">
        <v>82</v>
      </c>
    </row>
    <row r="111" spans="2:13" ht="15">
      <c r="B111" s="33" t="s">
        <v>75</v>
      </c>
      <c r="C111" s="178"/>
      <c r="D111" s="164">
        <v>6.839298217176254</v>
      </c>
      <c r="E111" s="164">
        <v>7.738095238095238</v>
      </c>
      <c r="F111" s="164">
        <v>9.053158996533856</v>
      </c>
      <c r="G111" s="164">
        <v>10.031961400287495</v>
      </c>
      <c r="H111" s="164">
        <v>9.890914761356843</v>
      </c>
      <c r="I111" s="164">
        <v>10.01168075048822</v>
      </c>
      <c r="J111" s="164">
        <v>7.57995328001273</v>
      </c>
      <c r="L111" s="16" t="e">
        <f t="shared" si="0"/>
        <v>#VALUE!</v>
      </c>
      <c r="M111" s="33" t="s">
        <v>1</v>
      </c>
    </row>
    <row r="112" spans="2:13" ht="15">
      <c r="B112" s="33" t="s">
        <v>27</v>
      </c>
      <c r="C112" s="178">
        <v>10.55821</v>
      </c>
      <c r="D112" s="164">
        <v>10.086734960251656</v>
      </c>
      <c r="E112" s="164">
        <v>10.34475957009906</v>
      </c>
      <c r="F112" s="164">
        <v>10.39653810429091</v>
      </c>
      <c r="G112" s="164">
        <v>10.685339936997142</v>
      </c>
      <c r="H112" s="164">
        <v>4.083633741888969</v>
      </c>
      <c r="I112" s="164">
        <v>4.073895826473146</v>
      </c>
      <c r="J112" s="164">
        <v>4.0088271302982825</v>
      </c>
      <c r="L112" s="16">
        <f t="shared" si="0"/>
        <v>35.63047139113274</v>
      </c>
      <c r="M112" s="33" t="s">
        <v>75</v>
      </c>
    </row>
    <row r="113" spans="2:13" ht="15">
      <c r="B113" s="33" t="s">
        <v>2</v>
      </c>
      <c r="C113" s="178">
        <v>3.967289</v>
      </c>
      <c r="D113" s="164">
        <v>4.061530450630275</v>
      </c>
      <c r="E113" s="164">
        <v>4.159508186541368</v>
      </c>
      <c r="F113" s="164">
        <v>4.60239945761646</v>
      </c>
      <c r="G113" s="164">
        <v>4.836578356450465</v>
      </c>
      <c r="H113" s="164">
        <v>9.811640433941713</v>
      </c>
      <c r="I113" s="164">
        <v>9.468115633475577</v>
      </c>
      <c r="J113" s="164">
        <v>9.462522298297996</v>
      </c>
      <c r="L113" s="16" t="e">
        <f t="shared" si="0"/>
        <v>#DIV/0!</v>
      </c>
      <c r="M113" s="33" t="s">
        <v>27</v>
      </c>
    </row>
    <row r="114" spans="2:13" ht="15">
      <c r="B114" s="33" t="s">
        <v>3</v>
      </c>
      <c r="C114" s="178">
        <v>3.612147</v>
      </c>
      <c r="D114" s="164" t="s">
        <v>13</v>
      </c>
      <c r="E114" s="164">
        <v>9.950924877312193</v>
      </c>
      <c r="F114" s="164">
        <v>7.854296753456645</v>
      </c>
      <c r="G114" s="164">
        <v>8.846004592522998</v>
      </c>
      <c r="H114" s="164">
        <v>10.619806496936771</v>
      </c>
      <c r="I114" s="164">
        <v>10.708523978432883</v>
      </c>
      <c r="J114" s="164">
        <v>10.944472254158077</v>
      </c>
      <c r="L114" s="16">
        <f t="shared" si="0"/>
        <v>3.6584066253472534</v>
      </c>
      <c r="M114" s="33" t="s">
        <v>2</v>
      </c>
    </row>
    <row r="115" spans="2:13" ht="15">
      <c r="B115" s="33" t="s">
        <v>28</v>
      </c>
      <c r="C115" s="178">
        <v>2.089818</v>
      </c>
      <c r="D115" s="164" t="s">
        <v>13</v>
      </c>
      <c r="E115" s="164">
        <v>2.736857940155334</v>
      </c>
      <c r="F115" s="164">
        <v>3.565618390485767</v>
      </c>
      <c r="G115" s="164">
        <v>3.7524111185958797</v>
      </c>
      <c r="H115" s="164">
        <v>5.079282104896323</v>
      </c>
      <c r="I115" s="164">
        <v>5.015952373121073</v>
      </c>
      <c r="J115" s="164">
        <v>4.1879266292948945</v>
      </c>
      <c r="L115" s="16">
        <f t="shared" si="0"/>
        <v>5.561420640011212</v>
      </c>
      <c r="M115" s="33" t="s">
        <v>3</v>
      </c>
    </row>
    <row r="116" spans="2:13" ht="15">
      <c r="B116" s="33" t="s">
        <v>30</v>
      </c>
      <c r="C116" s="178">
        <v>6.808763</v>
      </c>
      <c r="D116" s="164">
        <v>5.653045056006112</v>
      </c>
      <c r="E116" s="164">
        <v>5.627206692686017</v>
      </c>
      <c r="F116" s="164">
        <v>5.129488692772052</v>
      </c>
      <c r="G116" s="164">
        <v>4.930436905052478</v>
      </c>
      <c r="H116" s="164">
        <v>7.175389509701266</v>
      </c>
      <c r="I116" s="164">
        <v>7.317758927542181</v>
      </c>
      <c r="J116" s="164" t="s">
        <v>13</v>
      </c>
      <c r="L116" s="16" t="e">
        <f t="shared" si="0"/>
        <v>#VALUE!</v>
      </c>
      <c r="M116" s="33" t="s">
        <v>28</v>
      </c>
    </row>
    <row r="117" spans="2:13" ht="15">
      <c r="B117" s="33" t="s">
        <v>4</v>
      </c>
      <c r="C117" s="178">
        <v>3.708434</v>
      </c>
      <c r="D117" s="164" t="s">
        <v>13</v>
      </c>
      <c r="E117" s="164" t="s">
        <v>13</v>
      </c>
      <c r="F117" s="164">
        <v>7.624689601390039</v>
      </c>
      <c r="G117" s="164">
        <v>9.51791310564041</v>
      </c>
      <c r="H117" s="164">
        <v>4.016835743578675</v>
      </c>
      <c r="I117" s="164">
        <v>4.404118956306237</v>
      </c>
      <c r="J117" s="164">
        <v>4.193113928468885</v>
      </c>
      <c r="L117" s="16">
        <f t="shared" si="0"/>
        <v>100.64493312187399</v>
      </c>
      <c r="M117" s="33" t="s">
        <v>30</v>
      </c>
    </row>
    <row r="118" spans="2:13" ht="15">
      <c r="B118" s="33" t="s">
        <v>5</v>
      </c>
      <c r="C118" s="178">
        <v>2.745353</v>
      </c>
      <c r="D118" s="164">
        <v>2.4144306093396373</v>
      </c>
      <c r="E118" s="164">
        <v>2.893031612293626</v>
      </c>
      <c r="F118" s="164">
        <v>3.192964457704605</v>
      </c>
      <c r="G118" s="164">
        <v>4.695584577114428</v>
      </c>
      <c r="H118" s="164">
        <v>5.390825744680725</v>
      </c>
      <c r="I118" s="164">
        <v>5.742551886880099</v>
      </c>
      <c r="J118" s="164">
        <v>6.013191369658201</v>
      </c>
      <c r="L118" s="16">
        <f t="shared" si="0"/>
        <v>-11.684525226414829</v>
      </c>
      <c r="M118" s="33" t="s">
        <v>4</v>
      </c>
    </row>
    <row r="119" spans="2:13" ht="15">
      <c r="B119" s="33" t="s">
        <v>31</v>
      </c>
      <c r="C119" s="178">
        <v>2.212883</v>
      </c>
      <c r="D119" s="164">
        <v>1.5091364182306615</v>
      </c>
      <c r="E119" s="164">
        <v>1.80667521973077</v>
      </c>
      <c r="F119" s="164">
        <v>2.076351169151354</v>
      </c>
      <c r="G119" s="164">
        <v>2.8898254063816977</v>
      </c>
      <c r="H119" s="164">
        <v>9.842435349700699</v>
      </c>
      <c r="I119" s="164">
        <v>10.294150073868272</v>
      </c>
      <c r="J119" s="164">
        <v>10.49728892331526</v>
      </c>
      <c r="L119" s="16">
        <f t="shared" si="0"/>
        <v>183.06527562079464</v>
      </c>
      <c r="M119" s="33" t="s">
        <v>5</v>
      </c>
    </row>
    <row r="120" spans="2:13" ht="15">
      <c r="B120" s="33" t="s">
        <v>44</v>
      </c>
      <c r="C120" s="178">
        <v>12.15942</v>
      </c>
      <c r="D120" s="164">
        <v>12.041401376466924</v>
      </c>
      <c r="E120" s="164">
        <v>4.440838891893516</v>
      </c>
      <c r="F120" s="164">
        <v>4.528012279355334</v>
      </c>
      <c r="G120" s="164">
        <v>4.912748165153984</v>
      </c>
      <c r="H120" s="164">
        <v>4.617746666494377</v>
      </c>
      <c r="I120" s="164">
        <v>4.27661141352283</v>
      </c>
      <c r="J120" s="164">
        <v>4.313555013324195</v>
      </c>
      <c r="L120" s="16">
        <f t="shared" si="0"/>
        <v>57.12205364207061</v>
      </c>
      <c r="M120" s="33" t="s">
        <v>31</v>
      </c>
    </row>
    <row r="121" spans="2:13" ht="15">
      <c r="B121" s="33" t="s">
        <v>32</v>
      </c>
      <c r="C121" s="178" t="s">
        <v>13</v>
      </c>
      <c r="D121" s="164">
        <v>10.099414141696613</v>
      </c>
      <c r="E121" s="164">
        <v>11.095616930346413</v>
      </c>
      <c r="F121" s="164">
        <v>11.826504431659151</v>
      </c>
      <c r="G121" s="164">
        <v>13.854254268894659</v>
      </c>
      <c r="H121" s="164">
        <v>4.080003712469256</v>
      </c>
      <c r="I121" s="164">
        <v>4.750454782874948</v>
      </c>
      <c r="J121" s="164">
        <v>5.051333985193462</v>
      </c>
      <c r="L121" s="16">
        <f t="shared" si="0"/>
        <v>128.26936558297308</v>
      </c>
      <c r="M121" s="33" t="s">
        <v>44</v>
      </c>
    </row>
    <row r="122" spans="2:13" ht="15">
      <c r="B122" s="33" t="s">
        <v>33</v>
      </c>
      <c r="C122" s="178" t="s">
        <v>13</v>
      </c>
      <c r="D122" s="164">
        <v>10.863273055577684</v>
      </c>
      <c r="E122" s="164">
        <v>11.370141020971015</v>
      </c>
      <c r="F122" s="164">
        <v>12.338909384949714</v>
      </c>
      <c r="G122" s="164">
        <v>13.583688906128783</v>
      </c>
      <c r="H122" s="164">
        <v>4.7072053980239374</v>
      </c>
      <c r="I122" s="164">
        <v>4.869354675992871</v>
      </c>
      <c r="J122" s="164">
        <v>4.479197467993998</v>
      </c>
      <c r="L122" s="16">
        <f t="shared" si="0"/>
        <v>-63.1627374661456</v>
      </c>
      <c r="M122" s="33" t="s">
        <v>32</v>
      </c>
    </row>
    <row r="123" spans="2:13" ht="15">
      <c r="B123" s="33" t="s">
        <v>34</v>
      </c>
      <c r="C123" s="178">
        <v>5.448596</v>
      </c>
      <c r="D123" s="164">
        <v>6.247284658564052</v>
      </c>
      <c r="E123" s="164">
        <v>8.023853966568495</v>
      </c>
      <c r="F123" s="164">
        <v>8.445561294300909</v>
      </c>
      <c r="G123" s="164">
        <v>9.019335574130015</v>
      </c>
      <c r="H123" s="164">
        <v>14.470438553215798</v>
      </c>
      <c r="I123" s="164">
        <v>15.286806655155678</v>
      </c>
      <c r="J123" s="164">
        <v>13.38357817882062</v>
      </c>
      <c r="L123" s="16" t="e">
        <f t="shared" si="0"/>
        <v>#VALUE!</v>
      </c>
      <c r="M123" s="33" t="s">
        <v>33</v>
      </c>
    </row>
    <row r="124" spans="2:13" ht="15">
      <c r="B124" s="33" t="s">
        <v>6</v>
      </c>
      <c r="C124" s="178">
        <v>3.887588</v>
      </c>
      <c r="D124" s="164">
        <v>3.9739984325296205</v>
      </c>
      <c r="E124" s="164">
        <v>3.802807319893875</v>
      </c>
      <c r="F124" s="164">
        <v>4.142601526579239</v>
      </c>
      <c r="G124" s="164">
        <v>5.27151616745335</v>
      </c>
      <c r="H124" s="164">
        <v>13.642994419617013</v>
      </c>
      <c r="I124" s="164">
        <v>13.106191936702672</v>
      </c>
      <c r="J124" s="164">
        <v>13.206823845121718</v>
      </c>
      <c r="L124" s="16" t="e">
        <f t="shared" si="0"/>
        <v>#VALUE!</v>
      </c>
      <c r="M124" s="33" t="s">
        <v>34</v>
      </c>
    </row>
    <row r="125" spans="2:13" ht="15">
      <c r="B125" s="33" t="s">
        <v>45</v>
      </c>
      <c r="C125" s="178" t="s">
        <v>13</v>
      </c>
      <c r="D125" s="164">
        <v>6.621723618122147</v>
      </c>
      <c r="E125" s="164">
        <v>6.481051132800684</v>
      </c>
      <c r="F125" s="164">
        <v>7.3404259737670605</v>
      </c>
      <c r="G125" s="164">
        <v>8.562444072577994</v>
      </c>
      <c r="H125" s="164">
        <v>8.690627378913861</v>
      </c>
      <c r="I125" s="164">
        <v>9.174635172444017</v>
      </c>
      <c r="J125" s="164">
        <v>9.26813785269207</v>
      </c>
      <c r="L125" s="16">
        <f t="shared" si="0"/>
        <v>70.10139589523739</v>
      </c>
      <c r="M125" s="33" t="s">
        <v>6</v>
      </c>
    </row>
    <row r="126" spans="2:13" ht="15">
      <c r="B126" s="33" t="s">
        <v>35</v>
      </c>
      <c r="C126" s="178">
        <v>9.14617</v>
      </c>
      <c r="D126" s="164">
        <v>8.980299092176141</v>
      </c>
      <c r="E126" s="164">
        <v>8.736649690169344</v>
      </c>
      <c r="F126" s="164">
        <v>9.040747889185921</v>
      </c>
      <c r="G126" s="164">
        <v>9.601193314290464</v>
      </c>
      <c r="H126" s="164">
        <v>5.859233923222367</v>
      </c>
      <c r="I126" s="164">
        <v>6.535639627823094</v>
      </c>
      <c r="J126" s="164">
        <v>6.617037241815094</v>
      </c>
      <c r="L126" s="16">
        <f t="shared" si="0"/>
        <v>70.20932366843127</v>
      </c>
      <c r="M126" s="33" t="s">
        <v>45</v>
      </c>
    </row>
    <row r="127" spans="2:13" ht="15">
      <c r="B127" s="33" t="s">
        <v>74</v>
      </c>
      <c r="C127" s="178">
        <v>3.772398</v>
      </c>
      <c r="D127" s="164">
        <v>4.13365185456582</v>
      </c>
      <c r="E127" s="164">
        <v>5.037334431733549</v>
      </c>
      <c r="F127" s="164">
        <v>4.731582732029061</v>
      </c>
      <c r="G127" s="164">
        <v>5.139388072749945</v>
      </c>
      <c r="H127" s="164">
        <v>8.501611916254644</v>
      </c>
      <c r="I127" s="164">
        <v>8.870521749241592</v>
      </c>
      <c r="J127" s="164">
        <v>8.315205613983318</v>
      </c>
      <c r="L127" s="16" t="e">
        <f t="shared" si="0"/>
        <v>#VALUE!</v>
      </c>
      <c r="M127" s="33" t="s">
        <v>35</v>
      </c>
    </row>
    <row r="128" spans="2:13" ht="15">
      <c r="B128" s="33" t="s">
        <v>7</v>
      </c>
      <c r="C128" s="178">
        <v>1.512538</v>
      </c>
      <c r="D128" s="164" t="s">
        <v>13</v>
      </c>
      <c r="E128" s="164">
        <v>2.3562971646872053</v>
      </c>
      <c r="F128" s="164">
        <v>2.85093346958885</v>
      </c>
      <c r="G128" s="164">
        <v>3.1748054520730666</v>
      </c>
      <c r="H128" s="164">
        <v>10.185813158992204</v>
      </c>
      <c r="I128" s="164">
        <v>10.468851909512935</v>
      </c>
      <c r="J128" s="164" t="s">
        <v>13</v>
      </c>
      <c r="L128" s="16" t="e">
        <f t="shared" si="0"/>
        <v>#VALUE!</v>
      </c>
      <c r="M128" s="33" t="s">
        <v>74</v>
      </c>
    </row>
    <row r="129" spans="2:13" ht="15">
      <c r="B129" s="33" t="s">
        <v>37</v>
      </c>
      <c r="C129" s="178">
        <v>7.844417</v>
      </c>
      <c r="D129" s="164" t="s">
        <v>13</v>
      </c>
      <c r="E129" s="164" t="s">
        <v>13</v>
      </c>
      <c r="F129" s="164" t="s">
        <v>13</v>
      </c>
      <c r="G129" s="164" t="s">
        <v>13</v>
      </c>
      <c r="H129" s="164">
        <v>4.707579013147354</v>
      </c>
      <c r="I129" s="164" t="s">
        <v>13</v>
      </c>
      <c r="J129" s="164">
        <v>4.9349336435691855</v>
      </c>
      <c r="L129" s="16">
        <f t="shared" si="0"/>
        <v>30.81688739017425</v>
      </c>
      <c r="M129" s="33" t="s">
        <v>7</v>
      </c>
    </row>
    <row r="130" spans="2:13" ht="15">
      <c r="B130" s="33" t="s">
        <v>8</v>
      </c>
      <c r="C130" s="178">
        <v>7.796392</v>
      </c>
      <c r="D130" s="164">
        <v>8.082589748910562</v>
      </c>
      <c r="E130" s="164">
        <v>5.510726234993111</v>
      </c>
      <c r="F130" s="164">
        <v>11.972452763552887</v>
      </c>
      <c r="G130" s="164">
        <v>12.811031507588014</v>
      </c>
      <c r="H130" s="164">
        <v>3.5007009181504136</v>
      </c>
      <c r="I130" s="164">
        <v>3.650414695403306</v>
      </c>
      <c r="J130" s="164">
        <v>3.3793443023836036</v>
      </c>
      <c r="L130" s="16">
        <f t="shared" si="0"/>
        <v>123.42210922195697</v>
      </c>
      <c r="M130" s="33" t="s">
        <v>37</v>
      </c>
    </row>
    <row r="131" spans="2:13" ht="15">
      <c r="B131" s="33" t="s">
        <v>102</v>
      </c>
      <c r="C131" s="178">
        <v>5.360022</v>
      </c>
      <c r="D131" s="164" t="s">
        <v>13</v>
      </c>
      <c r="E131" s="164" t="s">
        <v>13</v>
      </c>
      <c r="F131" s="164">
        <v>5.882445600294878</v>
      </c>
      <c r="G131" s="164">
        <v>6.2220304505948345</v>
      </c>
      <c r="H131" s="164" t="s">
        <v>13</v>
      </c>
      <c r="I131" s="164" t="s">
        <v>13</v>
      </c>
      <c r="J131" s="164" t="s">
        <v>13</v>
      </c>
      <c r="L131" s="16" t="e">
        <f t="shared" si="0"/>
        <v>#VALUE!</v>
      </c>
      <c r="M131" s="33" t="s">
        <v>8</v>
      </c>
    </row>
    <row r="132" spans="2:13" ht="15">
      <c r="B132" s="33" t="s">
        <v>9</v>
      </c>
      <c r="C132" s="178">
        <v>2.925383</v>
      </c>
      <c r="D132" s="164" t="s">
        <v>13</v>
      </c>
      <c r="E132" s="164">
        <v>2.457282047553261</v>
      </c>
      <c r="F132" s="164">
        <v>2.5442754242804915</v>
      </c>
      <c r="G132" s="164">
        <v>2.93483712670634</v>
      </c>
      <c r="H132" s="164">
        <v>11.751570132588975</v>
      </c>
      <c r="I132" s="164">
        <v>11.76544450025113</v>
      </c>
      <c r="J132" s="164">
        <v>9.253178914691661</v>
      </c>
      <c r="L132" s="16">
        <f t="shared" si="0"/>
        <v>18.685398511153124</v>
      </c>
      <c r="M132" s="33" t="s">
        <v>38</v>
      </c>
    </row>
    <row r="133" spans="2:13" ht="15">
      <c r="B133" s="33" t="s">
        <v>10</v>
      </c>
      <c r="C133" s="178" t="s">
        <v>13</v>
      </c>
      <c r="D133" s="164">
        <v>7.867124119938531</v>
      </c>
      <c r="E133" s="164">
        <v>8.490418527076566</v>
      </c>
      <c r="F133" s="164">
        <v>8.794859984013655</v>
      </c>
      <c r="G133" s="164">
        <v>9.96217228403061</v>
      </c>
      <c r="H133" s="164">
        <v>6.220845874353962</v>
      </c>
      <c r="I133" s="164" t="s">
        <v>13</v>
      </c>
      <c r="J133" s="164" t="s">
        <v>13</v>
      </c>
      <c r="L133" s="16" t="e">
        <f t="shared" si="0"/>
        <v>#VALUE!</v>
      </c>
      <c r="M133" s="33" t="s">
        <v>9</v>
      </c>
    </row>
    <row r="134" spans="2:13" ht="15">
      <c r="B134" s="33" t="s">
        <v>39</v>
      </c>
      <c r="H134" s="164">
        <v>3.1855711788798162</v>
      </c>
      <c r="I134" s="164">
        <v>3.1367198674643118</v>
      </c>
      <c r="J134" s="164">
        <v>2.934202681772051</v>
      </c>
      <c r="L134" s="16">
        <f t="shared" si="0"/>
        <v>0.3014881050464409</v>
      </c>
      <c r="M134" s="33" t="s">
        <v>10</v>
      </c>
    </row>
    <row r="135" spans="8:13" ht="15">
      <c r="H135" s="164">
        <v>10.2333744426525</v>
      </c>
      <c r="I135" s="164">
        <v>10.15688470912627</v>
      </c>
      <c r="J135" s="164">
        <v>9.556002027222705</v>
      </c>
      <c r="L135" s="16" t="e">
        <f t="shared" si="0"/>
        <v>#VALUE!</v>
      </c>
      <c r="M135" s="33" t="s">
        <v>39</v>
      </c>
    </row>
    <row r="138" spans="3:4" ht="15">
      <c r="C138" s="16" t="e">
        <v>#VALUE!</v>
      </c>
      <c r="D138" s="16" t="s">
        <v>82</v>
      </c>
    </row>
    <row r="139" spans="3:4" ht="15">
      <c r="C139" s="16" t="e">
        <v>#VALUE!</v>
      </c>
      <c r="D139" s="16" t="s">
        <v>1</v>
      </c>
    </row>
    <row r="140" spans="3:4" ht="15">
      <c r="C140" s="16" t="e">
        <v>#DIV/0!</v>
      </c>
      <c r="D140" s="16" t="s">
        <v>27</v>
      </c>
    </row>
    <row r="141" spans="3:4" ht="15">
      <c r="C141" s="16" t="e">
        <v>#VALUE!</v>
      </c>
      <c r="D141" s="16" t="s">
        <v>28</v>
      </c>
    </row>
    <row r="142" spans="3:4" ht="15">
      <c r="C142" s="67" t="e">
        <v>#VALUE!</v>
      </c>
      <c r="D142" s="16" t="s">
        <v>33</v>
      </c>
    </row>
    <row r="143" spans="3:4" ht="15">
      <c r="C143" s="67" t="e">
        <v>#VALUE!</v>
      </c>
      <c r="D143" s="16" t="s">
        <v>34</v>
      </c>
    </row>
    <row r="144" spans="3:4" ht="15">
      <c r="C144" s="67" t="e">
        <v>#VALUE!</v>
      </c>
      <c r="D144" s="16" t="s">
        <v>35</v>
      </c>
    </row>
    <row r="145" spans="3:4" ht="15">
      <c r="C145" s="67" t="e">
        <v>#VALUE!</v>
      </c>
      <c r="D145" s="16" t="s">
        <v>74</v>
      </c>
    </row>
    <row r="146" spans="3:4" ht="15">
      <c r="C146" s="67" t="e">
        <v>#VALUE!</v>
      </c>
      <c r="D146" s="16" t="s">
        <v>8</v>
      </c>
    </row>
    <row r="147" spans="3:4" ht="15">
      <c r="C147" s="67" t="e">
        <v>#VALUE!</v>
      </c>
      <c r="D147" s="16" t="s">
        <v>9</v>
      </c>
    </row>
    <row r="148" spans="3:4" ht="15">
      <c r="C148" s="67" t="e">
        <v>#VALUE!</v>
      </c>
      <c r="D148" s="16" t="s">
        <v>39</v>
      </c>
    </row>
    <row r="149" spans="3:4" ht="15">
      <c r="C149" s="67">
        <v>183.06527562079464</v>
      </c>
      <c r="D149" s="16" t="s">
        <v>5</v>
      </c>
    </row>
    <row r="150" spans="3:4" ht="15">
      <c r="C150" s="67">
        <v>128.26936558297308</v>
      </c>
      <c r="D150" s="16" t="s">
        <v>44</v>
      </c>
    </row>
    <row r="151" spans="3:4" ht="15">
      <c r="C151" s="67">
        <v>123.42210922195697</v>
      </c>
      <c r="D151" s="16" t="s">
        <v>37</v>
      </c>
    </row>
    <row r="152" spans="3:4" ht="15">
      <c r="C152" s="16">
        <v>100.64493312187399</v>
      </c>
      <c r="D152" s="16" t="s">
        <v>30</v>
      </c>
    </row>
    <row r="153" spans="3:4" ht="15">
      <c r="C153" s="67">
        <v>70.20932366843127</v>
      </c>
      <c r="D153" s="16" t="s">
        <v>45</v>
      </c>
    </row>
    <row r="154" spans="3:4" ht="15">
      <c r="C154" s="67">
        <v>70.10139589523739</v>
      </c>
      <c r="D154" s="16" t="s">
        <v>6</v>
      </c>
    </row>
    <row r="155" spans="3:4" ht="15">
      <c r="C155" s="67">
        <v>57.12205364207061</v>
      </c>
      <c r="D155" s="16" t="s">
        <v>31</v>
      </c>
    </row>
    <row r="156" spans="3:4" ht="15">
      <c r="C156" s="16">
        <v>35.63047139113274</v>
      </c>
      <c r="D156" s="16" t="s">
        <v>75</v>
      </c>
    </row>
    <row r="157" spans="3:4" ht="15">
      <c r="C157" s="67">
        <v>30.81688739017425</v>
      </c>
      <c r="D157" s="16" t="s">
        <v>7</v>
      </c>
    </row>
    <row r="158" spans="3:4" ht="15">
      <c r="C158" s="67">
        <v>18.685398511153124</v>
      </c>
      <c r="D158" s="16" t="s">
        <v>38</v>
      </c>
    </row>
    <row r="159" spans="3:4" ht="15">
      <c r="C159" s="16">
        <v>5.561420640011212</v>
      </c>
      <c r="D159" s="16" t="s">
        <v>3</v>
      </c>
    </row>
    <row r="160" spans="3:4" ht="15">
      <c r="C160" s="16">
        <v>3.6584066253472534</v>
      </c>
      <c r="D160" s="16" t="s">
        <v>2</v>
      </c>
    </row>
    <row r="161" spans="3:4" ht="15">
      <c r="C161" s="67">
        <v>0.3014881050464409</v>
      </c>
      <c r="D161" s="16" t="s">
        <v>10</v>
      </c>
    </row>
    <row r="162" spans="3:4" ht="15">
      <c r="C162" s="16">
        <v>-11.684525226414829</v>
      </c>
      <c r="D162" s="16" t="s">
        <v>4</v>
      </c>
    </row>
    <row r="163" spans="3:4" ht="15">
      <c r="C163" s="67">
        <v>-63.1627374661456</v>
      </c>
      <c r="D163" s="16" t="s">
        <v>32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Doina.Parvan@sogeti.lu</dc:creator>
  <cp:keywords/>
  <dc:description/>
  <cp:lastModifiedBy>Doina Parvan</cp:lastModifiedBy>
  <cp:lastPrinted>2016-08-10T14:19:36Z</cp:lastPrinted>
  <dcterms:created xsi:type="dcterms:W3CDTF">2014-07-18T12:58:34Z</dcterms:created>
  <dcterms:modified xsi:type="dcterms:W3CDTF">2021-10-12T09:42:45Z</dcterms:modified>
  <cp:category/>
  <cp:version/>
  <cp:contentType/>
  <cp:contentStatus/>
</cp:coreProperties>
</file>