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0.xml" ContentType="application/vnd.ms-office.chartcolorstyle+xml"/>
  <Override PartName="/xl/charts/style10.xml" ContentType="application/vnd.ms-office.chartstyle+xml"/>
  <Override PartName="/xl/charts/colors1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1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6.xml" ContentType="application/vnd.ms-office.chartstyle+xml"/>
  <Override PartName="/xl/charts/colors9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colors6.xml" ContentType="application/vnd.ms-office.chartcolorstyle+xml"/>
  <Override PartName="/xl/charts/style9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450" windowHeight="5700" firstSheet="4" activeTab="9"/>
  </bookViews>
  <sheets>
    <sheet name="Fig 1" sheetId="1" r:id="rId1"/>
    <sheet name="Fig 2" sheetId="2" r:id="rId2"/>
    <sheet name="Fig 3" sheetId="7" r:id="rId3"/>
    <sheet name="Fig 4" sheetId="9" r:id="rId4"/>
    <sheet name="Fig 5" sheetId="3" r:id="rId5"/>
    <sheet name="Fig 5bis" sheetId="5" r:id="rId6"/>
    <sheet name="Fig 7 " sheetId="4" r:id="rId7"/>
    <sheet name="Fig 8" sheetId="6" r:id="rId8"/>
    <sheet name="Fig 9" sheetId="8" r:id="rId9"/>
    <sheet name="Fig 10" sheetId="10" r:id="rId10"/>
  </sheets>
  <definedNames>
    <definedName name="_xlnm._FilterDatabase" localSheetId="9" hidden="1">'Fig 10'!$A$7:$G$7</definedName>
    <definedName name="_xlnm._FilterDatabase" localSheetId="1" hidden="1">'Fig 2'!$A$7:$K$7</definedName>
    <definedName name="_xlnm._FilterDatabase" localSheetId="3" hidden="1">'Fig 4'!$A$5:$H$5</definedName>
    <definedName name="_xlnm._FilterDatabase" localSheetId="4" hidden="1">'Fig 5'!$A$34:$E$34</definedName>
    <definedName name="_xlnm._FilterDatabase" localSheetId="6" hidden="1">'Fig 7 '!$A$8:$G$8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<sst xmlns="http://schemas.openxmlformats.org/spreadsheetml/2006/main" count="530" uniqueCount="143">
  <si>
    <t>Y15-24</t>
  </si>
  <si>
    <t>Y20-64</t>
  </si>
  <si>
    <t>Y25-54</t>
  </si>
  <si>
    <t>Y55-64</t>
  </si>
  <si>
    <t>SEX</t>
  </si>
  <si>
    <t>F</t>
  </si>
  <si>
    <t>M</t>
  </si>
  <si>
    <t>Women</t>
  </si>
  <si>
    <t>Men</t>
  </si>
  <si>
    <t>Total</t>
  </si>
  <si>
    <t>Q1 2021</t>
  </si>
  <si>
    <t>Q2 2021</t>
  </si>
  <si>
    <t>(in % of the total population, seasonnally adjusted data)</t>
  </si>
  <si>
    <r>
      <t>Source:</t>
    </r>
    <r>
      <rPr>
        <sz val="9"/>
        <rFont val="Arial"/>
        <family val="2"/>
      </rPr>
      <t xml:space="preserve"> Eurostat (online data code: lfsi_emp_q)</t>
    </r>
  </si>
  <si>
    <t>Employment rates by gender and age group in the EU, Q1 and Q2 2021</t>
  </si>
  <si>
    <t>GEO_lab</t>
  </si>
  <si>
    <t>Austria</t>
  </si>
  <si>
    <t>Belgium</t>
  </si>
  <si>
    <t>Bulgaria</t>
  </si>
  <si>
    <t>Croatia</t>
  </si>
  <si>
    <t>Cyprus</t>
  </si>
  <si>
    <t>Czechia</t>
  </si>
  <si>
    <t>Denmark</t>
  </si>
  <si>
    <t>Estonia</t>
  </si>
  <si>
    <t>European Union - 27 countries (from 2020)</t>
  </si>
  <si>
    <t>Finland</t>
  </si>
  <si>
    <t>France</t>
  </si>
  <si>
    <t>Germany (until 1990 former territory of the FRG)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</si>
  <si>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</si>
  <si>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</si>
  <si>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</si>
  <si>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</si>
  <si>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</si>
  <si>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</si>
  <si>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</si>
  <si>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</si>
  <si>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</si>
  <si>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</si>
  <si>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</si>
  <si>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</si>
  <si>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</si>
  <si>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</si>
  <si>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</si>
  <si>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</si>
  <si>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</si>
  <si>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</si>
  <si>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</si>
  <si>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</si>
  <si>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EU</t>
  </si>
  <si>
    <t>Germany</t>
  </si>
  <si>
    <t>Employment rates by gender and country, Q2 2021</t>
  </si>
  <si>
    <t>Share of employees with temporary contract by age group and country, Q2 2021</t>
  </si>
  <si>
    <t>(in % of total employees, seasonnally adjusted data)</t>
  </si>
  <si>
    <t>EMP_PT</t>
  </si>
  <si>
    <t>UEMP_PT</t>
  </si>
  <si>
    <t>Part-time</t>
  </si>
  <si>
    <t>Underemployed part-time workers</t>
  </si>
  <si>
    <t>Share of employed people working part-time and underemployed part-time workers</t>
  </si>
  <si>
    <t>(in % of total employment)</t>
  </si>
  <si>
    <t>Flag</t>
  </si>
  <si>
    <t>d</t>
  </si>
  <si>
    <t>u</t>
  </si>
  <si>
    <t>Estonia(¹)</t>
  </si>
  <si>
    <t>Malta(¹)</t>
  </si>
  <si>
    <t>Slovenia(¹)</t>
  </si>
  <si>
    <t>Lithuania(¹)</t>
  </si>
  <si>
    <t>Czechia(¹)</t>
  </si>
  <si>
    <t>Croatia(¹)</t>
  </si>
  <si>
    <t>Slovakia(¹)</t>
  </si>
  <si>
    <t>Bulgaria(¹)</t>
  </si>
  <si>
    <t>Luxembourg(¹)</t>
  </si>
  <si>
    <t>Latvia(¹)</t>
  </si>
  <si>
    <t>Romania(¹)</t>
  </si>
  <si>
    <t>20-64</t>
  </si>
  <si>
    <t>15-24</t>
  </si>
  <si>
    <t>25-54</t>
  </si>
  <si>
    <t>55-64</t>
  </si>
  <si>
    <r>
      <t>Source:</t>
    </r>
    <r>
      <rPr>
        <sz val="9"/>
        <rFont val="Arial"/>
        <family val="2"/>
      </rPr>
      <t xml:space="preserve"> Eurostat (online data code: lfsi_pt_q)</t>
    </r>
  </si>
  <si>
    <t>Women /</t>
  </si>
  <si>
    <t>Men /</t>
  </si>
  <si>
    <t>MGSTATUS_LABEL</t>
  </si>
  <si>
    <t>T</t>
  </si>
  <si>
    <t>Foreign-born (first generation of immigrants)</t>
  </si>
  <si>
    <t>Native-born with foreign background (second generation of immigrants)</t>
  </si>
  <si>
    <t>Native-born with mixed background (second generation of immigrants)</t>
  </si>
  <si>
    <t>Native-born with native background</t>
  </si>
  <si>
    <t>No response</t>
  </si>
  <si>
    <t>ISCED11_LABEL</t>
  </si>
  <si>
    <t xml:space="preserve">All ISCED 2011 levels </t>
  </si>
  <si>
    <t>Less than primary, primary and lower secondary education (levels 0-2)</t>
  </si>
  <si>
    <t>Tertiary education (levels 5-8)</t>
  </si>
  <si>
    <t>Upper secondary and post-secondary non-tertiary education (levels 3 and 4)</t>
  </si>
  <si>
    <t>Low</t>
  </si>
  <si>
    <t>High</t>
  </si>
  <si>
    <t>Native-born with mixed background</t>
  </si>
  <si>
    <t>Native-born with foreign background</t>
  </si>
  <si>
    <t>Medium</t>
  </si>
  <si>
    <t>Foreign-born</t>
  </si>
  <si>
    <t>Employment rates by migratory status, education level and gender, Q2 2021, EU</t>
  </si>
  <si>
    <t>(in % of the total population, non seasonnally adjusted data)</t>
  </si>
  <si>
    <t>Source: Eurostat (online data code: lfsq_erganedm)</t>
  </si>
  <si>
    <t>ISCED11</t>
  </si>
  <si>
    <t>Source: Eurostat (online data code: lfsi_educ_q)</t>
  </si>
  <si>
    <t>Comparison of the share of people by education level in total employment and in the population, EU, Q2 2021</t>
  </si>
  <si>
    <t>Employment rates by education level and country</t>
  </si>
  <si>
    <t xml:space="preserve">(in % of the total population aged 20-64, seasonally adjusted data)
</t>
  </si>
  <si>
    <t>GEO_LABEL</t>
  </si>
  <si>
    <t>Employment rate of native born people with native, mixed and foreign background by country, Q2 2021</t>
  </si>
  <si>
    <t>(in % of the total population aged 20-64, not seasonally adjusted data)</t>
  </si>
  <si>
    <t>Share of people by education level, migration status and gender in the EU</t>
  </si>
  <si>
    <t>-</t>
  </si>
  <si>
    <t>Flag and Footnotes</t>
  </si>
  <si>
    <t>c</t>
  </si>
  <si>
    <t>AGE</t>
  </si>
  <si>
    <t>Max</t>
  </si>
  <si>
    <t>Min</t>
  </si>
  <si>
    <t>GAP</t>
  </si>
  <si>
    <t>Population</t>
  </si>
  <si>
    <t>Employment</t>
  </si>
  <si>
    <t>Germany(¹)</t>
  </si>
  <si>
    <t>Note: (¹) Low data reliability and provisional data in Q1 and Q2 2021</t>
  </si>
  <si>
    <t>(in %)</t>
  </si>
  <si>
    <t>ISCED11/AGE</t>
  </si>
  <si>
    <t>From 25 to 54 years</t>
  </si>
  <si>
    <t>From 55 to 64 years</t>
  </si>
  <si>
    <t>Germany (²)</t>
  </si>
  <si>
    <t>Note: (¹) Low data reliability; (²) Provisional data and low data reliability</t>
  </si>
  <si>
    <t>Iceland(2)</t>
  </si>
  <si>
    <t>Malta (¹)</t>
  </si>
  <si>
    <t>Latvia(²)</t>
  </si>
  <si>
    <t>Slovakia(²)</t>
  </si>
  <si>
    <t>Bulgaria(²)</t>
  </si>
  <si>
    <t>Romania(¹)(²)</t>
  </si>
  <si>
    <t>Germany(³)</t>
  </si>
  <si>
    <t>Note: (¹) confidentiam data; (²) low data reliability; (³)provisional data and low data reliability</t>
  </si>
  <si>
    <t>Change Women Q2 - Q1</t>
  </si>
  <si>
    <t>Change Men Q2 - Q1</t>
  </si>
  <si>
    <t>Change Total Q2-Q1</t>
  </si>
  <si>
    <t>Gender gap</t>
  </si>
  <si>
    <t xml:space="preserve">Share of temporray contracts in employment </t>
  </si>
  <si>
    <t>Employment rate</t>
  </si>
  <si>
    <t>Note: (¹) Low data reliability for 55-64, also in Bulgaria, Estonia, Latvia, Lithuania, Malta and Slovakia for 15-24 and in Estonia for 25-54; (²) provisional data and low data reliability</t>
  </si>
  <si>
    <t>Note:(¹) Low data reliability and provisional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</si>
</sst>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_-;\-* #,##0.0_-;_-* &quot;-&quot;??_-;_-@_-"/>
    <numFmt numFmtId="165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i/>
      <sz val="12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8000860214233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3" fillId="2" borderId="0" xfId="0" applyFont="1" applyFill="1"/>
    <xf numFmtId="0" fontId="4" fillId="0" borderId="0" xfId="0" applyFont="1"/>
    <xf numFmtId="0" fontId="0" fillId="2" borderId="0" xfId="0" applyFill="1"/>
    <xf numFmtId="0" fontId="2" fillId="3" borderId="1" xfId="0" applyFont="1" applyFill="1" applyBorder="1"/>
    <xf numFmtId="0" fontId="0" fillId="0" borderId="0" xfId="0" applyNumberFormat="1"/>
    <xf numFmtId="0" fontId="6" fillId="4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7" fillId="2" borderId="0" xfId="0" applyFont="1" applyFill="1"/>
    <xf numFmtId="0" fontId="7" fillId="2" borderId="0" xfId="0" applyNumberFormat="1" applyFont="1" applyFill="1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164" fontId="0" fillId="2" borderId="0" xfId="18" applyNumberFormat="1" applyFont="1" applyFill="1"/>
    <xf numFmtId="0" fontId="2" fillId="5" borderId="1" xfId="0" applyFont="1" applyFill="1" applyBorder="1"/>
    <xf numFmtId="0" fontId="0" fillId="2" borderId="0" xfId="0" applyNumberFormat="1" applyFill="1"/>
    <xf numFmtId="0" fontId="0" fillId="2" borderId="0" xfId="0" applyFill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/>
    <xf numFmtId="0" fontId="6" fillId="4" borderId="2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" fillId="2" borderId="8" xfId="0" applyFont="1" applyFill="1" applyBorder="1"/>
    <xf numFmtId="0" fontId="3" fillId="2" borderId="9" xfId="0" applyFont="1" applyFill="1" applyBorder="1"/>
    <xf numFmtId="0" fontId="6" fillId="2" borderId="10" xfId="0" applyFont="1" applyFill="1" applyBorder="1" applyAlignment="1">
      <alignment horizontal="left"/>
    </xf>
    <xf numFmtId="0" fontId="3" fillId="2" borderId="11" xfId="0" applyFont="1" applyFill="1" applyBorder="1"/>
    <xf numFmtId="0" fontId="3" fillId="2" borderId="10" xfId="0" applyFont="1" applyFill="1" applyBorder="1"/>
    <xf numFmtId="0" fontId="8" fillId="2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0" fillId="0" borderId="3" xfId="0" applyNumberFormat="1" applyBorder="1"/>
    <xf numFmtId="0" fontId="6" fillId="0" borderId="4" xfId="0" applyFont="1" applyBorder="1" applyAlignment="1">
      <alignment horizontal="left"/>
    </xf>
    <xf numFmtId="0" fontId="0" fillId="0" borderId="4" xfId="0" applyNumberFormat="1" applyBorder="1"/>
    <xf numFmtId="0" fontId="3" fillId="0" borderId="4" xfId="0" applyFont="1" applyBorder="1" applyAlignment="1">
      <alignment horizontal="left"/>
    </xf>
    <xf numFmtId="0" fontId="3" fillId="2" borderId="0" xfId="0" applyFont="1" applyFill="1" applyAlignment="1">
      <alignment horizontal="left"/>
    </xf>
    <xf numFmtId="9" fontId="0" fillId="2" borderId="0" xfId="15" applyFont="1" applyFill="1"/>
    <xf numFmtId="165" fontId="0" fillId="2" borderId="0" xfId="15" applyNumberFormat="1" applyFont="1" applyFill="1"/>
    <xf numFmtId="0" fontId="3" fillId="2" borderId="4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0" fillId="0" borderId="0" xfId="0" applyFont="1"/>
    <xf numFmtId="0" fontId="6" fillId="4" borderId="8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gender and age group in the EU, Q1 and Q2 2021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population, seasonally adjusted data)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5"/>
          <c:y val="0.1845"/>
          <c:w val="0.937"/>
          <c:h val="0.52375"/>
        </c:manualLayout>
      </c:layout>
      <c:lineChart>
        <c:grouping val="standard"/>
        <c:varyColors val="0"/>
        <c:ser>
          <c:idx val="0"/>
          <c:order val="0"/>
          <c:tx>
            <c:strRef>
              <c:f>'Fig 1'!$A$5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1'!$B$3:$J$4</c:f>
              <c:multiLvlStrCache/>
            </c:multiLvlStrRef>
          </c:cat>
          <c:val>
            <c:numRef>
              <c:f>'Fig 1'!$B$5:$I$5</c:f>
              <c:numCache/>
            </c:numRef>
          </c:val>
          <c:smooth val="0"/>
        </c:ser>
        <c:ser>
          <c:idx val="1"/>
          <c:order val="1"/>
          <c:tx>
            <c:strRef>
              <c:f>'Fig 1'!$A$6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1'!$B$3:$J$4</c:f>
              <c:multiLvlStrCache/>
            </c:multiLvlStrRef>
          </c:cat>
          <c:val>
            <c:numRef>
              <c:f>'Fig 1'!$B$6:$I$6</c:f>
              <c:numCache/>
            </c:numRef>
          </c:val>
          <c:smooth val="0"/>
        </c:ser>
        <c:ser>
          <c:idx val="2"/>
          <c:order val="2"/>
          <c:tx>
            <c:strRef>
              <c:f>'Fig 1'!$A$7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1'!$B$3:$J$4</c:f>
              <c:multiLvlStrCache/>
            </c:multiLvlStrRef>
          </c:cat>
          <c:val>
            <c:numRef>
              <c:f>'Fig 1'!$B$7:$I$7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35710654"/>
        <c:axId val="52960431"/>
      </c:lineChart>
      <c:catAx>
        <c:axId val="35710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60431"/>
        <c:crosses val="autoZero"/>
        <c:auto val="1"/>
        <c:lblOffset val="100"/>
        <c:noMultiLvlLbl val="0"/>
      </c:catAx>
      <c:valAx>
        <c:axId val="5296043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57106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75"/>
          <c:y val="0.8935"/>
          <c:w val="0.377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of foreign-born and native-born people with native, mixed,foreign background by country,Q2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people 20-64, not seasonally adjusted data)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3"/>
          <c:w val="0.97075"/>
          <c:h val="0.5615"/>
        </c:manualLayout>
      </c:layout>
      <c:lineChart>
        <c:grouping val="standard"/>
        <c:varyColors val="0"/>
        <c:ser>
          <c:idx val="3"/>
          <c:order val="0"/>
          <c:tx>
            <c:strRef>
              <c:f>'Fig 10'!$E$5</c:f>
              <c:strCache>
                <c:ptCount val="1"/>
                <c:pt idx="0">
                  <c:v>Native-born with native background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chemeClr val="accent4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10'!$A$6:$A$40</c:f>
              <c:strCache/>
            </c:strRef>
          </c:cat>
          <c:val>
            <c:numRef>
              <c:f>'Fig 10'!$E$6:$E$40</c:f>
              <c:numCache/>
            </c:numRef>
          </c:val>
          <c:smooth val="0"/>
        </c:ser>
        <c:ser>
          <c:idx val="2"/>
          <c:order val="1"/>
          <c:tx>
            <c:strRef>
              <c:f>'Fig 10'!$D$5</c:f>
              <c:strCache>
                <c:ptCount val="1"/>
                <c:pt idx="0">
                  <c:v>Native-born with mixed background (second generation of immigrants)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10'!$A$6:$A$40</c:f>
              <c:strCache/>
            </c:strRef>
          </c:cat>
          <c:val>
            <c:numRef>
              <c:f>'Fig 10'!$D$6:$D$40</c:f>
              <c:numCache/>
            </c:numRef>
          </c:val>
          <c:smooth val="0"/>
        </c:ser>
        <c:ser>
          <c:idx val="1"/>
          <c:order val="2"/>
          <c:tx>
            <c:strRef>
              <c:f>'Fig 10'!$C$5</c:f>
              <c:strCache>
                <c:ptCount val="1"/>
                <c:pt idx="0">
                  <c:v>Native-born with foreign background (second generation of immigrants)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10'!$A$6:$A$40</c:f>
              <c:strCache/>
            </c:strRef>
          </c:cat>
          <c:val>
            <c:numRef>
              <c:f>'Fig 10'!$C$6:$C$40</c:f>
              <c:numCache/>
            </c:numRef>
          </c:val>
          <c:smooth val="0"/>
        </c:ser>
        <c:ser>
          <c:idx val="0"/>
          <c:order val="3"/>
          <c:tx>
            <c:strRef>
              <c:f>'Fig 10'!$B$5</c:f>
              <c:strCache>
                <c:ptCount val="1"/>
                <c:pt idx="0">
                  <c:v>Foreign-born (first generation of immigrants)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10'!$A$6:$A$40</c:f>
              <c:strCache/>
            </c:strRef>
          </c:cat>
          <c:val>
            <c:numRef>
              <c:f>'Fig 10'!$B$6:$B$40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6524408"/>
        <c:axId val="58719673"/>
      </c:lineChart>
      <c:catAx>
        <c:axId val="6524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9673"/>
        <c:crosses val="autoZero"/>
        <c:auto val="1"/>
        <c:lblOffset val="100"/>
        <c:noMultiLvlLbl val="0"/>
      </c:catAx>
      <c:valAx>
        <c:axId val="5871967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ot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5244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25"/>
          <c:y val="0.72675"/>
          <c:w val="0.56375"/>
          <c:h val="0.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gender and country,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population, seasonally adjusted data)</a:t>
            </a:r>
          </a:p>
        </c:rich>
      </c:tx>
      <c:layout>
        <c:manualLayout>
          <c:xMode val="edge"/>
          <c:yMode val="edge"/>
          <c:x val="0.008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7"/>
          <c:w val="0.97075"/>
          <c:h val="0.75125"/>
        </c:manualLayout>
      </c:layout>
      <c:lineChart>
        <c:grouping val="standard"/>
        <c:varyColors val="0"/>
        <c:ser>
          <c:idx val="2"/>
          <c:order val="0"/>
          <c:tx>
            <c:strRef>
              <c:f>'Fig 2'!$D$4:$D$5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2'!$A$6:$A$40</c:f>
              <c:strCache/>
            </c:strRef>
          </c:cat>
          <c:val>
            <c:numRef>
              <c:f>'Fig 2'!$D$6:$D$40</c:f>
              <c:numCache/>
            </c:numRef>
          </c:val>
          <c:smooth val="0"/>
        </c:ser>
        <c:ser>
          <c:idx val="5"/>
          <c:order val="1"/>
          <c:tx>
            <c:strRef>
              <c:f>'Fig 2'!$G$4:$G$5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2'!$A$6:$A$40</c:f>
              <c:strCache/>
            </c:strRef>
          </c:cat>
          <c:val>
            <c:numRef>
              <c:f>'Fig 2'!$G$6:$G$40</c:f>
              <c:numCache/>
            </c:numRef>
          </c:val>
          <c:smooth val="0"/>
        </c:ser>
        <c:ser>
          <c:idx val="4"/>
          <c:order val="2"/>
          <c:tx>
            <c:strRef>
              <c:f>'Fig 2'!$F$4:$F$5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2'!$A$6:$A$40</c:f>
              <c:strCache/>
            </c:strRef>
          </c:cat>
          <c:val>
            <c:numRef>
              <c:f>'Fig 2'!$F$6:$F$40</c:f>
              <c:numCache/>
            </c:numRef>
          </c:val>
          <c:smooth val="0"/>
        </c:ser>
        <c:ser>
          <c:idx val="3"/>
          <c:order val="3"/>
          <c:tx>
            <c:strRef>
              <c:f>'Fig 2'!$E$4:$E$5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2'!$A$6:$A$40</c:f>
              <c:strCache/>
            </c:strRef>
          </c:cat>
          <c:val>
            <c:numRef>
              <c:f>'Fig 2'!$E$6:$E$40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6881832"/>
        <c:axId val="61936489"/>
      </c:lineChart>
      <c:catAx>
        <c:axId val="6881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36489"/>
        <c:crosses val="autoZero"/>
        <c:auto val="1"/>
        <c:lblOffset val="100"/>
        <c:noMultiLvlLbl val="0"/>
      </c:catAx>
      <c:valAx>
        <c:axId val="6193648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8818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75"/>
          <c:y val="0.878"/>
          <c:w val="0.59275"/>
          <c:h val="0.03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the share of people by education level in total employment and in the population, EU,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%, people aged 20-64, seasonally adjusted data)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725"/>
          <c:w val="0.97075"/>
          <c:h val="0.621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 3'!$A$11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3'!$B$9:$J$10</c:f>
              <c:multiLvlStrCache/>
            </c:multiLvlStrRef>
          </c:cat>
          <c:val>
            <c:numRef>
              <c:f>'Fig 3'!$B$11:$I$11</c:f>
              <c:numCache/>
            </c:numRef>
          </c:val>
        </c:ser>
        <c:ser>
          <c:idx val="2"/>
          <c:order val="1"/>
          <c:tx>
            <c:strRef>
              <c:f>'Fig 3'!$A$12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3'!$B$9:$J$10</c:f>
              <c:multiLvlStrCache/>
            </c:multiLvlStrRef>
          </c:cat>
          <c:val>
            <c:numRef>
              <c:f>'Fig 3'!$B$12:$I$12</c:f>
              <c:numCache/>
            </c:numRef>
          </c:val>
        </c:ser>
        <c:ser>
          <c:idx val="3"/>
          <c:order val="2"/>
          <c:tx>
            <c:strRef>
              <c:f>'Fig 3'!$A$13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3'!$B$9:$J$10</c:f>
              <c:multiLvlStrCache/>
            </c:multiLvlStrRef>
          </c:cat>
          <c:val>
            <c:numRef>
              <c:f>'Fig 3'!$B$13:$I$13</c:f>
              <c:numCache/>
            </c:numRef>
          </c:val>
        </c:ser>
        <c:overlap val="100"/>
        <c:gapWidth val="55"/>
        <c:axId val="20557490"/>
        <c:axId val="50799683"/>
      </c:barChart>
      <c:catAx>
        <c:axId val="2055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99683"/>
        <c:crosses val="autoZero"/>
        <c:auto val="1"/>
        <c:lblOffset val="100"/>
        <c:noMultiLvlLbl val="0"/>
      </c:catAx>
      <c:valAx>
        <c:axId val="507996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05574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4625"/>
          <c:w val="0.2115"/>
          <c:h val="0.04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education level and country,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population aged 20-64, seasonally adjusted data)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15"/>
          <c:w val="0.97075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'Fig 4'!$B$3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4'!$A$4:$A$38</c:f>
              <c:strCache/>
            </c:strRef>
          </c:cat>
          <c:val>
            <c:numRef>
              <c:f>'Fig 4'!$B$4:$B$38</c:f>
              <c:numCache/>
            </c:numRef>
          </c:val>
          <c:smooth val="0"/>
        </c:ser>
        <c:ser>
          <c:idx val="1"/>
          <c:order val="1"/>
          <c:tx>
            <c:strRef>
              <c:f>'Fig 4'!$C$3</c:f>
              <c:strCache>
                <c:ptCount val="1"/>
                <c:pt idx="0">
                  <c:v>Medium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4'!$A$4:$A$38</c:f>
              <c:strCache/>
            </c:strRef>
          </c:cat>
          <c:val>
            <c:numRef>
              <c:f>'Fig 4'!$C$4:$C$38</c:f>
              <c:numCache/>
            </c:numRef>
          </c:val>
          <c:smooth val="0"/>
        </c:ser>
        <c:ser>
          <c:idx val="2"/>
          <c:order val="2"/>
          <c:tx>
            <c:strRef>
              <c:f>'Fig 4'!$D$3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4'!$A$4:$A$38</c:f>
              <c:strCache/>
            </c:strRef>
          </c:cat>
          <c:val>
            <c:numRef>
              <c:f>'Fig 4'!$D$4:$D$38</c:f>
              <c:numCache/>
            </c:numRef>
          </c:val>
          <c:smooth val="0"/>
        </c:ser>
        <c:ser>
          <c:idx val="3"/>
          <c:order val="3"/>
          <c:tx>
            <c:strRef>
              <c:f>'Fig 4'!$E$3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4'!$A$4:$A$38</c:f>
              <c:strCache/>
            </c:strRef>
          </c:cat>
          <c:val>
            <c:numRef>
              <c:f>'Fig 4'!$E$4:$E$38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54543964"/>
        <c:axId val="21133629"/>
      </c:lineChart>
      <c:catAx>
        <c:axId val="5454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33629"/>
        <c:crosses val="autoZero"/>
        <c:auto val="1"/>
        <c:lblOffset val="100"/>
        <c:noMultiLvlLbl val="0"/>
      </c:catAx>
      <c:valAx>
        <c:axId val="2113362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45439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75"/>
          <c:y val="0.884"/>
          <c:w val="0.27675"/>
          <c:h val="0.03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employees with temporary contract by age group and country,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total employees, seasonally adjusted data)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375"/>
          <c:w val="0.97075"/>
          <c:h val="0.64675"/>
        </c:manualLayout>
      </c:layout>
      <c:lineChart>
        <c:grouping val="standard"/>
        <c:varyColors val="0"/>
        <c:ser>
          <c:idx val="1"/>
          <c:order val="0"/>
          <c:tx>
            <c:strRef>
              <c:f>'Fig 5'!$B$4</c:f>
              <c:strCache>
                <c:ptCount val="1"/>
                <c:pt idx="0">
                  <c:v>20-64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5'!$A$5:$A$39</c:f>
              <c:strCache/>
            </c:strRef>
          </c:cat>
          <c:val>
            <c:numRef>
              <c:f>'Fig 5'!$B$5:$B$39</c:f>
              <c:numCache/>
            </c:numRef>
          </c:val>
          <c:smooth val="0"/>
        </c:ser>
        <c:ser>
          <c:idx val="0"/>
          <c:order val="1"/>
          <c:tx>
            <c:strRef>
              <c:f>'Fig 5'!$C$4</c:f>
              <c:strCache>
                <c:ptCount val="1"/>
                <c:pt idx="0">
                  <c:v>15-24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5'!$A$5:$A$39</c:f>
              <c:strCache/>
            </c:strRef>
          </c:cat>
          <c:val>
            <c:numRef>
              <c:f>'Fig 5'!$C$5:$C$39</c:f>
              <c:numCache/>
            </c:numRef>
          </c:val>
          <c:smooth val="0"/>
        </c:ser>
        <c:ser>
          <c:idx val="2"/>
          <c:order val="2"/>
          <c:tx>
            <c:strRef>
              <c:f>'Fig 5'!$D$4</c:f>
              <c:strCache>
                <c:ptCount val="1"/>
                <c:pt idx="0">
                  <c:v>25-54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5'!$A$5:$A$39</c:f>
              <c:strCache/>
            </c:strRef>
          </c:cat>
          <c:val>
            <c:numRef>
              <c:f>'Fig 5'!$D$5:$D$39</c:f>
              <c:numCache/>
            </c:numRef>
          </c:val>
          <c:smooth val="0"/>
        </c:ser>
        <c:ser>
          <c:idx val="3"/>
          <c:order val="3"/>
          <c:tx>
            <c:strRef>
              <c:f>'Fig 5'!$E$4</c:f>
              <c:strCache>
                <c:ptCount val="1"/>
                <c:pt idx="0">
                  <c:v>55-64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4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5'!$A$5:$A$39</c:f>
              <c:strCache/>
            </c:strRef>
          </c:cat>
          <c:val>
            <c:numRef>
              <c:f>'Fig 5'!$E$5:$E$39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55984934"/>
        <c:axId val="34102359"/>
      </c:lineChart>
      <c:catAx>
        <c:axId val="55984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02359"/>
        <c:crosses val="autoZero"/>
        <c:auto val="1"/>
        <c:lblOffset val="100"/>
        <c:noMultiLvlLbl val="0"/>
      </c:catAx>
      <c:valAx>
        <c:axId val="3410235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59849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325"/>
          <c:y val="0.833"/>
          <c:w val="0.273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5bis'!$B$3:$B$34</c:f>
              <c:numCache/>
            </c:numRef>
          </c:xVal>
          <c:yVal>
            <c:numRef>
              <c:f>'Fig 5bis'!$C$3:$C$34</c:f>
              <c:numCache/>
            </c:numRef>
          </c:yVal>
          <c:smooth val="0"/>
        </c:ser>
        <c:axId val="38485776"/>
        <c:axId val="10827665"/>
      </c:scatterChart>
      <c:valAx>
        <c:axId val="38485776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827665"/>
        <c:crosses val="autoZero"/>
        <c:crossBetween val="midCat"/>
        <c:dispUnits/>
      </c:valAx>
      <c:valAx>
        <c:axId val="10827665"/>
        <c:scaling>
          <c:orientation val="minMax"/>
          <c:min val="5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4857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employed people working part-time and underemployed part-time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workers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by country,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total employment, age 20-64,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seasonally adjusted data)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175"/>
          <c:w val="0.97075"/>
          <c:h val="0.665"/>
        </c:manualLayout>
      </c:layout>
      <c:lineChart>
        <c:grouping val="standard"/>
        <c:varyColors val="0"/>
        <c:ser>
          <c:idx val="0"/>
          <c:order val="0"/>
          <c:tx>
            <c:strRef>
              <c:f>'Fig 7 '!$B$5:$B$6</c:f>
              <c:strCache>
                <c:ptCount val="1"/>
                <c:pt idx="0">
                  <c:v>Part-time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 '!$A$7:$A$41</c:f>
              <c:strCache/>
            </c:strRef>
          </c:cat>
          <c:val>
            <c:numRef>
              <c:f>'Fig 7 '!$B$7:$B$41</c:f>
              <c:numCache/>
            </c:numRef>
          </c:val>
          <c:smooth val="0"/>
        </c:ser>
        <c:ser>
          <c:idx val="1"/>
          <c:order val="1"/>
          <c:tx>
            <c:strRef>
              <c:f>'Fig 7 '!$C$5:$C$6</c:f>
              <c:strCache>
                <c:ptCount val="1"/>
                <c:pt idx="0">
                  <c:v>Underemployed part-time workers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 '!$A$7:$A$41</c:f>
              <c:strCache/>
            </c:strRef>
          </c:cat>
          <c:val>
            <c:numRef>
              <c:f>'Fig 7 '!$C$7:$C$41</c:f>
              <c:numCache/>
            </c:numRef>
          </c:val>
          <c:smooth val="0"/>
        </c:ser>
        <c:ser>
          <c:idx val="2"/>
          <c:order val="2"/>
          <c:tx>
            <c:strRef>
              <c:f>'Fig 7 '!$D$5:$D$6</c:f>
              <c:strCache>
                <c:ptCount val="1"/>
                <c:pt idx="0">
                  <c:v>Part-time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 '!$A$7:$A$41</c:f>
              <c:strCache/>
            </c:strRef>
          </c:cat>
          <c:val>
            <c:numRef>
              <c:f>'Fig 7 '!$D$7:$D$41</c:f>
              <c:numCache/>
            </c:numRef>
          </c:val>
          <c:smooth val="0"/>
        </c:ser>
        <c:ser>
          <c:idx val="3"/>
          <c:order val="3"/>
          <c:tx>
            <c:strRef>
              <c:f>'Fig 7 '!$E$5:$E$6</c:f>
              <c:strCache>
                <c:ptCount val="1"/>
                <c:pt idx="0">
                  <c:v>Underemployed part-time workers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 '!$A$7:$A$41</c:f>
              <c:strCache/>
            </c:strRef>
          </c:cat>
          <c:val>
            <c:numRef>
              <c:f>'Fig 7 '!$E$7:$E$41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30340122"/>
        <c:axId val="4625643"/>
      </c:lineChart>
      <c:catAx>
        <c:axId val="30340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643"/>
        <c:crosses val="autoZero"/>
        <c:auto val="1"/>
        <c:lblOffset val="100"/>
        <c:noMultiLvlLbl val="0"/>
      </c:catAx>
      <c:valAx>
        <c:axId val="462564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03401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75"/>
          <c:y val="0.836"/>
          <c:w val="0.69425"/>
          <c:h val="0.07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migration status, education level and gender, Q2 2021, EU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population aged 20-64, not seasonally adjusted data)</a:t>
            </a:r>
          </a:p>
        </c:rich>
      </c:tx>
      <c:layout>
        <c:manualLayout>
          <c:xMode val="edge"/>
          <c:yMode val="edge"/>
          <c:x val="0.007"/>
          <c:y val="0.00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5"/>
          <c:y val="0.15"/>
          <c:w val="0.9195"/>
          <c:h val="0.36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8'!$E$5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 8'!$A$7:$B$11,'Fig 8'!$A$13:$B$17,'Fig 8'!$A$19:$B$23,'Fig 8'!$A$25:$B$28)</c:f>
              <c:strCache/>
            </c:strRef>
          </c:cat>
          <c:val>
            <c:numRef>
              <c:f>('Fig 8'!$E$7:$E$11,'Fig 8'!$E$13:$E$17,'Fig 8'!$E$19:$E$23,'Fig 8'!$E$25:$E$28)</c:f>
              <c:numCache/>
            </c:numRef>
          </c:val>
        </c:ser>
        <c:gapWidth val="357"/>
        <c:axId val="41630788"/>
        <c:axId val="39132773"/>
      </c:barChart>
      <c:lineChart>
        <c:grouping val="standard"/>
        <c:varyColors val="0"/>
        <c:ser>
          <c:idx val="0"/>
          <c:order val="1"/>
          <c:tx>
            <c:strRef>
              <c:f>'Fig 8'!$C$5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 8'!$A$7:$B$11,'Fig 8'!$A$13:$B$17,'Fig 8'!$A$19:$B$23,'Fig 8'!$A$25:$B$28)</c:f>
              <c:strCache/>
            </c:strRef>
          </c:cat>
          <c:val>
            <c:numRef>
              <c:f>('Fig 8'!$C$7:$C$11,'Fig 8'!$C$13:$C$17,'Fig 8'!$C$19:$C$23,'Fig 8'!$C$25:$C$28)</c:f>
              <c:numCache/>
            </c:numRef>
          </c:val>
          <c:smooth val="0"/>
        </c:ser>
        <c:ser>
          <c:idx val="1"/>
          <c:order val="2"/>
          <c:tx>
            <c:strRef>
              <c:f>'Fig 8'!$D$5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 8'!$A$7:$B$11,'Fig 8'!$A$13:$B$17,'Fig 8'!$A$19:$B$23,'Fig 8'!$A$25:$B$28)</c:f>
              <c:strCache/>
            </c:strRef>
          </c:cat>
          <c:val>
            <c:numRef>
              <c:f>('Fig 8'!$D$7:$D$11,'Fig 8'!$D$13:$D$17,'Fig 8'!$D$19:$D$23,'Fig 8'!$D$25:$D$28)</c:f>
              <c:numCache/>
            </c:numRef>
          </c:val>
          <c:smooth val="0"/>
        </c:ser>
        <c:marker val="1"/>
        <c:axId val="41630788"/>
        <c:axId val="39132773"/>
      </c:lineChart>
      <c:catAx>
        <c:axId val="4163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2773"/>
        <c:crosses val="autoZero"/>
        <c:auto val="1"/>
        <c:lblOffset val="100"/>
        <c:noMultiLvlLbl val="0"/>
      </c:catAx>
      <c:valAx>
        <c:axId val="3913277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16307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5"/>
          <c:y val="0.92375"/>
          <c:w val="0.266"/>
          <c:h val="0.02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by education level, migration status and gender,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EU, Q2 2021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population aged 20-64, not seasonally adjusted data)</a:t>
            </a:r>
          </a:p>
        </c:rich>
      </c:tx>
      <c:layout>
        <c:manualLayout>
          <c:xMode val="edge"/>
          <c:yMode val="edge"/>
          <c:x val="0.00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4675"/>
          <c:w val="0.94325"/>
          <c:h val="0.49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9'!$C$2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9'!$A$3:$B$18</c:f>
              <c:multiLvlStrCache/>
            </c:multiLvlStrRef>
          </c:cat>
          <c:val>
            <c:numRef>
              <c:f>'Fig 9'!$C$3:$C$18</c:f>
              <c:numCache/>
            </c:numRef>
          </c:val>
        </c:ser>
        <c:ser>
          <c:idx val="1"/>
          <c:order val="1"/>
          <c:tx>
            <c:strRef>
              <c:f>'Fig 9'!$D$2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9'!$A$3:$B$18</c:f>
              <c:multiLvlStrCache/>
            </c:multiLvlStrRef>
          </c:cat>
          <c:val>
            <c:numRef>
              <c:f>'Fig 9'!$D$3:$D$18</c:f>
              <c:numCache/>
            </c:numRef>
          </c:val>
        </c:ser>
        <c:ser>
          <c:idx val="2"/>
          <c:order val="2"/>
          <c:tx>
            <c:strRef>
              <c:f>'Fig 9'!$E$2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9'!$A$3:$B$18</c:f>
              <c:multiLvlStrCache/>
            </c:multiLvlStrRef>
          </c:cat>
          <c:val>
            <c:numRef>
              <c:f>'Fig 9'!$E$3:$E$18</c:f>
              <c:numCache/>
            </c:numRef>
          </c:val>
        </c:ser>
        <c:overlap val="100"/>
        <c:gapWidth val="330"/>
        <c:axId val="16650638"/>
        <c:axId val="15638015"/>
      </c:barChart>
      <c:catAx>
        <c:axId val="1665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38015"/>
        <c:crosses val="autoZero"/>
        <c:auto val="1"/>
        <c:lblOffset val="100"/>
        <c:noMultiLvlLbl val="0"/>
      </c:catAx>
      <c:valAx>
        <c:axId val="1563801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06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75"/>
          <c:y val="0.84675"/>
          <c:w val="0.185"/>
          <c:h val="0.04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0.94425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6286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4</xdr:row>
      <xdr:rowOff>142875</xdr:rowOff>
    </xdr:from>
    <xdr:to>
      <xdr:col>22</xdr:col>
      <xdr:colOff>609600</xdr:colOff>
      <xdr:row>38</xdr:row>
      <xdr:rowOff>114300</xdr:rowOff>
    </xdr:to>
    <xdr:graphicFrame macro="">
      <xdr:nvGraphicFramePr>
        <xdr:cNvPr id="2" name="Chart 1"/>
        <xdr:cNvGraphicFramePr/>
      </xdr:nvGraphicFramePr>
      <xdr:xfrm>
        <a:off x="5600700" y="904875"/>
        <a:ext cx="91821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2</xdr:row>
      <xdr:rowOff>0</xdr:rowOff>
    </xdr:from>
    <xdr:to>
      <xdr:col>12</xdr:col>
      <xdr:colOff>200025</xdr:colOff>
      <xdr:row>20</xdr:row>
      <xdr:rowOff>180975</xdr:rowOff>
    </xdr:to>
    <xdr:graphicFrame macro="">
      <xdr:nvGraphicFramePr>
        <xdr:cNvPr id="2" name="Chart 1"/>
        <xdr:cNvGraphicFramePr/>
      </xdr:nvGraphicFramePr>
      <xdr:xfrm>
        <a:off x="2571750" y="381000"/>
        <a:ext cx="49434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67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(¹) Low data reliability; (²) Provisional data and low data reliability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lfsi_pt_q)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5</xdr:row>
      <xdr:rowOff>190500</xdr:rowOff>
    </xdr:from>
    <xdr:to>
      <xdr:col>25</xdr:col>
      <xdr:colOff>9525</xdr:colOff>
      <xdr:row>39</xdr:row>
      <xdr:rowOff>123825</xdr:rowOff>
    </xdr:to>
    <xdr:graphicFrame macro="">
      <xdr:nvGraphicFramePr>
        <xdr:cNvPr id="2" name="Chart 1"/>
        <xdr:cNvGraphicFramePr/>
      </xdr:nvGraphicFramePr>
      <xdr:xfrm>
        <a:off x="5819775" y="1143000"/>
        <a:ext cx="9429750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819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lfsq_erganedm)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552450</xdr:rowOff>
    </xdr:from>
    <xdr:to>
      <xdr:col>17</xdr:col>
      <xdr:colOff>95250</xdr:colOff>
      <xdr:row>34</xdr:row>
      <xdr:rowOff>19050</xdr:rowOff>
    </xdr:to>
    <xdr:graphicFrame macro="">
      <xdr:nvGraphicFramePr>
        <xdr:cNvPr id="6" name="Chart 5"/>
        <xdr:cNvGraphicFramePr/>
      </xdr:nvGraphicFramePr>
      <xdr:xfrm>
        <a:off x="6943725" y="933450"/>
        <a:ext cx="77247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lfsq_erganedm)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0</xdr:row>
      <xdr:rowOff>171450</xdr:rowOff>
    </xdr:from>
    <xdr:to>
      <xdr:col>27</xdr:col>
      <xdr:colOff>447675</xdr:colOff>
      <xdr:row>27</xdr:row>
      <xdr:rowOff>123825</xdr:rowOff>
    </xdr:to>
    <xdr:graphicFrame macro="">
      <xdr:nvGraphicFramePr>
        <xdr:cNvPr id="4" name="Chart 3"/>
        <xdr:cNvGraphicFramePr/>
      </xdr:nvGraphicFramePr>
      <xdr:xfrm>
        <a:off x="6934200" y="171450"/>
        <a:ext cx="113823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6048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(¹) confidential data; (²) low data reliability; (³) provisional data and low data reliability</a:t>
          </a:r>
          <a:endParaRPr lang="en-I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lfsq_erganedm)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0</xdr:row>
      <xdr:rowOff>0</xdr:rowOff>
    </xdr:from>
    <xdr:to>
      <xdr:col>23</xdr:col>
      <xdr:colOff>171450</xdr:colOff>
      <xdr:row>26</xdr:row>
      <xdr:rowOff>123825</xdr:rowOff>
    </xdr:to>
    <xdr:graphicFrame macro="">
      <xdr:nvGraphicFramePr>
        <xdr:cNvPr id="2" name="Chart 1"/>
        <xdr:cNvGraphicFramePr/>
      </xdr:nvGraphicFramePr>
      <xdr:xfrm>
        <a:off x="4686300" y="0"/>
        <a:ext cx="92202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9</xdr:row>
      <xdr:rowOff>76200</xdr:rowOff>
    </xdr:from>
    <xdr:to>
      <xdr:col>16</xdr:col>
      <xdr:colOff>609600</xdr:colOff>
      <xdr:row>44</xdr:row>
      <xdr:rowOff>76200</xdr:rowOff>
    </xdr:to>
    <xdr:graphicFrame macro="">
      <xdr:nvGraphicFramePr>
        <xdr:cNvPr id="2" name="Chart 1"/>
        <xdr:cNvGraphicFramePr/>
      </xdr:nvGraphicFramePr>
      <xdr:xfrm>
        <a:off x="1000125" y="1514475"/>
        <a:ext cx="9363075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0.93075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7048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(¹) Low data reliability and provisional data in Q1 and Q2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419100</xdr:colOff>
      <xdr:row>4</xdr:row>
      <xdr:rowOff>9525</xdr:rowOff>
    </xdr:from>
    <xdr:to>
      <xdr:col>27</xdr:col>
      <xdr:colOff>457200</xdr:colOff>
      <xdr:row>42</xdr:row>
      <xdr:rowOff>85725</xdr:rowOff>
    </xdr:to>
    <xdr:graphicFrame macro="">
      <xdr:nvGraphicFramePr>
        <xdr:cNvPr id="3" name="Chart 2"/>
        <xdr:cNvGraphicFramePr/>
      </xdr:nvGraphicFramePr>
      <xdr:xfrm>
        <a:off x="8324850" y="771525"/>
        <a:ext cx="9182100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66675" y="5067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lfsi_educ_q)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1581150</xdr:colOff>
      <xdr:row>15</xdr:row>
      <xdr:rowOff>95250</xdr:rowOff>
    </xdr:from>
    <xdr:to>
      <xdr:col>20</xdr:col>
      <xdr:colOff>28575</xdr:colOff>
      <xdr:row>43</xdr:row>
      <xdr:rowOff>114300</xdr:rowOff>
    </xdr:to>
    <xdr:graphicFrame macro="">
      <xdr:nvGraphicFramePr>
        <xdr:cNvPr id="2" name="Chart 1"/>
        <xdr:cNvGraphicFramePr/>
      </xdr:nvGraphicFramePr>
      <xdr:xfrm>
        <a:off x="1581150" y="3333750"/>
        <a:ext cx="129730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181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Note:(¹) Low data reliability and provisional data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lfsi_educ_q)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</xdr:row>
      <xdr:rowOff>19050</xdr:rowOff>
    </xdr:from>
    <xdr:to>
      <xdr:col>23</xdr:col>
      <xdr:colOff>409575</xdr:colOff>
      <xdr:row>43</xdr:row>
      <xdr:rowOff>95250</xdr:rowOff>
    </xdr:to>
    <xdr:graphicFrame macro="">
      <xdr:nvGraphicFramePr>
        <xdr:cNvPr id="2" name="Chart 1"/>
        <xdr:cNvGraphicFramePr/>
      </xdr:nvGraphicFramePr>
      <xdr:xfrm>
        <a:off x="7820025" y="590550"/>
        <a:ext cx="9239250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(¹) Low data reliability for 55-64, also in Bulgaria, Estonia, Latvia, Lithuania, Malta and Slovakia for 15-24 and in Estonia for 25-54; (²) provisional data and low data reliability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lfsi_pt_q)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 topLeftCell="A1">
      <selection activeCell="G9" sqref="G9:G10"/>
    </sheetView>
  </sheetViews>
  <sheetFormatPr defaultColWidth="9.140625" defaultRowHeight="15"/>
  <cols>
    <col min="1" max="16384" width="9.140625" style="1" customWidth="1"/>
  </cols>
  <sheetData>
    <row r="1" ht="12">
      <c r="A1" s="1" t="s">
        <v>14</v>
      </c>
    </row>
    <row r="2" ht="12">
      <c r="A2" s="1" t="s">
        <v>12</v>
      </c>
    </row>
    <row r="3" spans="1:14" ht="14.4" customHeight="1">
      <c r="A3" s="35"/>
      <c r="B3" s="60" t="s">
        <v>73</v>
      </c>
      <c r="C3" s="61"/>
      <c r="D3" s="60" t="s">
        <v>74</v>
      </c>
      <c r="E3" s="61"/>
      <c r="F3" s="60" t="s">
        <v>75</v>
      </c>
      <c r="G3" s="61"/>
      <c r="H3" s="60" t="s">
        <v>76</v>
      </c>
      <c r="I3" s="61"/>
      <c r="K3" s="1" t="s">
        <v>1</v>
      </c>
      <c r="L3" s="1" t="s">
        <v>0</v>
      </c>
      <c r="M3" s="1" t="s">
        <v>2</v>
      </c>
      <c r="N3" s="1" t="s">
        <v>3</v>
      </c>
    </row>
    <row r="4" spans="1:14" ht="12">
      <c r="A4" s="37"/>
      <c r="B4" s="39" t="s">
        <v>10</v>
      </c>
      <c r="C4" s="38" t="s">
        <v>11</v>
      </c>
      <c r="D4" s="39" t="s">
        <v>10</v>
      </c>
      <c r="E4" s="38" t="s">
        <v>11</v>
      </c>
      <c r="F4" s="39" t="s">
        <v>10</v>
      </c>
      <c r="G4" s="38" t="s">
        <v>11</v>
      </c>
      <c r="H4" s="39" t="s">
        <v>10</v>
      </c>
      <c r="I4" s="38" t="s">
        <v>11</v>
      </c>
      <c r="K4" s="1" t="s">
        <v>11</v>
      </c>
      <c r="L4" s="1" t="s">
        <v>11</v>
      </c>
      <c r="M4" s="1" t="s">
        <v>11</v>
      </c>
      <c r="N4" s="1" t="s">
        <v>11</v>
      </c>
    </row>
    <row r="5" spans="1:14" ht="12">
      <c r="A5" s="10" t="s">
        <v>7</v>
      </c>
      <c r="B5" s="40">
        <v>66.5</v>
      </c>
      <c r="C5" s="33">
        <v>67.2</v>
      </c>
      <c r="D5" s="40">
        <v>28.7</v>
      </c>
      <c r="E5" s="33">
        <v>29.6</v>
      </c>
      <c r="F5" s="40">
        <v>73.6</v>
      </c>
      <c r="G5" s="33">
        <v>74.8</v>
      </c>
      <c r="H5" s="40">
        <v>53.4</v>
      </c>
      <c r="I5" s="33">
        <v>54</v>
      </c>
      <c r="K5" s="1">
        <f>C5-B5</f>
        <v>0.7000000000000028</v>
      </c>
      <c r="L5" s="1">
        <f>E5-D5</f>
        <v>0.9000000000000021</v>
      </c>
      <c r="M5" s="1">
        <f>G5-F5</f>
        <v>1.2000000000000028</v>
      </c>
      <c r="N5" s="1">
        <f>I5-H5</f>
        <v>0.6000000000000014</v>
      </c>
    </row>
    <row r="6" spans="1:14" ht="12">
      <c r="A6" s="11" t="s">
        <v>8</v>
      </c>
      <c r="B6" s="41">
        <v>77.7</v>
      </c>
      <c r="C6" s="34">
        <v>78.3</v>
      </c>
      <c r="D6" s="41">
        <v>34</v>
      </c>
      <c r="E6" s="34">
        <v>34.9</v>
      </c>
      <c r="F6" s="41">
        <v>84.9</v>
      </c>
      <c r="G6" s="34">
        <v>85.7</v>
      </c>
      <c r="H6" s="41">
        <v>66.1</v>
      </c>
      <c r="I6" s="34">
        <v>66.7</v>
      </c>
      <c r="K6" s="1">
        <f>C6-B6</f>
        <v>0.5999999999999943</v>
      </c>
      <c r="L6" s="1">
        <f>E6-D6</f>
        <v>0.8999999999999986</v>
      </c>
      <c r="M6" s="1">
        <f>G6-F6</f>
        <v>0.7999999999999972</v>
      </c>
      <c r="N6" s="1">
        <f>I6-H6</f>
        <v>0.6000000000000085</v>
      </c>
    </row>
    <row r="7" spans="1:15" ht="12">
      <c r="A7" s="42" t="s">
        <v>9</v>
      </c>
      <c r="B7" s="43">
        <v>72.1</v>
      </c>
      <c r="C7" s="44">
        <v>72.8</v>
      </c>
      <c r="D7" s="43">
        <v>31.4</v>
      </c>
      <c r="E7" s="44">
        <v>32.3</v>
      </c>
      <c r="F7" s="43">
        <v>79.3</v>
      </c>
      <c r="G7" s="44">
        <v>80.3</v>
      </c>
      <c r="H7" s="43">
        <v>59.6</v>
      </c>
      <c r="I7" s="44">
        <v>60.2</v>
      </c>
      <c r="K7" s="1">
        <f aca="true" t="shared" si="0" ref="K7">C7-B7</f>
        <v>0.7000000000000028</v>
      </c>
      <c r="L7" s="1">
        <f>E7-D7</f>
        <v>0.8999999999999986</v>
      </c>
      <c r="M7" s="1">
        <f>G7-F7</f>
        <v>1</v>
      </c>
      <c r="N7" s="1">
        <f>I7-H7</f>
        <v>0.6000000000000014</v>
      </c>
      <c r="O7" s="1">
        <f>I6-I5</f>
        <v>12.700000000000003</v>
      </c>
    </row>
    <row r="8" ht="12">
      <c r="A8" s="2" t="s">
        <v>13</v>
      </c>
    </row>
    <row r="61" spans="2:3" ht="15">
      <c r="B61" s="1" t="s">
        <v>113</v>
      </c>
      <c r="C61" s="1" t="s">
        <v>81</v>
      </c>
    </row>
    <row r="62" spans="2:3" ht="15">
      <c r="B62" s="1" t="s">
        <v>0</v>
      </c>
      <c r="C62" s="1">
        <v>14909</v>
      </c>
    </row>
    <row r="63" spans="2:3" ht="15">
      <c r="B63" s="1" t="s">
        <v>1</v>
      </c>
      <c r="C63" s="1">
        <v>189327</v>
      </c>
    </row>
    <row r="64" spans="2:4" ht="15">
      <c r="B64" s="1" t="s">
        <v>2</v>
      </c>
      <c r="C64" s="1">
        <v>141321</v>
      </c>
      <c r="D64" s="1">
        <f>C64/C63</f>
        <v>0.7464387012945856</v>
      </c>
    </row>
    <row r="65" spans="2:4" ht="15">
      <c r="B65" s="1" t="s">
        <v>3</v>
      </c>
      <c r="C65" s="1">
        <v>36486</v>
      </c>
      <c r="D65" s="1">
        <f>C65/C63</f>
        <v>0.1927141929043401</v>
      </c>
    </row>
  </sheetData>
  <mergeCells count="4"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0"/>
  <sheetViews>
    <sheetView tabSelected="1" workbookViewId="0" topLeftCell="A1">
      <selection activeCell="R31" sqref="R31"/>
    </sheetView>
  </sheetViews>
  <sheetFormatPr defaultColWidth="8.8515625" defaultRowHeight="15"/>
  <cols>
    <col min="1" max="2" width="8.8515625" style="3" customWidth="1"/>
    <col min="3" max="3" width="11.140625" style="3" customWidth="1"/>
    <col min="4" max="16384" width="8.8515625" style="3" customWidth="1"/>
  </cols>
  <sheetData>
    <row r="1" ht="15"/>
    <row r="2" ht="15">
      <c r="A2" s="3" t="s">
        <v>107</v>
      </c>
    </row>
    <row r="3" ht="15">
      <c r="A3" s="3" t="s">
        <v>108</v>
      </c>
    </row>
    <row r="4" ht="15"/>
    <row r="5" spans="1:7" ht="132">
      <c r="A5" s="31" t="s">
        <v>106</v>
      </c>
      <c r="B5" s="31" t="s">
        <v>82</v>
      </c>
      <c r="C5" s="31" t="s">
        <v>83</v>
      </c>
      <c r="D5" s="31" t="s">
        <v>84</v>
      </c>
      <c r="E5" s="31" t="s">
        <v>85</v>
      </c>
      <c r="F5" s="31" t="s">
        <v>9</v>
      </c>
      <c r="G5" s="32"/>
    </row>
    <row r="6" spans="1:7" ht="15">
      <c r="A6" s="3" t="s">
        <v>48</v>
      </c>
      <c r="B6" s="3">
        <v>66.5</v>
      </c>
      <c r="C6" s="3">
        <v>71</v>
      </c>
      <c r="D6" s="3">
        <v>75.1</v>
      </c>
      <c r="E6" s="3">
        <v>74.7</v>
      </c>
      <c r="F6" s="3">
        <v>73</v>
      </c>
      <c r="G6" s="3" t="b">
        <f aca="true" t="shared" si="0" ref="G6">E6&gt;D6</f>
        <v>0</v>
      </c>
    </row>
    <row r="7" ht="15"/>
    <row r="8" spans="1:7" ht="15">
      <c r="A8" s="53" t="s">
        <v>37</v>
      </c>
      <c r="B8" s="3">
        <v>67.3</v>
      </c>
      <c r="C8" s="3">
        <v>81.3</v>
      </c>
      <c r="D8" s="3">
        <v>85.7</v>
      </c>
      <c r="E8" s="3">
        <v>85.3</v>
      </c>
      <c r="F8" s="3">
        <v>82.3</v>
      </c>
      <c r="G8" s="3" t="b">
        <f>E8&gt;D8</f>
        <v>0</v>
      </c>
    </row>
    <row r="9" spans="1:7" ht="15">
      <c r="A9" s="53" t="s">
        <v>46</v>
      </c>
      <c r="B9" s="3">
        <v>68.8</v>
      </c>
      <c r="C9" s="3">
        <v>80.2</v>
      </c>
      <c r="D9" s="3">
        <v>82</v>
      </c>
      <c r="E9" s="3">
        <v>86.1</v>
      </c>
      <c r="F9" s="3">
        <v>81.1</v>
      </c>
      <c r="G9" s="3" t="b">
        <f>E9&gt;D9</f>
        <v>1</v>
      </c>
    </row>
    <row r="10" spans="1:7" ht="15">
      <c r="A10" s="53" t="s">
        <v>133</v>
      </c>
      <c r="B10" s="3">
        <v>69.9</v>
      </c>
      <c r="C10" s="3">
        <v>74.6</v>
      </c>
      <c r="D10" s="3">
        <v>79.5</v>
      </c>
      <c r="E10" s="3">
        <v>82.9</v>
      </c>
      <c r="F10" s="3">
        <v>79.4</v>
      </c>
      <c r="G10" s="3" t="b">
        <f>E10&gt;D10</f>
        <v>1</v>
      </c>
    </row>
    <row r="11" spans="1:7" ht="15">
      <c r="A11" s="53" t="s">
        <v>21</v>
      </c>
      <c r="B11" s="3">
        <v>81.5</v>
      </c>
      <c r="C11" s="3">
        <v>69.7</v>
      </c>
      <c r="D11" s="3">
        <v>75.4</v>
      </c>
      <c r="E11" s="3">
        <v>79.4</v>
      </c>
      <c r="F11" s="3">
        <v>79.2</v>
      </c>
      <c r="G11" s="3" t="b">
        <f>E11&gt;D11</f>
        <v>1</v>
      </c>
    </row>
    <row r="12" spans="1:6" ht="15">
      <c r="A12" s="53" t="s">
        <v>22</v>
      </c>
      <c r="B12" s="3">
        <v>69.7</v>
      </c>
      <c r="F12" s="3">
        <v>79</v>
      </c>
    </row>
    <row r="13" spans="1:7" ht="15">
      <c r="A13" s="53" t="s">
        <v>29</v>
      </c>
      <c r="B13" s="3">
        <v>81</v>
      </c>
      <c r="C13" s="3">
        <v>67.6</v>
      </c>
      <c r="D13" s="3">
        <v>79</v>
      </c>
      <c r="E13" s="3">
        <v>78.5</v>
      </c>
      <c r="F13" s="3">
        <v>78.6</v>
      </c>
      <c r="G13" s="3" t="b">
        <f aca="true" t="shared" si="1" ref="G13:G30">E13&gt;D13</f>
        <v>0</v>
      </c>
    </row>
    <row r="14" spans="1:7" ht="15">
      <c r="A14" s="53" t="s">
        <v>23</v>
      </c>
      <c r="B14" s="3">
        <v>68.7</v>
      </c>
      <c r="C14" s="3">
        <v>76.1</v>
      </c>
      <c r="D14" s="3">
        <v>74.9</v>
      </c>
      <c r="E14" s="3">
        <v>80.3</v>
      </c>
      <c r="F14" s="3">
        <v>78</v>
      </c>
      <c r="G14" s="3" t="b">
        <f t="shared" si="1"/>
        <v>1</v>
      </c>
    </row>
    <row r="15" spans="1:7" ht="15">
      <c r="A15" s="53" t="s">
        <v>128</v>
      </c>
      <c r="B15" s="3">
        <v>81.3</v>
      </c>
      <c r="D15" s="3">
        <v>75.4</v>
      </c>
      <c r="E15" s="3">
        <v>76.7</v>
      </c>
      <c r="F15" s="3">
        <v>78</v>
      </c>
      <c r="G15" s="3" t="b">
        <f t="shared" si="1"/>
        <v>1</v>
      </c>
    </row>
    <row r="16" spans="1:7" ht="15">
      <c r="A16" s="53" t="s">
        <v>25</v>
      </c>
      <c r="B16" s="3">
        <v>69.8</v>
      </c>
      <c r="C16" s="3">
        <v>67.6</v>
      </c>
      <c r="D16" s="3">
        <v>77.9</v>
      </c>
      <c r="E16" s="3">
        <v>78.7</v>
      </c>
      <c r="F16" s="3">
        <v>77.4</v>
      </c>
      <c r="G16" s="3" t="b">
        <f t="shared" si="1"/>
        <v>1</v>
      </c>
    </row>
    <row r="17" spans="1:7" ht="15">
      <c r="A17" s="53" t="s">
        <v>34</v>
      </c>
      <c r="B17" s="3">
        <v>69.5</v>
      </c>
      <c r="C17" s="3">
        <v>83.9</v>
      </c>
      <c r="D17" s="3">
        <v>80.8</v>
      </c>
      <c r="E17" s="3">
        <v>77.1</v>
      </c>
      <c r="F17" s="3">
        <v>77</v>
      </c>
      <c r="G17" s="3" t="b">
        <f t="shared" si="1"/>
        <v>0</v>
      </c>
    </row>
    <row r="18" spans="1:7" ht="15">
      <c r="A18" s="53" t="s">
        <v>44</v>
      </c>
      <c r="B18" s="3">
        <v>71.2</v>
      </c>
      <c r="C18" s="3">
        <v>68.3</v>
      </c>
      <c r="D18" s="3">
        <v>68.4</v>
      </c>
      <c r="E18" s="3">
        <v>79.6</v>
      </c>
      <c r="F18" s="3">
        <v>76.8</v>
      </c>
      <c r="G18" s="3" t="b">
        <f t="shared" si="1"/>
        <v>1</v>
      </c>
    </row>
    <row r="19" spans="1:7" ht="15">
      <c r="A19" s="53" t="s">
        <v>40</v>
      </c>
      <c r="B19" s="3">
        <v>79.1</v>
      </c>
      <c r="C19" s="3">
        <v>74.5</v>
      </c>
      <c r="D19" s="3">
        <v>61.7</v>
      </c>
      <c r="E19" s="3">
        <v>76.2</v>
      </c>
      <c r="F19" s="3">
        <v>76</v>
      </c>
      <c r="G19" s="3" t="b">
        <f t="shared" si="1"/>
        <v>1</v>
      </c>
    </row>
    <row r="20" spans="1:7" ht="15">
      <c r="A20" s="53" t="s">
        <v>20</v>
      </c>
      <c r="B20" s="3">
        <v>71.9</v>
      </c>
      <c r="C20" s="3">
        <v>69.9</v>
      </c>
      <c r="D20" s="3">
        <v>79.3</v>
      </c>
      <c r="E20" s="3">
        <v>76.6</v>
      </c>
      <c r="F20" s="3">
        <v>75.2</v>
      </c>
      <c r="G20" s="3" t="b">
        <f t="shared" si="1"/>
        <v>0</v>
      </c>
    </row>
    <row r="21" spans="1:7" ht="15">
      <c r="A21" s="53" t="s">
        <v>129</v>
      </c>
      <c r="B21" s="3">
        <v>68.5</v>
      </c>
      <c r="D21" s="3">
        <v>74</v>
      </c>
      <c r="E21" s="3">
        <v>77.9</v>
      </c>
      <c r="F21" s="3">
        <v>75.1</v>
      </c>
      <c r="G21" s="3" t="b">
        <f t="shared" si="1"/>
        <v>1</v>
      </c>
    </row>
    <row r="22" spans="1:7" ht="15">
      <c r="A22" s="53" t="s">
        <v>39</v>
      </c>
      <c r="B22" s="3">
        <v>86.1</v>
      </c>
      <c r="C22" s="3">
        <v>57.9</v>
      </c>
      <c r="D22" s="3">
        <v>69.1</v>
      </c>
      <c r="E22" s="3">
        <v>75.1</v>
      </c>
      <c r="F22" s="3">
        <v>75.1</v>
      </c>
      <c r="G22" s="3" t="b">
        <f t="shared" si="1"/>
        <v>1</v>
      </c>
    </row>
    <row r="23" spans="1:7" ht="15">
      <c r="A23" s="53" t="s">
        <v>16</v>
      </c>
      <c r="B23" s="3">
        <v>67.7</v>
      </c>
      <c r="C23" s="3">
        <v>73</v>
      </c>
      <c r="D23" s="3">
        <v>75.9</v>
      </c>
      <c r="E23" s="3">
        <v>77.7</v>
      </c>
      <c r="F23" s="3">
        <v>74.9</v>
      </c>
      <c r="G23" s="3" t="b">
        <f t="shared" si="1"/>
        <v>1</v>
      </c>
    </row>
    <row r="24" spans="1:7" ht="15">
      <c r="A24" s="53" t="s">
        <v>35</v>
      </c>
      <c r="B24" s="3">
        <v>75.9</v>
      </c>
      <c r="C24" s="3">
        <v>69.8</v>
      </c>
      <c r="D24" s="3">
        <v>74</v>
      </c>
      <c r="E24" s="3">
        <v>75.4</v>
      </c>
      <c r="F24" s="3">
        <v>74.5</v>
      </c>
      <c r="G24" s="3" t="b">
        <f t="shared" si="1"/>
        <v>1</v>
      </c>
    </row>
    <row r="25" spans="1:7" ht="15">
      <c r="A25" s="53" t="s">
        <v>31</v>
      </c>
      <c r="B25" s="3">
        <v>74.3</v>
      </c>
      <c r="C25" s="3">
        <v>64</v>
      </c>
      <c r="D25" s="3">
        <v>66.5</v>
      </c>
      <c r="E25" s="3">
        <v>74.8</v>
      </c>
      <c r="F25" s="3">
        <v>74.1</v>
      </c>
      <c r="G25" s="3" t="b">
        <f t="shared" si="1"/>
        <v>1</v>
      </c>
    </row>
    <row r="26" spans="1:7" ht="15">
      <c r="A26" s="53" t="s">
        <v>130</v>
      </c>
      <c r="B26" s="3">
        <v>74.8</v>
      </c>
      <c r="D26" s="3">
        <v>76.6</v>
      </c>
      <c r="E26" s="3">
        <v>74</v>
      </c>
      <c r="F26" s="3">
        <v>74</v>
      </c>
      <c r="G26" s="3" t="b">
        <f t="shared" si="1"/>
        <v>0</v>
      </c>
    </row>
    <row r="27" spans="1:7" ht="15">
      <c r="A27" s="53" t="s">
        <v>26</v>
      </c>
      <c r="B27" s="3">
        <v>63.4</v>
      </c>
      <c r="C27" s="3">
        <v>69.8</v>
      </c>
      <c r="D27" s="3">
        <v>74.3</v>
      </c>
      <c r="E27" s="3">
        <v>75.8</v>
      </c>
      <c r="F27" s="3">
        <v>73.3</v>
      </c>
      <c r="G27" s="3" t="b">
        <f t="shared" si="1"/>
        <v>1</v>
      </c>
    </row>
    <row r="28" spans="1:6" ht="15">
      <c r="A28" s="53" t="s">
        <v>131</v>
      </c>
      <c r="B28" s="3">
        <v>53.8</v>
      </c>
      <c r="E28" s="3">
        <v>72.8</v>
      </c>
      <c r="F28" s="3">
        <v>72.7</v>
      </c>
    </row>
    <row r="29" spans="1:7" ht="15">
      <c r="A29" s="53" t="s">
        <v>17</v>
      </c>
      <c r="B29" s="3">
        <v>61.6</v>
      </c>
      <c r="C29" s="3">
        <v>54.9</v>
      </c>
      <c r="D29" s="3">
        <v>66.9</v>
      </c>
      <c r="E29" s="3">
        <v>75.9</v>
      </c>
      <c r="F29" s="3">
        <v>70.5</v>
      </c>
      <c r="G29" s="3" t="b">
        <f t="shared" si="1"/>
        <v>1</v>
      </c>
    </row>
    <row r="30" spans="1:7" ht="15">
      <c r="A30" s="53" t="s">
        <v>19</v>
      </c>
      <c r="B30" s="3">
        <v>64.9</v>
      </c>
      <c r="C30" s="3">
        <v>65</v>
      </c>
      <c r="D30" s="3">
        <v>62.7</v>
      </c>
      <c r="E30" s="3">
        <v>69.4</v>
      </c>
      <c r="F30" s="3">
        <v>68.3</v>
      </c>
      <c r="G30" s="3" t="b">
        <f t="shared" si="1"/>
        <v>1</v>
      </c>
    </row>
    <row r="31" spans="1:6" ht="15">
      <c r="A31" s="53" t="s">
        <v>132</v>
      </c>
      <c r="B31" s="3">
        <v>62.1</v>
      </c>
      <c r="E31" s="3">
        <v>67.6</v>
      </c>
      <c r="F31" s="3">
        <v>67.5</v>
      </c>
    </row>
    <row r="32" spans="1:6" ht="15">
      <c r="A32" s="53" t="s">
        <v>45</v>
      </c>
      <c r="B32" s="3">
        <v>62.8</v>
      </c>
      <c r="C32" s="3">
        <v>49.7</v>
      </c>
      <c r="F32" s="3">
        <v>67.4</v>
      </c>
    </row>
    <row r="33" spans="1:7" ht="15">
      <c r="A33" s="53" t="s">
        <v>32</v>
      </c>
      <c r="B33" s="3">
        <v>61.4</v>
      </c>
      <c r="C33" s="3">
        <v>38.4</v>
      </c>
      <c r="D33" s="3">
        <v>57</v>
      </c>
      <c r="E33" s="3">
        <v>63.2</v>
      </c>
      <c r="F33" s="3">
        <v>62.7</v>
      </c>
      <c r="G33" s="3" t="b">
        <f>E33&gt;D33</f>
        <v>1</v>
      </c>
    </row>
    <row r="34" spans="1:7" ht="15">
      <c r="A34" s="53" t="s">
        <v>28</v>
      </c>
      <c r="B34" s="3">
        <v>55.6</v>
      </c>
      <c r="C34" s="3">
        <v>51.7</v>
      </c>
      <c r="D34" s="3">
        <v>54.1</v>
      </c>
      <c r="E34" s="3">
        <v>63.1</v>
      </c>
      <c r="F34" s="3">
        <v>62.3</v>
      </c>
      <c r="G34" s="3" t="b">
        <f>E34&gt;D34</f>
        <v>1</v>
      </c>
    </row>
    <row r="36" spans="1:6" ht="15">
      <c r="A36" s="3" t="s">
        <v>47</v>
      </c>
      <c r="B36" s="3">
        <v>75.4</v>
      </c>
      <c r="C36" s="3">
        <v>78.8</v>
      </c>
      <c r="D36" s="3">
        <v>81.2</v>
      </c>
      <c r="E36" s="3">
        <v>86.3</v>
      </c>
      <c r="F36" s="3">
        <v>81.3</v>
      </c>
    </row>
    <row r="37" spans="1:6" ht="15">
      <c r="A37" s="3" t="s">
        <v>127</v>
      </c>
      <c r="B37" s="3">
        <v>76.2</v>
      </c>
      <c r="D37" s="3">
        <v>77.5</v>
      </c>
      <c r="E37" s="3">
        <v>83.1</v>
      </c>
      <c r="F37" s="3">
        <v>80.8</v>
      </c>
    </row>
    <row r="38" spans="1:6" ht="15">
      <c r="A38" s="3" t="s">
        <v>38</v>
      </c>
      <c r="B38" s="3">
        <v>72.1</v>
      </c>
      <c r="C38" s="3">
        <v>76.4</v>
      </c>
      <c r="D38" s="3">
        <v>79</v>
      </c>
      <c r="E38" s="3">
        <v>82.5</v>
      </c>
      <c r="F38" s="3">
        <v>80</v>
      </c>
    </row>
    <row r="40" spans="1:6" ht="15">
      <c r="A40" s="3" t="s">
        <v>42</v>
      </c>
      <c r="B40" s="3">
        <v>61.7</v>
      </c>
      <c r="C40" s="3">
        <v>66.7</v>
      </c>
      <c r="D40" s="3">
        <v>65.8</v>
      </c>
      <c r="E40" s="3">
        <v>63.9</v>
      </c>
      <c r="F40" s="3">
        <v>63.9</v>
      </c>
    </row>
    <row r="41" ht="15">
      <c r="A41" s="53" t="s">
        <v>134</v>
      </c>
    </row>
    <row r="42" ht="101.5">
      <c r="A42" s="24" t="s">
        <v>100</v>
      </c>
    </row>
    <row r="45" spans="1:4" ht="15">
      <c r="A45" s="3" t="s">
        <v>111</v>
      </c>
      <c r="B45" s="3" t="s">
        <v>106</v>
      </c>
      <c r="C45" s="3" t="s">
        <v>80</v>
      </c>
      <c r="D45" s="3" t="s">
        <v>9</v>
      </c>
    </row>
    <row r="46" spans="1:4" ht="15">
      <c r="A46" s="3" t="s">
        <v>112</v>
      </c>
      <c r="B46" s="3" t="s">
        <v>36</v>
      </c>
      <c r="C46" s="3" t="s">
        <v>83</v>
      </c>
      <c r="D46" s="3">
        <v>0</v>
      </c>
    </row>
    <row r="47" spans="2:4" ht="15">
      <c r="B47" s="3" t="s">
        <v>41</v>
      </c>
      <c r="C47" s="3" t="s">
        <v>83</v>
      </c>
      <c r="D47" s="3">
        <v>0</v>
      </c>
    </row>
    <row r="48" spans="1:4" ht="15">
      <c r="A48" s="3" t="s">
        <v>61</v>
      </c>
      <c r="B48" s="3" t="s">
        <v>18</v>
      </c>
      <c r="C48" s="3" t="s">
        <v>82</v>
      </c>
      <c r="D48" s="3">
        <v>53.8</v>
      </c>
    </row>
    <row r="49" spans="3:4" ht="15">
      <c r="C49" s="3" t="s">
        <v>83</v>
      </c>
      <c r="D49" s="3">
        <v>0</v>
      </c>
    </row>
    <row r="50" spans="3:4" ht="15">
      <c r="C50" s="3" t="s">
        <v>84</v>
      </c>
      <c r="D50" s="3">
        <v>0</v>
      </c>
    </row>
    <row r="51" spans="2:4" ht="15">
      <c r="B51" s="3" t="s">
        <v>30</v>
      </c>
      <c r="C51" s="3" t="s">
        <v>83</v>
      </c>
      <c r="D51" s="3">
        <v>0</v>
      </c>
    </row>
    <row r="52" spans="2:4" ht="15">
      <c r="B52" s="3" t="s">
        <v>33</v>
      </c>
      <c r="C52" s="3" t="s">
        <v>83</v>
      </c>
      <c r="D52" s="3">
        <v>0</v>
      </c>
    </row>
    <row r="53" spans="2:4" ht="15">
      <c r="B53" s="3" t="s">
        <v>41</v>
      </c>
      <c r="C53" s="3" t="s">
        <v>82</v>
      </c>
      <c r="D53" s="3">
        <v>62.1</v>
      </c>
    </row>
    <row r="54" spans="3:4" ht="15">
      <c r="C54" s="3" t="s">
        <v>84</v>
      </c>
      <c r="D54" s="3">
        <v>0</v>
      </c>
    </row>
    <row r="55" spans="2:4" ht="15">
      <c r="B55" s="3" t="s">
        <v>43</v>
      </c>
      <c r="C55" s="3" t="s">
        <v>83</v>
      </c>
      <c r="D55" s="3">
        <v>0</v>
      </c>
    </row>
    <row r="76" spans="1:6" ht="15">
      <c r="A76" s="3" t="s">
        <v>30</v>
      </c>
      <c r="B76" s="3">
        <v>76.2</v>
      </c>
      <c r="D76" s="3">
        <v>77.5</v>
      </c>
      <c r="E76" s="3">
        <v>83.1</v>
      </c>
      <c r="F76" s="3">
        <v>80.8</v>
      </c>
    </row>
    <row r="77" spans="1:6" ht="15">
      <c r="A77" s="3" t="s">
        <v>38</v>
      </c>
      <c r="B77" s="3">
        <v>72.1</v>
      </c>
      <c r="C77" s="3">
        <v>76.4</v>
      </c>
      <c r="D77" s="3">
        <v>79</v>
      </c>
      <c r="E77" s="3">
        <v>82.5</v>
      </c>
      <c r="F77" s="3">
        <v>80</v>
      </c>
    </row>
    <row r="78" spans="1:6" ht="15">
      <c r="A78" s="3" t="s">
        <v>47</v>
      </c>
      <c r="B78" s="3">
        <v>75.4</v>
      </c>
      <c r="C78" s="3">
        <v>78.8</v>
      </c>
      <c r="D78" s="3">
        <v>81.2</v>
      </c>
      <c r="E78" s="3">
        <v>86.3</v>
      </c>
      <c r="F78" s="3">
        <v>81.3</v>
      </c>
    </row>
    <row r="80" spans="1:6" ht="15">
      <c r="A80" s="3" t="s">
        <v>42</v>
      </c>
      <c r="B80" s="3">
        <v>62.6</v>
      </c>
      <c r="C80" s="3">
        <v>71.5</v>
      </c>
      <c r="D80" s="3">
        <v>68.7</v>
      </c>
      <c r="E80" s="3">
        <v>65.9</v>
      </c>
      <c r="F80" s="3">
        <v>66</v>
      </c>
    </row>
  </sheetData>
  <autoFilter ref="A7:G7">
    <sortState ref="A8:G80">
      <sortCondition descending="1" sortBy="value" ref="F8:F80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 topLeftCell="J1">
      <selection activeCell="E1" sqref="E1:E1048576"/>
    </sheetView>
  </sheetViews>
  <sheetFormatPr defaultColWidth="9.140625" defaultRowHeight="15"/>
  <cols>
    <col min="1" max="2" width="13.57421875" style="3" customWidth="1"/>
    <col min="3" max="16384" width="9.140625" style="3" customWidth="1"/>
  </cols>
  <sheetData>
    <row r="1" ht="15">
      <c r="A1" s="1" t="s">
        <v>50</v>
      </c>
    </row>
    <row r="2" ht="15">
      <c r="A2" s="1" t="s">
        <v>12</v>
      </c>
    </row>
    <row r="3" ht="15"/>
    <row r="4" spans="1:7" ht="15">
      <c r="A4" s="46"/>
      <c r="B4" s="61" t="s">
        <v>10</v>
      </c>
      <c r="C4" s="61"/>
      <c r="D4" s="61"/>
      <c r="E4" s="61" t="s">
        <v>11</v>
      </c>
      <c r="F4" s="61"/>
      <c r="G4" s="61"/>
    </row>
    <row r="5" spans="1:11" ht="36">
      <c r="A5" s="36" t="s">
        <v>15</v>
      </c>
      <c r="B5" s="38" t="s">
        <v>7</v>
      </c>
      <c r="C5" s="38" t="s">
        <v>8</v>
      </c>
      <c r="D5" s="47" t="s">
        <v>9</v>
      </c>
      <c r="E5" s="38" t="s">
        <v>7</v>
      </c>
      <c r="F5" s="38" t="s">
        <v>8</v>
      </c>
      <c r="G5" s="47" t="s">
        <v>9</v>
      </c>
      <c r="H5" s="31" t="s">
        <v>135</v>
      </c>
      <c r="I5" s="31" t="s">
        <v>136</v>
      </c>
      <c r="J5" s="31" t="s">
        <v>137</v>
      </c>
      <c r="K5" s="31" t="s">
        <v>138</v>
      </c>
    </row>
    <row r="6" spans="1:11" ht="15">
      <c r="A6" s="48" t="s">
        <v>48</v>
      </c>
      <c r="B6" s="49">
        <v>66.5</v>
      </c>
      <c r="C6" s="49">
        <v>77.7</v>
      </c>
      <c r="D6" s="49">
        <v>72.1</v>
      </c>
      <c r="E6" s="49">
        <v>67.2</v>
      </c>
      <c r="F6" s="49">
        <v>78.3</v>
      </c>
      <c r="G6" s="49">
        <v>72.8</v>
      </c>
      <c r="H6" s="3">
        <f aca="true" t="shared" si="0" ref="H6">E6-B6</f>
        <v>0.7000000000000028</v>
      </c>
      <c r="I6" s="3">
        <f aca="true" t="shared" si="1" ref="I6">F6-C6</f>
        <v>0.5999999999999943</v>
      </c>
      <c r="J6" s="3">
        <f aca="true" t="shared" si="2" ref="J6">G6-D6</f>
        <v>0.7000000000000028</v>
      </c>
      <c r="K6" s="3">
        <f aca="true" t="shared" si="3" ref="K6">F6-E6</f>
        <v>11.099999999999994</v>
      </c>
    </row>
    <row r="7" spans="1:7" ht="15">
      <c r="A7" s="50"/>
      <c r="B7" s="51"/>
      <c r="C7" s="51"/>
      <c r="D7" s="51"/>
      <c r="E7" s="51"/>
      <c r="F7" s="51"/>
      <c r="G7" s="51"/>
    </row>
    <row r="8" spans="1:11" ht="15">
      <c r="A8" s="50" t="s">
        <v>37</v>
      </c>
      <c r="B8" s="51">
        <v>77.1</v>
      </c>
      <c r="C8" s="51">
        <v>85.3</v>
      </c>
      <c r="D8" s="51">
        <v>81.2</v>
      </c>
      <c r="E8" s="51">
        <v>78</v>
      </c>
      <c r="F8" s="51">
        <v>86</v>
      </c>
      <c r="G8" s="51">
        <v>82</v>
      </c>
      <c r="H8" s="3">
        <f aca="true" t="shared" si="4" ref="H8:H34">E8-B8</f>
        <v>0.9000000000000057</v>
      </c>
      <c r="I8" s="3">
        <f aca="true" t="shared" si="5" ref="I8:I34">F8-C8</f>
        <v>0.7000000000000028</v>
      </c>
      <c r="J8" s="3">
        <f aca="true" t="shared" si="6" ref="J8:J34">G8-D8</f>
        <v>0.7999999999999972</v>
      </c>
      <c r="K8" s="3">
        <f aca="true" t="shared" si="7" ref="K8:K34">F8-E8</f>
        <v>8</v>
      </c>
    </row>
    <row r="9" spans="1:11" ht="15">
      <c r="A9" s="50" t="s">
        <v>46</v>
      </c>
      <c r="B9" s="51">
        <v>76.7</v>
      </c>
      <c r="C9" s="51">
        <v>82.2</v>
      </c>
      <c r="D9" s="51">
        <v>79.5</v>
      </c>
      <c r="E9" s="51">
        <v>78.2</v>
      </c>
      <c r="F9" s="51">
        <v>83.4</v>
      </c>
      <c r="G9" s="51">
        <v>80.8</v>
      </c>
      <c r="H9" s="3">
        <f t="shared" si="4"/>
        <v>1.5</v>
      </c>
      <c r="I9" s="3">
        <f t="shared" si="5"/>
        <v>1.2000000000000028</v>
      </c>
      <c r="J9" s="3">
        <f t="shared" si="6"/>
        <v>1.2999999999999972</v>
      </c>
      <c r="K9" s="3">
        <f t="shared" si="7"/>
        <v>5.200000000000003</v>
      </c>
    </row>
    <row r="10" spans="1:11" ht="15">
      <c r="A10" s="52" t="s">
        <v>119</v>
      </c>
      <c r="B10" s="51">
        <v>74.8</v>
      </c>
      <c r="C10" s="51">
        <v>82.7</v>
      </c>
      <c r="D10" s="51">
        <v>78.8</v>
      </c>
      <c r="E10" s="51">
        <v>75.5</v>
      </c>
      <c r="F10" s="51">
        <v>83.4</v>
      </c>
      <c r="G10" s="51">
        <v>79.5</v>
      </c>
      <c r="H10" s="3">
        <f t="shared" si="4"/>
        <v>0.7000000000000028</v>
      </c>
      <c r="I10" s="3">
        <f t="shared" si="5"/>
        <v>0.7000000000000028</v>
      </c>
      <c r="J10" s="3">
        <f t="shared" si="6"/>
        <v>0.7000000000000028</v>
      </c>
      <c r="K10" s="3">
        <f t="shared" si="7"/>
        <v>7.900000000000006</v>
      </c>
    </row>
    <row r="11" spans="1:11" ht="15">
      <c r="A11" s="50" t="s">
        <v>21</v>
      </c>
      <c r="B11" s="51">
        <v>71.1</v>
      </c>
      <c r="C11" s="51">
        <v>86.8</v>
      </c>
      <c r="D11" s="51">
        <v>79.1</v>
      </c>
      <c r="E11" s="51">
        <v>71.2</v>
      </c>
      <c r="F11" s="51">
        <v>87.1</v>
      </c>
      <c r="G11" s="51">
        <v>79.4</v>
      </c>
      <c r="H11" s="3">
        <f t="shared" si="4"/>
        <v>0.10000000000000853</v>
      </c>
      <c r="I11" s="3">
        <f t="shared" si="5"/>
        <v>0.29999999999999716</v>
      </c>
      <c r="J11" s="3">
        <f t="shared" si="6"/>
        <v>0.30000000000001137</v>
      </c>
      <c r="K11" s="3">
        <f t="shared" si="7"/>
        <v>15.899999999999991</v>
      </c>
    </row>
    <row r="12" spans="1:11" ht="15">
      <c r="A12" s="50" t="s">
        <v>22</v>
      </c>
      <c r="B12" s="51">
        <v>74.5</v>
      </c>
      <c r="C12" s="51">
        <v>81.1</v>
      </c>
      <c r="D12" s="51">
        <v>77.8</v>
      </c>
      <c r="E12" s="51">
        <v>75.7</v>
      </c>
      <c r="F12" s="51">
        <v>81.8</v>
      </c>
      <c r="G12" s="51">
        <v>78.8</v>
      </c>
      <c r="H12" s="3">
        <f t="shared" si="4"/>
        <v>1.2000000000000028</v>
      </c>
      <c r="I12" s="3">
        <f t="shared" si="5"/>
        <v>0.7000000000000028</v>
      </c>
      <c r="J12" s="3">
        <f t="shared" si="6"/>
        <v>1</v>
      </c>
      <c r="K12" s="3">
        <f t="shared" si="7"/>
        <v>6.099999999999994</v>
      </c>
    </row>
    <row r="13" spans="1:11" ht="15">
      <c r="A13" s="50" t="s">
        <v>29</v>
      </c>
      <c r="B13" s="51">
        <v>72</v>
      </c>
      <c r="C13" s="51">
        <v>83.7</v>
      </c>
      <c r="D13" s="51">
        <v>77.8</v>
      </c>
      <c r="E13" s="51">
        <v>73.2</v>
      </c>
      <c r="F13" s="51">
        <v>84.4</v>
      </c>
      <c r="G13" s="51">
        <v>78.8</v>
      </c>
      <c r="H13" s="3">
        <f t="shared" si="4"/>
        <v>1.2000000000000028</v>
      </c>
      <c r="I13" s="3">
        <f t="shared" si="5"/>
        <v>0.7000000000000028</v>
      </c>
      <c r="J13" s="3">
        <f t="shared" si="6"/>
        <v>1</v>
      </c>
      <c r="K13" s="3">
        <f t="shared" si="7"/>
        <v>11.200000000000003</v>
      </c>
    </row>
    <row r="14" spans="1:11" ht="15">
      <c r="A14" s="50" t="s">
        <v>23</v>
      </c>
      <c r="B14" s="51">
        <v>76.8</v>
      </c>
      <c r="C14" s="51">
        <v>82.3</v>
      </c>
      <c r="D14" s="51">
        <v>79.5</v>
      </c>
      <c r="E14" s="51">
        <v>75.7</v>
      </c>
      <c r="F14" s="51">
        <v>80.6</v>
      </c>
      <c r="G14" s="51">
        <v>78.1</v>
      </c>
      <c r="H14" s="3">
        <f t="shared" si="4"/>
        <v>-1.0999999999999943</v>
      </c>
      <c r="I14" s="3">
        <f t="shared" si="5"/>
        <v>-1.7000000000000028</v>
      </c>
      <c r="J14" s="3">
        <f t="shared" si="6"/>
        <v>-1.4000000000000057</v>
      </c>
      <c r="K14" s="3">
        <f t="shared" si="7"/>
        <v>4.8999999999999915</v>
      </c>
    </row>
    <row r="15" spans="1:11" ht="15">
      <c r="A15" s="50" t="s">
        <v>36</v>
      </c>
      <c r="B15" s="51">
        <v>68</v>
      </c>
      <c r="C15" s="51">
        <v>85.5</v>
      </c>
      <c r="D15" s="51">
        <v>77.3</v>
      </c>
      <c r="E15" s="51">
        <v>69</v>
      </c>
      <c r="F15" s="51">
        <v>85.8</v>
      </c>
      <c r="G15" s="51">
        <v>78</v>
      </c>
      <c r="H15" s="3">
        <f t="shared" si="4"/>
        <v>1</v>
      </c>
      <c r="I15" s="3">
        <f t="shared" si="5"/>
        <v>0.29999999999999716</v>
      </c>
      <c r="J15" s="3">
        <f t="shared" si="6"/>
        <v>0.7000000000000028</v>
      </c>
      <c r="K15" s="3">
        <f t="shared" si="7"/>
        <v>16.799999999999997</v>
      </c>
    </row>
    <row r="16" spans="1:11" ht="15">
      <c r="A16" s="50" t="s">
        <v>34</v>
      </c>
      <c r="B16" s="51">
        <v>74.7</v>
      </c>
      <c r="C16" s="51">
        <v>77.3</v>
      </c>
      <c r="D16" s="51">
        <v>76</v>
      </c>
      <c r="E16" s="51">
        <v>76.3</v>
      </c>
      <c r="F16" s="51">
        <v>77.7</v>
      </c>
      <c r="G16" s="51">
        <v>77</v>
      </c>
      <c r="H16" s="3">
        <f t="shared" si="4"/>
        <v>1.5999999999999943</v>
      </c>
      <c r="I16" s="3">
        <f t="shared" si="5"/>
        <v>0.4000000000000057</v>
      </c>
      <c r="J16" s="3">
        <f t="shared" si="6"/>
        <v>1</v>
      </c>
      <c r="K16" s="3">
        <f t="shared" si="7"/>
        <v>1.4000000000000057</v>
      </c>
    </row>
    <row r="17" spans="1:11" ht="15">
      <c r="A17" s="50" t="s">
        <v>25</v>
      </c>
      <c r="B17" s="51">
        <v>74.7</v>
      </c>
      <c r="C17" s="51">
        <v>76.7</v>
      </c>
      <c r="D17" s="51">
        <v>75.7</v>
      </c>
      <c r="E17" s="51">
        <v>75.9</v>
      </c>
      <c r="F17" s="51">
        <v>78</v>
      </c>
      <c r="G17" s="51">
        <v>77</v>
      </c>
      <c r="H17" s="3">
        <f t="shared" si="4"/>
        <v>1.2000000000000028</v>
      </c>
      <c r="I17" s="3">
        <f t="shared" si="5"/>
        <v>1.2999999999999972</v>
      </c>
      <c r="J17" s="3">
        <f t="shared" si="6"/>
        <v>1.2999999999999972</v>
      </c>
      <c r="K17" s="3">
        <f t="shared" si="7"/>
        <v>2.0999999999999943</v>
      </c>
    </row>
    <row r="18" spans="1:11" ht="15">
      <c r="A18" s="50" t="s">
        <v>44</v>
      </c>
      <c r="B18" s="51">
        <v>69.8</v>
      </c>
      <c r="C18" s="51">
        <v>76.5</v>
      </c>
      <c r="D18" s="51">
        <v>73.3</v>
      </c>
      <c r="E18" s="51">
        <v>72.6</v>
      </c>
      <c r="F18" s="51">
        <v>79.3</v>
      </c>
      <c r="G18" s="51">
        <v>76.1</v>
      </c>
      <c r="H18" s="3">
        <f t="shared" si="4"/>
        <v>2.799999999999997</v>
      </c>
      <c r="I18" s="3">
        <f t="shared" si="5"/>
        <v>2.799999999999997</v>
      </c>
      <c r="J18" s="3">
        <f t="shared" si="6"/>
        <v>2.799999999999997</v>
      </c>
      <c r="K18" s="3">
        <f t="shared" si="7"/>
        <v>6.700000000000003</v>
      </c>
    </row>
    <row r="19" spans="1:11" ht="15">
      <c r="A19" s="50" t="s">
        <v>40</v>
      </c>
      <c r="B19" s="51">
        <v>71.6</v>
      </c>
      <c r="C19" s="51">
        <v>77.2</v>
      </c>
      <c r="D19" s="51">
        <v>74.3</v>
      </c>
      <c r="E19" s="51">
        <v>72.6</v>
      </c>
      <c r="F19" s="51">
        <v>78.8</v>
      </c>
      <c r="G19" s="51">
        <v>75.6</v>
      </c>
      <c r="H19" s="3">
        <f t="shared" si="4"/>
        <v>1</v>
      </c>
      <c r="I19" s="3">
        <f t="shared" si="5"/>
        <v>1.5999999999999943</v>
      </c>
      <c r="J19" s="3">
        <f t="shared" si="6"/>
        <v>1.2999999999999972</v>
      </c>
      <c r="K19" s="3">
        <f t="shared" si="7"/>
        <v>6.200000000000003</v>
      </c>
    </row>
    <row r="20" spans="1:11" ht="15">
      <c r="A20" s="50" t="s">
        <v>33</v>
      </c>
      <c r="B20" s="51">
        <v>71.8</v>
      </c>
      <c r="C20" s="51">
        <v>77.4</v>
      </c>
      <c r="D20" s="51">
        <v>74.5</v>
      </c>
      <c r="E20" s="51">
        <v>73</v>
      </c>
      <c r="F20" s="51">
        <v>77.5</v>
      </c>
      <c r="G20" s="51">
        <v>75.2</v>
      </c>
      <c r="H20" s="3">
        <f t="shared" si="4"/>
        <v>1.2000000000000028</v>
      </c>
      <c r="I20" s="3">
        <f t="shared" si="5"/>
        <v>0.09999999999999432</v>
      </c>
      <c r="J20" s="3">
        <f t="shared" si="6"/>
        <v>0.7000000000000028</v>
      </c>
      <c r="K20" s="3">
        <f t="shared" si="7"/>
        <v>4.5</v>
      </c>
    </row>
    <row r="21" spans="1:11" ht="15">
      <c r="A21" s="50" t="s">
        <v>39</v>
      </c>
      <c r="B21" s="51">
        <v>67.1</v>
      </c>
      <c r="C21" s="51">
        <v>81.9</v>
      </c>
      <c r="D21" s="51">
        <v>74.5</v>
      </c>
      <c r="E21" s="51">
        <v>68.2</v>
      </c>
      <c r="F21" s="51">
        <v>82.2</v>
      </c>
      <c r="G21" s="51">
        <v>75.2</v>
      </c>
      <c r="H21" s="3">
        <f t="shared" si="4"/>
        <v>1.1000000000000085</v>
      </c>
      <c r="I21" s="3">
        <f t="shared" si="5"/>
        <v>0.29999999999999716</v>
      </c>
      <c r="J21" s="3">
        <f t="shared" si="6"/>
        <v>0.7000000000000028</v>
      </c>
      <c r="K21" s="3">
        <f t="shared" si="7"/>
        <v>14</v>
      </c>
    </row>
    <row r="22" spans="1:11" ht="15">
      <c r="A22" s="50" t="s">
        <v>16</v>
      </c>
      <c r="B22" s="51">
        <v>69.9</v>
      </c>
      <c r="C22" s="51">
        <v>79.1</v>
      </c>
      <c r="D22" s="51">
        <v>74.5</v>
      </c>
      <c r="E22" s="51">
        <v>70.4</v>
      </c>
      <c r="F22" s="51">
        <v>79</v>
      </c>
      <c r="G22" s="51">
        <v>74.7</v>
      </c>
      <c r="H22" s="3">
        <f t="shared" si="4"/>
        <v>0.5</v>
      </c>
      <c r="I22" s="3">
        <f t="shared" si="5"/>
        <v>-0.09999999999999432</v>
      </c>
      <c r="J22" s="3">
        <f t="shared" si="6"/>
        <v>0.20000000000000284</v>
      </c>
      <c r="K22" s="3">
        <f t="shared" si="7"/>
        <v>8.599999999999994</v>
      </c>
    </row>
    <row r="23" spans="1:11" ht="15">
      <c r="A23" s="50" t="s">
        <v>20</v>
      </c>
      <c r="B23" s="51">
        <v>68.1</v>
      </c>
      <c r="C23" s="51">
        <v>80.6</v>
      </c>
      <c r="D23" s="51">
        <v>74.1</v>
      </c>
      <c r="E23" s="51">
        <v>68.3</v>
      </c>
      <c r="F23" s="51">
        <v>81.2</v>
      </c>
      <c r="G23" s="51">
        <v>74.5</v>
      </c>
      <c r="H23" s="3">
        <f t="shared" si="4"/>
        <v>0.20000000000000284</v>
      </c>
      <c r="I23" s="3">
        <f t="shared" si="5"/>
        <v>0.6000000000000085</v>
      </c>
      <c r="J23" s="3">
        <f t="shared" si="6"/>
        <v>0.4000000000000057</v>
      </c>
      <c r="K23" s="3">
        <f t="shared" si="7"/>
        <v>12.900000000000006</v>
      </c>
    </row>
    <row r="24" spans="1:11" ht="15">
      <c r="A24" s="50" t="s">
        <v>35</v>
      </c>
      <c r="B24" s="51">
        <v>68.1</v>
      </c>
      <c r="C24" s="51">
        <v>77.5</v>
      </c>
      <c r="D24" s="51">
        <v>72.9</v>
      </c>
      <c r="E24" s="51">
        <v>70.9</v>
      </c>
      <c r="F24" s="51">
        <v>77.7</v>
      </c>
      <c r="G24" s="51">
        <v>74.4</v>
      </c>
      <c r="H24" s="3">
        <f t="shared" si="4"/>
        <v>2.8000000000000114</v>
      </c>
      <c r="I24" s="3">
        <f t="shared" si="5"/>
        <v>0.20000000000000284</v>
      </c>
      <c r="J24" s="3">
        <f t="shared" si="6"/>
        <v>1.5</v>
      </c>
      <c r="K24" s="3">
        <f t="shared" si="7"/>
        <v>6.799999999999997</v>
      </c>
    </row>
    <row r="25" spans="1:11" ht="15">
      <c r="A25" s="50" t="s">
        <v>43</v>
      </c>
      <c r="B25" s="51">
        <v>68.4</v>
      </c>
      <c r="C25" s="51">
        <v>78</v>
      </c>
      <c r="D25" s="51">
        <v>73.2</v>
      </c>
      <c r="E25" s="51">
        <v>69.9</v>
      </c>
      <c r="F25" s="51">
        <v>78.3</v>
      </c>
      <c r="G25" s="51">
        <v>74.1</v>
      </c>
      <c r="H25" s="3">
        <f t="shared" si="4"/>
        <v>1.5</v>
      </c>
      <c r="I25" s="3">
        <f t="shared" si="5"/>
        <v>0.29999999999999716</v>
      </c>
      <c r="J25" s="3">
        <f t="shared" si="6"/>
        <v>0.8999999999999915</v>
      </c>
      <c r="K25" s="3">
        <f t="shared" si="7"/>
        <v>8.399999999999991</v>
      </c>
    </row>
    <row r="26" spans="1:11" ht="15">
      <c r="A26" s="50" t="s">
        <v>18</v>
      </c>
      <c r="B26" s="51">
        <v>68.3</v>
      </c>
      <c r="C26" s="51">
        <v>77.6</v>
      </c>
      <c r="D26" s="51">
        <v>73</v>
      </c>
      <c r="E26" s="51">
        <v>68.6</v>
      </c>
      <c r="F26" s="51">
        <v>77.9</v>
      </c>
      <c r="G26" s="51">
        <v>73.3</v>
      </c>
      <c r="H26" s="3">
        <f t="shared" si="4"/>
        <v>0.29999999999999716</v>
      </c>
      <c r="I26" s="3">
        <f t="shared" si="5"/>
        <v>0.30000000000001137</v>
      </c>
      <c r="J26" s="3">
        <f t="shared" si="6"/>
        <v>0.29999999999999716</v>
      </c>
      <c r="K26" s="3">
        <f t="shared" si="7"/>
        <v>9.300000000000011</v>
      </c>
    </row>
    <row r="27" spans="1:11" ht="15">
      <c r="A27" s="50" t="s">
        <v>31</v>
      </c>
      <c r="B27" s="51">
        <v>66.9</v>
      </c>
      <c r="C27" s="51">
        <v>77.4</v>
      </c>
      <c r="D27" s="51">
        <v>72</v>
      </c>
      <c r="E27" s="51">
        <v>68</v>
      </c>
      <c r="F27" s="51">
        <v>78.7</v>
      </c>
      <c r="G27" s="51">
        <v>73.3</v>
      </c>
      <c r="H27" s="3">
        <f t="shared" si="4"/>
        <v>1.0999999999999943</v>
      </c>
      <c r="I27" s="3">
        <f t="shared" si="5"/>
        <v>1.2999999999999972</v>
      </c>
      <c r="J27" s="3">
        <f t="shared" si="6"/>
        <v>1.2999999999999972</v>
      </c>
      <c r="K27" s="3">
        <f t="shared" si="7"/>
        <v>10.700000000000003</v>
      </c>
    </row>
    <row r="28" spans="1:11" ht="15">
      <c r="A28" s="50" t="s">
        <v>26</v>
      </c>
      <c r="B28" s="51">
        <v>69.6</v>
      </c>
      <c r="C28" s="51">
        <v>75.7</v>
      </c>
      <c r="D28" s="51">
        <v>72.6</v>
      </c>
      <c r="E28" s="51">
        <v>69.9</v>
      </c>
      <c r="F28" s="51">
        <v>76.2</v>
      </c>
      <c r="G28" s="51">
        <v>73</v>
      </c>
      <c r="H28" s="3">
        <f t="shared" si="4"/>
        <v>0.30000000000001137</v>
      </c>
      <c r="I28" s="3">
        <f t="shared" si="5"/>
        <v>0.5</v>
      </c>
      <c r="J28" s="3">
        <f t="shared" si="6"/>
        <v>0.4000000000000057</v>
      </c>
      <c r="K28" s="3">
        <f t="shared" si="7"/>
        <v>6.299999999999997</v>
      </c>
    </row>
    <row r="29" spans="1:11" ht="15">
      <c r="A29" s="50" t="s">
        <v>17</v>
      </c>
      <c r="B29" s="51">
        <v>64.4</v>
      </c>
      <c r="C29" s="51">
        <v>73.6</v>
      </c>
      <c r="D29" s="51">
        <v>69</v>
      </c>
      <c r="E29" s="51">
        <v>66.4</v>
      </c>
      <c r="F29" s="51">
        <v>74.5</v>
      </c>
      <c r="G29" s="51">
        <v>70.5</v>
      </c>
      <c r="H29" s="3">
        <f t="shared" si="4"/>
        <v>2</v>
      </c>
      <c r="I29" s="3">
        <f t="shared" si="5"/>
        <v>0.9000000000000057</v>
      </c>
      <c r="J29" s="3">
        <f t="shared" si="6"/>
        <v>1.5</v>
      </c>
      <c r="K29" s="3">
        <f t="shared" si="7"/>
        <v>8.099999999999994</v>
      </c>
    </row>
    <row r="30" spans="1:11" ht="15">
      <c r="A30" s="50" t="s">
        <v>19</v>
      </c>
      <c r="B30" s="51">
        <v>62.4</v>
      </c>
      <c r="C30" s="51">
        <v>72.1</v>
      </c>
      <c r="D30" s="51">
        <v>67.2</v>
      </c>
      <c r="E30" s="51">
        <v>63.1</v>
      </c>
      <c r="F30" s="51">
        <v>72.6</v>
      </c>
      <c r="G30" s="51">
        <v>67.8</v>
      </c>
      <c r="H30" s="3">
        <f t="shared" si="4"/>
        <v>0.7000000000000028</v>
      </c>
      <c r="I30" s="3">
        <f t="shared" si="5"/>
        <v>0.5</v>
      </c>
      <c r="J30" s="3">
        <f t="shared" si="6"/>
        <v>0.5999999999999943</v>
      </c>
      <c r="K30" s="3">
        <f t="shared" si="7"/>
        <v>9.499999999999993</v>
      </c>
    </row>
    <row r="31" spans="1:11" ht="15">
      <c r="A31" s="50" t="s">
        <v>45</v>
      </c>
      <c r="B31" s="51">
        <v>61.2</v>
      </c>
      <c r="C31" s="51">
        <v>72</v>
      </c>
      <c r="D31" s="51">
        <v>66.6</v>
      </c>
      <c r="E31" s="51">
        <v>61.8</v>
      </c>
      <c r="F31" s="51">
        <v>72.6</v>
      </c>
      <c r="G31" s="51">
        <v>67.2</v>
      </c>
      <c r="H31" s="3">
        <f t="shared" si="4"/>
        <v>0.5999999999999943</v>
      </c>
      <c r="I31" s="3">
        <f t="shared" si="5"/>
        <v>0.5999999999999943</v>
      </c>
      <c r="J31" s="3">
        <f t="shared" si="6"/>
        <v>0.6000000000000085</v>
      </c>
      <c r="K31" s="3">
        <f t="shared" si="7"/>
        <v>10.799999999999997</v>
      </c>
    </row>
    <row r="32" spans="1:11" ht="15">
      <c r="A32" s="50" t="s">
        <v>41</v>
      </c>
      <c r="B32" s="51">
        <v>56.3</v>
      </c>
      <c r="C32" s="51">
        <v>77.7</v>
      </c>
      <c r="D32" s="51">
        <v>67.1</v>
      </c>
      <c r="E32" s="51">
        <v>56.6</v>
      </c>
      <c r="F32" s="51">
        <v>76.7</v>
      </c>
      <c r="G32" s="51">
        <v>66.8</v>
      </c>
      <c r="H32" s="3">
        <f t="shared" si="4"/>
        <v>0.30000000000000426</v>
      </c>
      <c r="I32" s="3">
        <f t="shared" si="5"/>
        <v>-1</v>
      </c>
      <c r="J32" s="3">
        <f t="shared" si="6"/>
        <v>-0.29999999999999716</v>
      </c>
      <c r="K32" s="3">
        <f t="shared" si="7"/>
        <v>20.1</v>
      </c>
    </row>
    <row r="33" spans="1:11" ht="15">
      <c r="A33" s="50" t="s">
        <v>32</v>
      </c>
      <c r="B33" s="51">
        <v>51.7</v>
      </c>
      <c r="C33" s="51">
        <v>71</v>
      </c>
      <c r="D33" s="51">
        <v>61.3</v>
      </c>
      <c r="E33" s="51">
        <v>52.2</v>
      </c>
      <c r="F33" s="51">
        <v>71.9</v>
      </c>
      <c r="G33" s="51">
        <v>62</v>
      </c>
      <c r="H33" s="3">
        <f t="shared" si="4"/>
        <v>0.5</v>
      </c>
      <c r="I33" s="3">
        <f t="shared" si="5"/>
        <v>0.9000000000000057</v>
      </c>
      <c r="J33" s="3">
        <f t="shared" si="6"/>
        <v>0.7000000000000028</v>
      </c>
      <c r="K33" s="3">
        <f t="shared" si="7"/>
        <v>19.700000000000003</v>
      </c>
    </row>
    <row r="34" spans="1:11" ht="15">
      <c r="A34" s="50" t="s">
        <v>28</v>
      </c>
      <c r="B34" s="51">
        <v>49.5</v>
      </c>
      <c r="C34" s="51">
        <v>68.8</v>
      </c>
      <c r="D34" s="51">
        <v>59.1</v>
      </c>
      <c r="E34" s="51">
        <v>51.7</v>
      </c>
      <c r="F34" s="51">
        <v>70.9</v>
      </c>
      <c r="G34" s="51">
        <v>61.2</v>
      </c>
      <c r="H34" s="3">
        <f t="shared" si="4"/>
        <v>2.200000000000003</v>
      </c>
      <c r="I34" s="3">
        <f t="shared" si="5"/>
        <v>2.1000000000000085</v>
      </c>
      <c r="J34" s="3">
        <f t="shared" si="6"/>
        <v>2.1000000000000014</v>
      </c>
      <c r="K34" s="3">
        <f t="shared" si="7"/>
        <v>19.200000000000003</v>
      </c>
    </row>
    <row r="35" spans="1:7" ht="15">
      <c r="A35" s="50"/>
      <c r="B35" s="51"/>
      <c r="C35" s="51"/>
      <c r="D35" s="51"/>
      <c r="E35" s="51"/>
      <c r="F35" s="51"/>
      <c r="G35" s="51"/>
    </row>
    <row r="36" spans="1:11" ht="15">
      <c r="A36" s="50" t="s">
        <v>47</v>
      </c>
      <c r="B36" s="51">
        <v>77.2</v>
      </c>
      <c r="C36" s="51">
        <v>85.5</v>
      </c>
      <c r="D36" s="51">
        <v>81.4</v>
      </c>
      <c r="E36" s="51">
        <v>76.9</v>
      </c>
      <c r="F36" s="51">
        <v>85.6</v>
      </c>
      <c r="G36" s="51">
        <v>81.3</v>
      </c>
      <c r="H36" s="3">
        <f aca="true" t="shared" si="8" ref="H36:H40">E36-B36</f>
        <v>-0.29999999999999716</v>
      </c>
      <c r="I36" s="3">
        <f aca="true" t="shared" si="9" ref="I36:I40">F36-C36</f>
        <v>0.09999999999999432</v>
      </c>
      <c r="J36" s="3">
        <f aca="true" t="shared" si="10" ref="J36:J40">G36-D36</f>
        <v>-0.10000000000000853</v>
      </c>
      <c r="K36" s="3">
        <f aca="true" t="shared" si="11" ref="K36:K40">F36-E36</f>
        <v>8.699999999999989</v>
      </c>
    </row>
    <row r="37" spans="1:11" ht="15">
      <c r="A37" s="50" t="s">
        <v>30</v>
      </c>
      <c r="B37" s="51">
        <v>73.7</v>
      </c>
      <c r="C37" s="51">
        <v>83.9</v>
      </c>
      <c r="D37" s="51">
        <v>79</v>
      </c>
      <c r="E37" s="51">
        <v>76.8</v>
      </c>
      <c r="F37" s="51">
        <v>84.6</v>
      </c>
      <c r="G37" s="51">
        <v>80.9</v>
      </c>
      <c r="H37" s="3">
        <f t="shared" si="8"/>
        <v>3.0999999999999943</v>
      </c>
      <c r="I37" s="3">
        <f t="shared" si="9"/>
        <v>0.6999999999999886</v>
      </c>
      <c r="J37" s="3">
        <f t="shared" si="10"/>
        <v>1.9000000000000057</v>
      </c>
      <c r="K37" s="3">
        <f t="shared" si="11"/>
        <v>7.799999999999997</v>
      </c>
    </row>
    <row r="38" spans="1:11" ht="15">
      <c r="A38" s="50" t="s">
        <v>38</v>
      </c>
      <c r="B38" s="51">
        <v>76.8</v>
      </c>
      <c r="C38" s="51">
        <v>80.4</v>
      </c>
      <c r="D38" s="51">
        <v>78.6</v>
      </c>
      <c r="E38" s="51">
        <v>77.5</v>
      </c>
      <c r="F38" s="51">
        <v>82</v>
      </c>
      <c r="G38" s="51">
        <v>79.8</v>
      </c>
      <c r="H38" s="3">
        <f t="shared" si="8"/>
        <v>0.7000000000000028</v>
      </c>
      <c r="I38" s="3">
        <f t="shared" si="9"/>
        <v>1.5999999999999943</v>
      </c>
      <c r="J38" s="3">
        <f t="shared" si="10"/>
        <v>1.2000000000000028</v>
      </c>
      <c r="K38" s="3">
        <f t="shared" si="11"/>
        <v>4.5</v>
      </c>
    </row>
    <row r="39" spans="1:7" ht="15">
      <c r="A39" s="50"/>
      <c r="B39" s="51"/>
      <c r="C39" s="51"/>
      <c r="D39" s="51"/>
      <c r="E39" s="51"/>
      <c r="F39" s="51"/>
      <c r="G39" s="51"/>
    </row>
    <row r="40" spans="1:11" ht="15">
      <c r="A40" s="50" t="s">
        <v>42</v>
      </c>
      <c r="B40" s="51">
        <v>57.6</v>
      </c>
      <c r="C40" s="51">
        <v>73.3</v>
      </c>
      <c r="D40" s="51">
        <v>65.4</v>
      </c>
      <c r="E40" s="51">
        <v>59.2</v>
      </c>
      <c r="F40" s="51">
        <v>73.6</v>
      </c>
      <c r="G40" s="51">
        <v>66.4</v>
      </c>
      <c r="H40" s="3">
        <f t="shared" si="8"/>
        <v>1.6000000000000014</v>
      </c>
      <c r="I40" s="3">
        <f t="shared" si="9"/>
        <v>0.29999999999999716</v>
      </c>
      <c r="J40" s="3">
        <f t="shared" si="10"/>
        <v>1</v>
      </c>
      <c r="K40" s="3">
        <f t="shared" si="11"/>
        <v>14.399999999999991</v>
      </c>
    </row>
    <row r="41" ht="15">
      <c r="A41" s="53" t="s">
        <v>120</v>
      </c>
    </row>
    <row r="42" ht="15">
      <c r="A42" s="2" t="s">
        <v>13</v>
      </c>
    </row>
  </sheetData>
  <autoFilter ref="A7:K7">
    <sortState ref="A8:K42">
      <sortCondition descending="1" sortBy="value" ref="G8:G42"/>
    </sortState>
  </autoFilter>
  <mergeCells count="2"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 topLeftCell="A4">
      <selection activeCell="N10" sqref="N10"/>
    </sheetView>
  </sheetViews>
  <sheetFormatPr defaultColWidth="8.8515625" defaultRowHeight="15"/>
  <cols>
    <col min="1" max="1" width="49.57421875" style="3" customWidth="1"/>
    <col min="2" max="16384" width="8.8515625" style="3" customWidth="1"/>
  </cols>
  <sheetData>
    <row r="1" ht="15">
      <c r="A1" s="3" t="s">
        <v>103</v>
      </c>
    </row>
    <row r="2" ht="15">
      <c r="A2" s="3" t="s">
        <v>121</v>
      </c>
    </row>
    <row r="3" spans="1:4" ht="15">
      <c r="A3" s="28" t="s">
        <v>87</v>
      </c>
      <c r="B3" s="28" t="s">
        <v>5</v>
      </c>
      <c r="C3" s="3" t="s">
        <v>6</v>
      </c>
      <c r="D3" s="3" t="s">
        <v>81</v>
      </c>
    </row>
    <row r="4" spans="1:7" ht="15">
      <c r="A4" s="23" t="s">
        <v>88</v>
      </c>
      <c r="B4" s="29">
        <v>130594.2</v>
      </c>
      <c r="C4" s="3">
        <v>130243.1</v>
      </c>
      <c r="D4" s="3">
        <v>260837.3</v>
      </c>
      <c r="E4" s="3">
        <f aca="true" t="shared" si="0" ref="E4:E7">100*B4/B$4</f>
        <v>100</v>
      </c>
      <c r="F4" s="3">
        <f>100*C4/C$4</f>
        <v>100</v>
      </c>
      <c r="G4" s="3">
        <f>100*D4/D$4</f>
        <v>100</v>
      </c>
    </row>
    <row r="5" spans="1:7" ht="30">
      <c r="A5" s="23" t="s">
        <v>89</v>
      </c>
      <c r="B5" s="29">
        <v>25326</v>
      </c>
      <c r="C5" s="3">
        <v>27506.1</v>
      </c>
      <c r="D5" s="3">
        <v>52832</v>
      </c>
      <c r="E5" s="27">
        <f t="shared" si="0"/>
        <v>19.39289800006432</v>
      </c>
      <c r="F5" s="27">
        <f aca="true" t="shared" si="1" ref="F5:F7">100*C5/C$4</f>
        <v>21.119045845806802</v>
      </c>
      <c r="G5" s="27">
        <f aca="true" t="shared" si="2" ref="G5:G7">100*D5/D$4</f>
        <v>20.254771844364285</v>
      </c>
    </row>
    <row r="6" spans="1:7" ht="30">
      <c r="A6" s="23" t="s">
        <v>91</v>
      </c>
      <c r="B6" s="29">
        <v>60191.4</v>
      </c>
      <c r="C6" s="3">
        <v>64665.9</v>
      </c>
      <c r="D6" s="3">
        <v>124857.3</v>
      </c>
      <c r="E6" s="27">
        <f>100*B6/B$4</f>
        <v>46.09040830297211</v>
      </c>
      <c r="F6" s="27">
        <f>100*C6/C$4</f>
        <v>49.65015421162426</v>
      </c>
      <c r="G6" s="27">
        <f>100*D6/D$4</f>
        <v>47.86788545963327</v>
      </c>
    </row>
    <row r="7" spans="1:7" ht="15">
      <c r="A7" s="23" t="s">
        <v>90</v>
      </c>
      <c r="B7" s="29">
        <v>44860.9</v>
      </c>
      <c r="C7" s="3">
        <v>37849.2</v>
      </c>
      <c r="D7" s="3">
        <v>82710.1</v>
      </c>
      <c r="E7" s="27">
        <f t="shared" si="0"/>
        <v>34.35137241929581</v>
      </c>
      <c r="F7" s="27">
        <f t="shared" si="1"/>
        <v>29.060426233712185</v>
      </c>
      <c r="G7" s="27">
        <f t="shared" si="2"/>
        <v>31.709460265077123</v>
      </c>
    </row>
    <row r="8" ht="15"/>
    <row r="9" spans="1:10" ht="15">
      <c r="A9" s="3" t="s">
        <v>101</v>
      </c>
      <c r="B9" s="62" t="s">
        <v>9</v>
      </c>
      <c r="C9" s="62"/>
      <c r="E9" s="62" t="s">
        <v>8</v>
      </c>
      <c r="F9" s="62"/>
      <c r="G9" s="25"/>
      <c r="H9" s="62" t="s">
        <v>7</v>
      </c>
      <c r="I9" s="62"/>
      <c r="J9" s="45" t="s">
        <v>110</v>
      </c>
    </row>
    <row r="10" spans="2:9" ht="15">
      <c r="B10" s="3" t="s">
        <v>117</v>
      </c>
      <c r="C10" s="3" t="s">
        <v>118</v>
      </c>
      <c r="E10" s="3" t="s">
        <v>117</v>
      </c>
      <c r="F10" s="3" t="s">
        <v>118</v>
      </c>
      <c r="H10" s="3" t="s">
        <v>117</v>
      </c>
      <c r="I10" s="3" t="s">
        <v>118</v>
      </c>
    </row>
    <row r="11" spans="1:10" ht="15">
      <c r="A11" s="3" t="s">
        <v>92</v>
      </c>
      <c r="B11" s="27">
        <v>20.254771844364285</v>
      </c>
      <c r="C11" s="27">
        <v>15</v>
      </c>
      <c r="E11" s="27">
        <v>21.119045845806802</v>
      </c>
      <c r="F11" s="27">
        <v>17.3</v>
      </c>
      <c r="G11" s="27"/>
      <c r="H11" s="27">
        <v>19.39289800006432</v>
      </c>
      <c r="I11" s="27">
        <v>12.3</v>
      </c>
      <c r="J11" s="27"/>
    </row>
    <row r="12" spans="1:10" ht="15">
      <c r="A12" s="3" t="s">
        <v>96</v>
      </c>
      <c r="B12" s="27">
        <v>47.86788545963327</v>
      </c>
      <c r="C12" s="27">
        <v>47.6</v>
      </c>
      <c r="E12" s="27">
        <v>49.65015421162426</v>
      </c>
      <c r="F12" s="27">
        <v>49.7</v>
      </c>
      <c r="G12" s="27"/>
      <c r="H12" s="27">
        <v>46.09040830297211</v>
      </c>
      <c r="I12" s="27">
        <v>45.2</v>
      </c>
      <c r="J12" s="27"/>
    </row>
    <row r="13" spans="1:10" ht="15">
      <c r="A13" s="3" t="s">
        <v>93</v>
      </c>
      <c r="B13" s="27">
        <v>31.709460265077123</v>
      </c>
      <c r="C13" s="27">
        <v>37.4</v>
      </c>
      <c r="E13" s="27">
        <v>29.060426233712185</v>
      </c>
      <c r="F13" s="27">
        <v>33</v>
      </c>
      <c r="G13" s="27"/>
      <c r="H13" s="27">
        <v>34.35137241929581</v>
      </c>
      <c r="I13" s="27">
        <v>42.5</v>
      </c>
      <c r="J13" s="27"/>
    </row>
    <row r="14" ht="15"/>
    <row r="15" ht="15">
      <c r="A15" s="3" t="s">
        <v>102</v>
      </c>
    </row>
  </sheetData>
  <mergeCells count="3">
    <mergeCell ref="H9:I9"/>
    <mergeCell ref="E9:F9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 topLeftCell="H1">
      <selection activeCell="Z29" sqref="Z29"/>
    </sheetView>
  </sheetViews>
  <sheetFormatPr defaultColWidth="8.8515625" defaultRowHeight="15"/>
  <cols>
    <col min="1" max="1" width="54.8515625" style="3" customWidth="1"/>
    <col min="2" max="16384" width="8.8515625" style="3" customWidth="1"/>
  </cols>
  <sheetData>
    <row r="1" ht="15">
      <c r="A1" s="3" t="s">
        <v>104</v>
      </c>
    </row>
    <row r="2" spans="1:13" ht="15">
      <c r="A2" s="26" t="s">
        <v>105</v>
      </c>
      <c r="J2" s="3">
        <f>PEARSON(B6:B32,E6:E32)</f>
        <v>0.4139267932211116</v>
      </c>
      <c r="L2" s="3">
        <f>B6-B32</f>
        <v>43.400000000000006</v>
      </c>
      <c r="M2" s="3">
        <f>83-57</f>
        <v>26</v>
      </c>
    </row>
    <row r="3" spans="1:8" ht="15">
      <c r="A3" s="35" t="s">
        <v>15</v>
      </c>
      <c r="B3" s="6" t="s">
        <v>92</v>
      </c>
      <c r="C3" s="6" t="s">
        <v>96</v>
      </c>
      <c r="D3" s="6" t="s">
        <v>93</v>
      </c>
      <c r="E3" s="6" t="s">
        <v>9</v>
      </c>
      <c r="F3" s="6" t="s">
        <v>114</v>
      </c>
      <c r="G3" s="6" t="s">
        <v>115</v>
      </c>
      <c r="H3" s="6" t="s">
        <v>116</v>
      </c>
    </row>
    <row r="4" spans="1:8" ht="15">
      <c r="A4" s="10" t="s">
        <v>48</v>
      </c>
      <c r="B4" s="7">
        <v>54.3</v>
      </c>
      <c r="C4" s="7">
        <v>72.4</v>
      </c>
      <c r="D4" s="7">
        <v>84.8</v>
      </c>
      <c r="E4" s="7">
        <v>72.8</v>
      </c>
      <c r="F4" s="7">
        <f>MAX(B4:D4)</f>
        <v>84.8</v>
      </c>
      <c r="G4" s="7">
        <f>MIN(B4:D4)</f>
        <v>54.3</v>
      </c>
      <c r="H4" s="7">
        <f>F4-G4</f>
        <v>30.5</v>
      </c>
    </row>
    <row r="5" spans="1:8" ht="15">
      <c r="A5" s="11"/>
      <c r="B5" s="8"/>
      <c r="C5" s="8"/>
      <c r="D5" s="8"/>
      <c r="E5" s="8"/>
      <c r="F5" s="8"/>
      <c r="G5" s="8"/>
      <c r="H5" s="8"/>
    </row>
    <row r="6" spans="1:8" ht="15">
      <c r="A6" s="11" t="s">
        <v>40</v>
      </c>
      <c r="B6" s="8">
        <v>68.7</v>
      </c>
      <c r="C6" s="8">
        <v>74.2</v>
      </c>
      <c r="D6" s="8">
        <v>86.1</v>
      </c>
      <c r="E6" s="8">
        <v>75.6</v>
      </c>
      <c r="F6" s="8">
        <f aca="true" t="shared" si="0" ref="F6:F32">MAX(B6:D6)</f>
        <v>86.1</v>
      </c>
      <c r="G6" s="8">
        <f aca="true" t="shared" si="1" ref="G6:G32">MIN(B6:D6)</f>
        <v>68.7</v>
      </c>
      <c r="H6" s="8">
        <f aca="true" t="shared" si="2" ref="H6:H32">F6-G6</f>
        <v>17.39999999999999</v>
      </c>
    </row>
    <row r="7" spans="1:8" ht="15">
      <c r="A7" s="11" t="s">
        <v>37</v>
      </c>
      <c r="B7" s="8">
        <v>66.2</v>
      </c>
      <c r="C7" s="8">
        <v>82</v>
      </c>
      <c r="D7" s="8">
        <v>89</v>
      </c>
      <c r="E7" s="8">
        <v>82</v>
      </c>
      <c r="F7" s="8">
        <f t="shared" si="0"/>
        <v>89</v>
      </c>
      <c r="G7" s="8">
        <f t="shared" si="1"/>
        <v>66.2</v>
      </c>
      <c r="H7" s="8">
        <f t="shared" si="2"/>
        <v>22.799999999999997</v>
      </c>
    </row>
    <row r="8" spans="1:8" ht="15">
      <c r="A8" s="11" t="s">
        <v>36</v>
      </c>
      <c r="B8" s="8">
        <v>64.8</v>
      </c>
      <c r="C8" s="8">
        <v>83</v>
      </c>
      <c r="D8" s="8">
        <v>89</v>
      </c>
      <c r="E8" s="8">
        <v>78</v>
      </c>
      <c r="F8" s="8">
        <f t="shared" si="0"/>
        <v>89</v>
      </c>
      <c r="G8" s="8">
        <f t="shared" si="1"/>
        <v>64.8</v>
      </c>
      <c r="H8" s="8">
        <f t="shared" si="2"/>
        <v>24.200000000000003</v>
      </c>
    </row>
    <row r="9" spans="1:8" ht="15">
      <c r="A9" s="11" t="s">
        <v>20</v>
      </c>
      <c r="B9" s="8">
        <v>63.8</v>
      </c>
      <c r="C9" s="8">
        <v>69.9</v>
      </c>
      <c r="D9" s="8">
        <v>82.7</v>
      </c>
      <c r="E9" s="8">
        <v>74.5</v>
      </c>
      <c r="F9" s="8">
        <f t="shared" si="0"/>
        <v>82.7</v>
      </c>
      <c r="G9" s="8">
        <f t="shared" si="1"/>
        <v>63.8</v>
      </c>
      <c r="H9" s="8">
        <f t="shared" si="2"/>
        <v>18.900000000000006</v>
      </c>
    </row>
    <row r="10" spans="1:8" ht="15">
      <c r="A10" s="56" t="s">
        <v>119</v>
      </c>
      <c r="B10" s="8">
        <v>61.1</v>
      </c>
      <c r="C10" s="8">
        <v>80.1</v>
      </c>
      <c r="D10" s="8">
        <v>87.6</v>
      </c>
      <c r="E10" s="8">
        <v>79.5</v>
      </c>
      <c r="F10" s="8">
        <f t="shared" si="0"/>
        <v>87.6</v>
      </c>
      <c r="G10" s="8">
        <f t="shared" si="1"/>
        <v>61.1</v>
      </c>
      <c r="H10" s="8">
        <f t="shared" si="2"/>
        <v>26.499999999999993</v>
      </c>
    </row>
    <row r="11" spans="1:8" ht="15">
      <c r="A11" s="11" t="s">
        <v>35</v>
      </c>
      <c r="B11" s="8">
        <v>60.6</v>
      </c>
      <c r="C11" s="8">
        <v>70.9</v>
      </c>
      <c r="D11" s="8">
        <v>83.9</v>
      </c>
      <c r="E11" s="8">
        <v>74.4</v>
      </c>
      <c r="F11" s="8">
        <f t="shared" si="0"/>
        <v>83.9</v>
      </c>
      <c r="G11" s="8">
        <f t="shared" si="1"/>
        <v>60.6</v>
      </c>
      <c r="H11" s="8">
        <f t="shared" si="2"/>
        <v>23.300000000000004</v>
      </c>
    </row>
    <row r="12" spans="1:8" ht="15">
      <c r="A12" s="11" t="s">
        <v>23</v>
      </c>
      <c r="B12" s="8">
        <v>60.3</v>
      </c>
      <c r="C12" s="8">
        <v>76.4</v>
      </c>
      <c r="D12" s="8">
        <v>86.2</v>
      </c>
      <c r="E12" s="8">
        <v>78.1</v>
      </c>
      <c r="F12" s="8">
        <f t="shared" si="0"/>
        <v>86.2</v>
      </c>
      <c r="G12" s="8">
        <f t="shared" si="1"/>
        <v>60.3</v>
      </c>
      <c r="H12" s="8">
        <f t="shared" si="2"/>
        <v>25.900000000000006</v>
      </c>
    </row>
    <row r="13" spans="1:8" ht="15">
      <c r="A13" s="11" t="s">
        <v>22</v>
      </c>
      <c r="B13" s="8">
        <v>58.8</v>
      </c>
      <c r="C13" s="8">
        <v>79.9</v>
      </c>
      <c r="D13" s="8">
        <v>88.2</v>
      </c>
      <c r="E13" s="8">
        <v>78.8</v>
      </c>
      <c r="F13" s="8">
        <f t="shared" si="0"/>
        <v>88.2</v>
      </c>
      <c r="G13" s="8">
        <f t="shared" si="1"/>
        <v>58.8</v>
      </c>
      <c r="H13" s="8">
        <f t="shared" si="2"/>
        <v>29.400000000000006</v>
      </c>
    </row>
    <row r="14" spans="1:8" ht="15">
      <c r="A14" s="11" t="s">
        <v>46</v>
      </c>
      <c r="B14" s="8">
        <v>57.4</v>
      </c>
      <c r="C14" s="8">
        <v>80.6</v>
      </c>
      <c r="D14" s="8">
        <v>88</v>
      </c>
      <c r="E14" s="8">
        <v>80.8</v>
      </c>
      <c r="F14" s="8">
        <f t="shared" si="0"/>
        <v>88</v>
      </c>
      <c r="G14" s="8">
        <f t="shared" si="1"/>
        <v>57.4</v>
      </c>
      <c r="H14" s="8">
        <f t="shared" si="2"/>
        <v>30.6</v>
      </c>
    </row>
    <row r="15" spans="1:8" ht="15">
      <c r="A15" s="11" t="s">
        <v>29</v>
      </c>
      <c r="B15" s="8">
        <v>57.4</v>
      </c>
      <c r="C15" s="8">
        <v>78.6</v>
      </c>
      <c r="D15" s="8">
        <v>89.6</v>
      </c>
      <c r="E15" s="8">
        <v>78.8</v>
      </c>
      <c r="F15" s="8">
        <f t="shared" si="0"/>
        <v>89.6</v>
      </c>
      <c r="G15" s="8">
        <f t="shared" si="1"/>
        <v>57.4</v>
      </c>
      <c r="H15" s="8">
        <f t="shared" si="2"/>
        <v>32.199999999999996</v>
      </c>
    </row>
    <row r="16" spans="1:8" ht="15">
      <c r="A16" s="11" t="s">
        <v>45</v>
      </c>
      <c r="B16" s="8">
        <v>56.6</v>
      </c>
      <c r="C16" s="8">
        <v>62.2</v>
      </c>
      <c r="D16" s="8">
        <v>79.1</v>
      </c>
      <c r="E16" s="8">
        <v>67.2</v>
      </c>
      <c r="F16" s="8">
        <f t="shared" si="0"/>
        <v>79.1</v>
      </c>
      <c r="G16" s="8">
        <f t="shared" si="1"/>
        <v>56.6</v>
      </c>
      <c r="H16" s="8">
        <f t="shared" si="2"/>
        <v>22.499999999999993</v>
      </c>
    </row>
    <row r="17" spans="1:8" ht="15">
      <c r="A17" s="11" t="s">
        <v>33</v>
      </c>
      <c r="B17" s="8">
        <v>56.1</v>
      </c>
      <c r="C17" s="8">
        <v>71</v>
      </c>
      <c r="D17" s="8">
        <v>84.7</v>
      </c>
      <c r="E17" s="8">
        <v>75.2</v>
      </c>
      <c r="F17" s="8">
        <f t="shared" si="0"/>
        <v>84.7</v>
      </c>
      <c r="G17" s="8">
        <f t="shared" si="1"/>
        <v>56.1</v>
      </c>
      <c r="H17" s="8">
        <f t="shared" si="2"/>
        <v>28.6</v>
      </c>
    </row>
    <row r="18" spans="1:8" ht="15">
      <c r="A18" s="11" t="s">
        <v>16</v>
      </c>
      <c r="B18" s="8">
        <v>55.1</v>
      </c>
      <c r="C18" s="8">
        <v>73.9</v>
      </c>
      <c r="D18" s="8">
        <v>84.3</v>
      </c>
      <c r="E18" s="8">
        <v>74.7</v>
      </c>
      <c r="F18" s="8">
        <f t="shared" si="0"/>
        <v>84.3</v>
      </c>
      <c r="G18" s="8">
        <f t="shared" si="1"/>
        <v>55.1</v>
      </c>
      <c r="H18" s="8">
        <f t="shared" si="2"/>
        <v>29.199999999999996</v>
      </c>
    </row>
    <row r="19" spans="1:8" ht="15">
      <c r="A19" s="11" t="s">
        <v>25</v>
      </c>
      <c r="B19" s="8">
        <v>54</v>
      </c>
      <c r="C19" s="8">
        <v>74.4</v>
      </c>
      <c r="D19" s="8">
        <v>87.5</v>
      </c>
      <c r="E19" s="8">
        <v>77</v>
      </c>
      <c r="F19" s="8">
        <f t="shared" si="0"/>
        <v>87.5</v>
      </c>
      <c r="G19" s="8">
        <f t="shared" si="1"/>
        <v>54</v>
      </c>
      <c r="H19" s="8">
        <f t="shared" si="2"/>
        <v>33.5</v>
      </c>
    </row>
    <row r="20" spans="1:8" ht="15">
      <c r="A20" s="11" t="s">
        <v>21</v>
      </c>
      <c r="B20" s="8">
        <v>53</v>
      </c>
      <c r="C20" s="8">
        <v>79.8</v>
      </c>
      <c r="D20" s="8">
        <v>84.6</v>
      </c>
      <c r="E20" s="8">
        <v>79.4</v>
      </c>
      <c r="F20" s="8">
        <f t="shared" si="0"/>
        <v>84.6</v>
      </c>
      <c r="G20" s="8">
        <f t="shared" si="1"/>
        <v>53</v>
      </c>
      <c r="H20" s="8">
        <f t="shared" si="2"/>
        <v>31.599999999999994</v>
      </c>
    </row>
    <row r="21" spans="1:8" ht="15">
      <c r="A21" s="11" t="s">
        <v>28</v>
      </c>
      <c r="B21" s="8">
        <v>52.5</v>
      </c>
      <c r="C21" s="8">
        <v>57</v>
      </c>
      <c r="D21" s="8">
        <v>74.3</v>
      </c>
      <c r="E21" s="8">
        <v>61.2</v>
      </c>
      <c r="F21" s="8">
        <f t="shared" si="0"/>
        <v>74.3</v>
      </c>
      <c r="G21" s="8">
        <f t="shared" si="1"/>
        <v>52.5</v>
      </c>
      <c r="H21" s="8">
        <f t="shared" si="2"/>
        <v>21.799999999999997</v>
      </c>
    </row>
    <row r="22" spans="1:8" ht="15">
      <c r="A22" s="11" t="s">
        <v>34</v>
      </c>
      <c r="B22" s="8">
        <v>51.5</v>
      </c>
      <c r="C22" s="8">
        <v>69.6</v>
      </c>
      <c r="D22" s="8">
        <v>89</v>
      </c>
      <c r="E22" s="8">
        <v>77</v>
      </c>
      <c r="F22" s="8">
        <f t="shared" si="0"/>
        <v>89</v>
      </c>
      <c r="G22" s="8">
        <f t="shared" si="1"/>
        <v>51.5</v>
      </c>
      <c r="H22" s="8">
        <f t="shared" si="2"/>
        <v>37.5</v>
      </c>
    </row>
    <row r="23" spans="1:8" ht="15">
      <c r="A23" s="11" t="s">
        <v>26</v>
      </c>
      <c r="B23" s="8">
        <v>51.5</v>
      </c>
      <c r="C23" s="8">
        <v>70.7</v>
      </c>
      <c r="D23" s="8">
        <v>84.2</v>
      </c>
      <c r="E23" s="8">
        <v>73</v>
      </c>
      <c r="F23" s="8">
        <f t="shared" si="0"/>
        <v>84.2</v>
      </c>
      <c r="G23" s="8">
        <f t="shared" si="1"/>
        <v>51.5</v>
      </c>
      <c r="H23" s="8">
        <f t="shared" si="2"/>
        <v>32.7</v>
      </c>
    </row>
    <row r="24" spans="1:8" ht="15">
      <c r="A24" s="11" t="s">
        <v>32</v>
      </c>
      <c r="B24" s="8">
        <v>50.3</v>
      </c>
      <c r="C24" s="8">
        <v>64.5</v>
      </c>
      <c r="D24" s="8">
        <v>79.2</v>
      </c>
      <c r="E24" s="8">
        <v>62</v>
      </c>
      <c r="F24" s="8">
        <f t="shared" si="0"/>
        <v>79.2</v>
      </c>
      <c r="G24" s="8">
        <f t="shared" si="1"/>
        <v>50.3</v>
      </c>
      <c r="H24" s="8">
        <f t="shared" si="2"/>
        <v>28.900000000000006</v>
      </c>
    </row>
    <row r="25" spans="1:8" ht="15">
      <c r="A25" s="11" t="s">
        <v>31</v>
      </c>
      <c r="B25" s="8">
        <v>50.1</v>
      </c>
      <c r="C25" s="8">
        <v>68.6</v>
      </c>
      <c r="D25" s="8">
        <v>84.3</v>
      </c>
      <c r="E25" s="8">
        <v>73.3</v>
      </c>
      <c r="F25" s="8">
        <f t="shared" si="0"/>
        <v>84.3</v>
      </c>
      <c r="G25" s="8">
        <f t="shared" si="1"/>
        <v>50.1</v>
      </c>
      <c r="H25" s="8">
        <f t="shared" si="2"/>
        <v>34.199999999999996</v>
      </c>
    </row>
    <row r="26" spans="1:8" ht="15">
      <c r="A26" s="11" t="s">
        <v>44</v>
      </c>
      <c r="B26" s="8">
        <v>49.9</v>
      </c>
      <c r="C26" s="8">
        <v>71.2</v>
      </c>
      <c r="D26" s="8">
        <v>88.6</v>
      </c>
      <c r="E26" s="8">
        <v>76.1</v>
      </c>
      <c r="F26" s="8">
        <f t="shared" si="0"/>
        <v>88.6</v>
      </c>
      <c r="G26" s="8">
        <f t="shared" si="1"/>
        <v>49.9</v>
      </c>
      <c r="H26" s="8">
        <f t="shared" si="2"/>
        <v>38.699999999999996</v>
      </c>
    </row>
    <row r="27" spans="1:8" ht="15">
      <c r="A27" s="11" t="s">
        <v>39</v>
      </c>
      <c r="B27" s="8">
        <v>46.8</v>
      </c>
      <c r="C27" s="8">
        <v>70.8</v>
      </c>
      <c r="D27" s="8">
        <v>90.2</v>
      </c>
      <c r="E27" s="8">
        <v>75.2</v>
      </c>
      <c r="F27" s="8">
        <f t="shared" si="0"/>
        <v>90.2</v>
      </c>
      <c r="G27" s="8">
        <f t="shared" si="1"/>
        <v>46.8</v>
      </c>
      <c r="H27" s="8">
        <f t="shared" si="2"/>
        <v>43.400000000000006</v>
      </c>
    </row>
    <row r="28" spans="1:8" ht="15">
      <c r="A28" s="11" t="s">
        <v>18</v>
      </c>
      <c r="B28" s="8">
        <v>45.3</v>
      </c>
      <c r="C28" s="8">
        <v>73.4</v>
      </c>
      <c r="D28" s="8">
        <v>88.3</v>
      </c>
      <c r="E28" s="8">
        <v>73.3</v>
      </c>
      <c r="F28" s="8">
        <f t="shared" si="0"/>
        <v>88.3</v>
      </c>
      <c r="G28" s="8">
        <f t="shared" si="1"/>
        <v>45.3</v>
      </c>
      <c r="H28" s="8">
        <f t="shared" si="2"/>
        <v>43</v>
      </c>
    </row>
    <row r="29" spans="1:8" ht="15">
      <c r="A29" s="11" t="s">
        <v>17</v>
      </c>
      <c r="B29" s="8">
        <v>43.8</v>
      </c>
      <c r="C29" s="8">
        <v>67.6</v>
      </c>
      <c r="D29" s="8">
        <v>84.2</v>
      </c>
      <c r="E29" s="8">
        <v>70.5</v>
      </c>
      <c r="F29" s="8">
        <f t="shared" si="0"/>
        <v>84.2</v>
      </c>
      <c r="G29" s="8">
        <f t="shared" si="1"/>
        <v>43.8</v>
      </c>
      <c r="H29" s="8">
        <f t="shared" si="2"/>
        <v>40.400000000000006</v>
      </c>
    </row>
    <row r="30" spans="1:8" ht="15">
      <c r="A30" s="11" t="s">
        <v>19</v>
      </c>
      <c r="B30" s="8">
        <v>43.4</v>
      </c>
      <c r="C30" s="8">
        <v>66.6</v>
      </c>
      <c r="D30" s="8">
        <v>84.3</v>
      </c>
      <c r="E30" s="8">
        <v>67.8</v>
      </c>
      <c r="F30" s="8">
        <f t="shared" si="0"/>
        <v>84.3</v>
      </c>
      <c r="G30" s="8">
        <f t="shared" si="1"/>
        <v>43.4</v>
      </c>
      <c r="H30" s="8">
        <f t="shared" si="2"/>
        <v>40.9</v>
      </c>
    </row>
    <row r="31" spans="1:8" ht="15">
      <c r="A31" s="11" t="s">
        <v>41</v>
      </c>
      <c r="B31" s="8">
        <v>41.7</v>
      </c>
      <c r="C31" s="8">
        <v>68.1</v>
      </c>
      <c r="D31" s="8">
        <v>88.7</v>
      </c>
      <c r="E31" s="8">
        <v>66.8</v>
      </c>
      <c r="F31" s="8">
        <f t="shared" si="0"/>
        <v>88.7</v>
      </c>
      <c r="G31" s="8">
        <f t="shared" si="1"/>
        <v>41.7</v>
      </c>
      <c r="H31" s="8">
        <f t="shared" si="2"/>
        <v>47</v>
      </c>
    </row>
    <row r="32" spans="1:8" ht="15">
      <c r="A32" s="11" t="s">
        <v>43</v>
      </c>
      <c r="B32" s="8">
        <v>25.3</v>
      </c>
      <c r="C32" s="8">
        <v>75.1</v>
      </c>
      <c r="D32" s="8">
        <v>85.1</v>
      </c>
      <c r="E32" s="8">
        <v>74.1</v>
      </c>
      <c r="F32" s="8">
        <f t="shared" si="0"/>
        <v>85.1</v>
      </c>
      <c r="G32" s="8">
        <f t="shared" si="1"/>
        <v>25.3</v>
      </c>
      <c r="H32" s="8">
        <f t="shared" si="2"/>
        <v>59.8</v>
      </c>
    </row>
    <row r="33" spans="1:8" ht="15">
      <c r="A33" s="11"/>
      <c r="B33" s="8"/>
      <c r="C33" s="8"/>
      <c r="D33" s="8"/>
      <c r="E33" s="8"/>
      <c r="F33" s="8"/>
      <c r="G33" s="8"/>
      <c r="H33" s="8"/>
    </row>
    <row r="34" spans="1:8" ht="15">
      <c r="A34" s="11" t="s">
        <v>30</v>
      </c>
      <c r="B34" s="8">
        <v>66.1</v>
      </c>
      <c r="C34" s="8">
        <v>80.4</v>
      </c>
      <c r="D34" s="8">
        <v>87.6</v>
      </c>
      <c r="E34" s="8">
        <v>80.9</v>
      </c>
      <c r="F34" s="8">
        <f aca="true" t="shared" si="3" ref="F34:F38">MAX(B34:D34)</f>
        <v>87.6</v>
      </c>
      <c r="G34" s="8">
        <f aca="true" t="shared" si="4" ref="G34:G38">MIN(B34:D34)</f>
        <v>66.1</v>
      </c>
      <c r="H34" s="8">
        <f aca="true" t="shared" si="5" ref="H34:H38">F34-G34</f>
        <v>21.5</v>
      </c>
    </row>
    <row r="35" spans="1:8" ht="15">
      <c r="A35" s="11" t="s">
        <v>47</v>
      </c>
      <c r="B35" s="8">
        <v>65.1</v>
      </c>
      <c r="C35" s="8">
        <v>79.5</v>
      </c>
      <c r="D35" s="8">
        <v>88.8</v>
      </c>
      <c r="E35" s="8">
        <v>81.3</v>
      </c>
      <c r="F35" s="8">
        <f t="shared" si="3"/>
        <v>88.8</v>
      </c>
      <c r="G35" s="8">
        <f t="shared" si="4"/>
        <v>65.1</v>
      </c>
      <c r="H35" s="8">
        <f t="shared" si="5"/>
        <v>23.700000000000003</v>
      </c>
    </row>
    <row r="36" spans="1:8" ht="15">
      <c r="A36" s="11" t="s">
        <v>38</v>
      </c>
      <c r="B36" s="8">
        <v>62.7</v>
      </c>
      <c r="C36" s="8">
        <v>78.2</v>
      </c>
      <c r="D36" s="8">
        <v>88.4</v>
      </c>
      <c r="E36" s="8">
        <v>79.8</v>
      </c>
      <c r="F36" s="8">
        <f t="shared" si="3"/>
        <v>88.4</v>
      </c>
      <c r="G36" s="8">
        <f t="shared" si="4"/>
        <v>62.7</v>
      </c>
      <c r="H36" s="8">
        <f t="shared" si="5"/>
        <v>25.700000000000003</v>
      </c>
    </row>
    <row r="37" spans="1:8" ht="15">
      <c r="A37" s="11"/>
      <c r="B37" s="8"/>
      <c r="C37" s="8"/>
      <c r="D37" s="8"/>
      <c r="E37" s="8"/>
      <c r="F37" s="8"/>
      <c r="G37" s="8"/>
      <c r="H37" s="8"/>
    </row>
    <row r="38" spans="1:8" ht="15">
      <c r="A38" s="12" t="s">
        <v>42</v>
      </c>
      <c r="B38" s="9">
        <v>48.1</v>
      </c>
      <c r="C38" s="9">
        <v>64.8</v>
      </c>
      <c r="D38" s="9">
        <v>81.1</v>
      </c>
      <c r="E38" s="9">
        <v>66.4</v>
      </c>
      <c r="F38" s="9">
        <f t="shared" si="3"/>
        <v>81.1</v>
      </c>
      <c r="G38" s="9">
        <f t="shared" si="4"/>
        <v>48.1</v>
      </c>
      <c r="H38" s="9">
        <f t="shared" si="5"/>
        <v>32.99999999999999</v>
      </c>
    </row>
    <row r="39" ht="15">
      <c r="A39" s="53" t="s">
        <v>142</v>
      </c>
    </row>
    <row r="40" ht="15">
      <c r="A40" s="3" t="s">
        <v>102</v>
      </c>
    </row>
    <row r="41" ht="15"/>
    <row r="42" ht="15"/>
    <row r="43" ht="15"/>
    <row r="44" ht="15"/>
    <row r="48" spans="1:3" ht="15">
      <c r="A48" s="23" t="s">
        <v>122</v>
      </c>
      <c r="B48" s="3" t="s">
        <v>123</v>
      </c>
      <c r="C48" s="3" t="s">
        <v>124</v>
      </c>
    </row>
    <row r="49" spans="1:7" ht="15">
      <c r="A49" s="23" t="s">
        <v>88</v>
      </c>
      <c r="B49" s="3">
        <v>176060</v>
      </c>
      <c r="C49" s="3">
        <v>60632.5</v>
      </c>
      <c r="D49" s="54">
        <f>B49/B$49</f>
        <v>1</v>
      </c>
      <c r="E49" s="54">
        <f>C49/C$49</f>
        <v>1</v>
      </c>
      <c r="F49" s="55"/>
      <c r="G49" s="55"/>
    </row>
    <row r="50" spans="1:8" ht="29">
      <c r="A50" s="23" t="s">
        <v>89</v>
      </c>
      <c r="B50" s="3">
        <v>31929.5</v>
      </c>
      <c r="C50" s="3">
        <v>16617</v>
      </c>
      <c r="D50" s="54">
        <f aca="true" t="shared" si="6" ref="D50:E53">B50/B$49</f>
        <v>0.18135578779961375</v>
      </c>
      <c r="E50" s="54">
        <f t="shared" si="6"/>
        <v>0.27406094091452604</v>
      </c>
      <c r="F50" s="55"/>
      <c r="G50" s="55">
        <f>B50/(B50+C50)</f>
        <v>0.6577096186130823</v>
      </c>
      <c r="H50" s="55">
        <f>C50/(C50+B50)</f>
        <v>0.3422903813869177</v>
      </c>
    </row>
    <row r="51" spans="1:8" ht="29">
      <c r="A51" s="23" t="s">
        <v>91</v>
      </c>
      <c r="B51" s="3">
        <v>79223.2</v>
      </c>
      <c r="C51" s="3">
        <v>29517</v>
      </c>
      <c r="D51" s="54">
        <f t="shared" si="6"/>
        <v>0.4499784164489378</v>
      </c>
      <c r="E51" s="54">
        <f t="shared" si="6"/>
        <v>0.4868181255927102</v>
      </c>
      <c r="F51" s="55"/>
      <c r="G51" s="55">
        <f aca="true" t="shared" si="7" ref="G51:G53">B51/(B51+C51)</f>
        <v>0.7285548490806528</v>
      </c>
      <c r="H51" s="55">
        <f aca="true" t="shared" si="8" ref="H51:H53">C51/(C51+B51)</f>
        <v>0.27144515091934723</v>
      </c>
    </row>
    <row r="52" spans="1:8" ht="15">
      <c r="A52" s="23" t="s">
        <v>90</v>
      </c>
      <c r="B52" s="3">
        <v>64586.5</v>
      </c>
      <c r="C52" s="3">
        <v>14444.2</v>
      </c>
      <c r="D52" s="54">
        <f t="shared" si="6"/>
        <v>0.36684368965125524</v>
      </c>
      <c r="E52" s="54">
        <f t="shared" si="6"/>
        <v>0.23822537418051376</v>
      </c>
      <c r="G52" s="55">
        <f t="shared" si="7"/>
        <v>0.8172330499413519</v>
      </c>
      <c r="H52" s="55">
        <f t="shared" si="8"/>
        <v>0.1827669500586481</v>
      </c>
    </row>
    <row r="53" spans="1:8" ht="15">
      <c r="A53" s="23" t="s">
        <v>86</v>
      </c>
      <c r="B53" s="3">
        <v>320.9</v>
      </c>
      <c r="C53" s="3">
        <v>54.4</v>
      </c>
      <c r="D53" s="54">
        <f t="shared" si="6"/>
        <v>0.0018226740883789615</v>
      </c>
      <c r="E53" s="54">
        <f t="shared" si="6"/>
        <v>0.0008972085927514122</v>
      </c>
      <c r="G53" s="55">
        <f t="shared" si="7"/>
        <v>0.8550492938982148</v>
      </c>
      <c r="H53" s="55">
        <f t="shared" si="8"/>
        <v>0.14495070610178526</v>
      </c>
    </row>
  </sheetData>
  <autoFilter ref="A5:H5">
    <sortState ref="A6:H53">
      <sortCondition descending="1" sortBy="value" ref="B6:B53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 topLeftCell="A1">
      <selection activeCell="G37" sqref="G37"/>
    </sheetView>
  </sheetViews>
  <sheetFormatPr defaultColWidth="9.140625" defaultRowHeight="15"/>
  <cols>
    <col min="1" max="1" width="20.57421875" style="3" customWidth="1"/>
    <col min="2" max="16384" width="9.140625" style="3" customWidth="1"/>
  </cols>
  <sheetData>
    <row r="1" ht="15">
      <c r="A1" s="3" t="s">
        <v>51</v>
      </c>
    </row>
    <row r="2" ht="15">
      <c r="A2" s="3" t="s">
        <v>52</v>
      </c>
    </row>
    <row r="3" ht="15"/>
    <row r="4" spans="1:5" ht="15">
      <c r="A4" s="6" t="s">
        <v>15</v>
      </c>
      <c r="B4" s="6" t="s">
        <v>73</v>
      </c>
      <c r="C4" s="6" t="s">
        <v>74</v>
      </c>
      <c r="D4" s="6" t="s">
        <v>75</v>
      </c>
      <c r="E4" s="6" t="s">
        <v>76</v>
      </c>
    </row>
    <row r="5" spans="1:5" ht="15">
      <c r="A5" s="10" t="s">
        <v>48</v>
      </c>
      <c r="B5" s="7">
        <v>13</v>
      </c>
      <c r="C5" s="7">
        <v>49</v>
      </c>
      <c r="D5" s="7">
        <v>11.9</v>
      </c>
      <c r="E5" s="7">
        <v>6.3</v>
      </c>
    </row>
    <row r="6" spans="1:5" ht="15">
      <c r="A6" s="11"/>
      <c r="B6" s="8"/>
      <c r="C6" s="8"/>
      <c r="D6" s="8"/>
      <c r="E6" s="8"/>
    </row>
    <row r="7" spans="1:5" ht="15">
      <c r="A7" s="11" t="s">
        <v>45</v>
      </c>
      <c r="B7" s="8">
        <v>24.7</v>
      </c>
      <c r="C7" s="8">
        <v>69.4</v>
      </c>
      <c r="D7" s="8">
        <v>24.7</v>
      </c>
      <c r="E7" s="8">
        <v>13</v>
      </c>
    </row>
    <row r="8" spans="1:5" ht="15">
      <c r="A8" s="11" t="s">
        <v>37</v>
      </c>
      <c r="B8" s="8">
        <v>23.1</v>
      </c>
      <c r="C8" s="8">
        <v>66.6</v>
      </c>
      <c r="D8" s="8">
        <v>20.1</v>
      </c>
      <c r="E8" s="8">
        <v>10</v>
      </c>
    </row>
    <row r="9" spans="1:5" ht="15">
      <c r="A9" s="11" t="s">
        <v>64</v>
      </c>
      <c r="B9" s="8">
        <v>11.2</v>
      </c>
      <c r="C9" s="8">
        <v>64.7</v>
      </c>
      <c r="D9" s="8">
        <v>8.7</v>
      </c>
      <c r="E9" s="8">
        <v>3.9</v>
      </c>
    </row>
    <row r="10" spans="1:5" ht="15">
      <c r="A10" s="11" t="s">
        <v>32</v>
      </c>
      <c r="B10" s="8">
        <v>16.3</v>
      </c>
      <c r="C10" s="8">
        <v>61.7</v>
      </c>
      <c r="D10" s="8">
        <v>16.1</v>
      </c>
      <c r="E10" s="8">
        <v>7.6</v>
      </c>
    </row>
    <row r="11" spans="1:5" ht="15">
      <c r="A11" s="11" t="s">
        <v>40</v>
      </c>
      <c r="B11" s="8">
        <v>16.9</v>
      </c>
      <c r="C11" s="8">
        <v>60</v>
      </c>
      <c r="D11" s="8">
        <v>16.5</v>
      </c>
      <c r="E11" s="8">
        <v>6.6</v>
      </c>
    </row>
    <row r="12" spans="1:5" ht="15">
      <c r="A12" s="11" t="s">
        <v>26</v>
      </c>
      <c r="B12" s="8">
        <v>13.3</v>
      </c>
      <c r="C12" s="8">
        <v>55.6</v>
      </c>
      <c r="D12" s="8">
        <v>10.9</v>
      </c>
      <c r="E12" s="8">
        <v>7.8</v>
      </c>
    </row>
    <row r="13" spans="1:5" ht="15">
      <c r="A13" s="11" t="s">
        <v>46</v>
      </c>
      <c r="B13" s="8">
        <v>13.2</v>
      </c>
      <c r="C13" s="8">
        <v>54.2</v>
      </c>
      <c r="D13" s="8">
        <v>11.1</v>
      </c>
      <c r="E13" s="8">
        <v>5.9</v>
      </c>
    </row>
    <row r="14" spans="1:5" ht="15">
      <c r="A14" s="11" t="s">
        <v>17</v>
      </c>
      <c r="B14" s="8">
        <v>9.6</v>
      </c>
      <c r="C14" s="8">
        <v>52.1</v>
      </c>
      <c r="D14" s="8">
        <v>8.1</v>
      </c>
      <c r="E14" s="8">
        <v>3.9</v>
      </c>
    </row>
    <row r="15" spans="1:5" ht="15">
      <c r="A15" s="11" t="s">
        <v>39</v>
      </c>
      <c r="B15" s="8">
        <v>15.2</v>
      </c>
      <c r="C15" s="8">
        <v>50.2</v>
      </c>
      <c r="D15" s="8">
        <v>13.5</v>
      </c>
      <c r="E15" s="8">
        <v>10.4</v>
      </c>
    </row>
    <row r="16" spans="1:5" ht="15">
      <c r="A16" s="11" t="s">
        <v>70</v>
      </c>
      <c r="B16" s="8">
        <v>9.5</v>
      </c>
      <c r="C16" s="8">
        <v>46.1</v>
      </c>
      <c r="D16" s="8">
        <v>7.3</v>
      </c>
      <c r="E16" s="8">
        <v>6.4</v>
      </c>
    </row>
    <row r="17" spans="1:5" ht="15">
      <c r="A17" s="11" t="s">
        <v>67</v>
      </c>
      <c r="B17" s="8">
        <v>14.5</v>
      </c>
      <c r="C17" s="8">
        <v>45.7</v>
      </c>
      <c r="D17" s="8">
        <v>13.4</v>
      </c>
      <c r="E17" s="8">
        <v>8.5</v>
      </c>
    </row>
    <row r="18" spans="1:5" ht="15">
      <c r="A18" s="56" t="s">
        <v>125</v>
      </c>
      <c r="B18" s="8">
        <v>10.1</v>
      </c>
      <c r="C18" s="8">
        <v>45.4</v>
      </c>
      <c r="D18" s="8">
        <v>8.7</v>
      </c>
      <c r="E18" s="8">
        <v>2.9</v>
      </c>
    </row>
    <row r="19" spans="1:5" ht="15">
      <c r="A19" s="11" t="s">
        <v>25</v>
      </c>
      <c r="B19" s="8">
        <v>14.9</v>
      </c>
      <c r="C19" s="8">
        <v>41.9</v>
      </c>
      <c r="D19" s="8">
        <v>14</v>
      </c>
      <c r="E19" s="8">
        <v>9.8</v>
      </c>
    </row>
    <row r="20" spans="1:5" ht="15">
      <c r="A20" s="11" t="s">
        <v>31</v>
      </c>
      <c r="B20" s="8">
        <v>8.2</v>
      </c>
      <c r="C20" s="8">
        <v>35.5</v>
      </c>
      <c r="D20" s="8">
        <v>6.4</v>
      </c>
      <c r="E20" s="8">
        <v>5.5</v>
      </c>
    </row>
    <row r="21" spans="1:5" ht="15">
      <c r="A21" s="11" t="s">
        <v>16</v>
      </c>
      <c r="B21" s="8">
        <v>6.7</v>
      </c>
      <c r="C21" s="8">
        <v>35.5</v>
      </c>
      <c r="D21" s="8">
        <v>6.2</v>
      </c>
      <c r="E21" s="8">
        <v>3</v>
      </c>
    </row>
    <row r="22" spans="1:5" ht="15">
      <c r="A22" s="11" t="s">
        <v>22</v>
      </c>
      <c r="B22" s="8">
        <v>8.7</v>
      </c>
      <c r="C22" s="8">
        <v>30.2</v>
      </c>
      <c r="D22" s="8">
        <v>7.2</v>
      </c>
      <c r="E22" s="8">
        <v>3.4</v>
      </c>
    </row>
    <row r="23" spans="1:5" ht="15">
      <c r="A23" s="11" t="s">
        <v>21</v>
      </c>
      <c r="B23" s="8">
        <v>7</v>
      </c>
      <c r="C23" s="8">
        <v>26.4</v>
      </c>
      <c r="D23" s="8">
        <v>6.6</v>
      </c>
      <c r="E23" s="8">
        <v>4.3</v>
      </c>
    </row>
    <row r="24" spans="1:5" ht="15">
      <c r="A24" s="11" t="s">
        <v>20</v>
      </c>
      <c r="B24" s="8">
        <v>12.9</v>
      </c>
      <c r="C24" s="8">
        <v>23.6</v>
      </c>
      <c r="D24" s="8">
        <v>13.4</v>
      </c>
      <c r="E24" s="8">
        <v>3</v>
      </c>
    </row>
    <row r="25" spans="1:5" ht="15">
      <c r="A25" s="11" t="s">
        <v>28</v>
      </c>
      <c r="B25" s="8">
        <v>10.3</v>
      </c>
      <c r="C25" s="8">
        <v>20.7</v>
      </c>
      <c r="D25" s="8">
        <v>10.2</v>
      </c>
      <c r="E25" s="8">
        <v>6.8</v>
      </c>
    </row>
    <row r="26" spans="1:5" ht="15">
      <c r="A26" s="11" t="s">
        <v>63</v>
      </c>
      <c r="B26" s="8">
        <v>6.4</v>
      </c>
      <c r="C26" s="8">
        <v>14.7</v>
      </c>
      <c r="D26" s="8">
        <v>7</v>
      </c>
      <c r="E26" s="8"/>
    </row>
    <row r="27" spans="1:5" ht="15">
      <c r="A27" s="11" t="s">
        <v>68</v>
      </c>
      <c r="B27" s="8">
        <v>3.7</v>
      </c>
      <c r="C27" s="8">
        <v>13.5</v>
      </c>
      <c r="D27" s="8">
        <v>3.4</v>
      </c>
      <c r="E27" s="8">
        <v>3.2</v>
      </c>
    </row>
    <row r="28" spans="1:5" ht="15">
      <c r="A28" s="11" t="s">
        <v>29</v>
      </c>
      <c r="B28" s="8">
        <v>5.3</v>
      </c>
      <c r="C28" s="8">
        <v>13.2</v>
      </c>
      <c r="D28" s="8">
        <v>4.8</v>
      </c>
      <c r="E28" s="8">
        <v>5.8</v>
      </c>
    </row>
    <row r="29" spans="1:5" ht="15">
      <c r="A29" s="11" t="s">
        <v>72</v>
      </c>
      <c r="B29" s="8">
        <v>2.4</v>
      </c>
      <c r="C29" s="8">
        <v>8.8</v>
      </c>
      <c r="D29" s="8">
        <v>2.2</v>
      </c>
      <c r="E29" s="8">
        <v>1.1</v>
      </c>
    </row>
    <row r="30" spans="1:5" ht="15">
      <c r="A30" s="11" t="s">
        <v>65</v>
      </c>
      <c r="B30" s="8">
        <v>1.9</v>
      </c>
      <c r="C30" s="8">
        <v>8.7</v>
      </c>
      <c r="D30" s="8">
        <v>1.7</v>
      </c>
      <c r="E30" s="8">
        <v>1.8</v>
      </c>
    </row>
    <row r="31" spans="1:5" ht="15">
      <c r="A31" s="11" t="s">
        <v>69</v>
      </c>
      <c r="B31" s="8">
        <v>3.2</v>
      </c>
      <c r="C31" s="8">
        <v>8.5</v>
      </c>
      <c r="D31" s="8">
        <v>3.1</v>
      </c>
      <c r="E31" s="8">
        <v>2.6</v>
      </c>
    </row>
    <row r="32" spans="1:5" ht="15">
      <c r="A32" s="11" t="s">
        <v>71</v>
      </c>
      <c r="B32" s="8">
        <v>2.4</v>
      </c>
      <c r="C32" s="8"/>
      <c r="D32" s="8">
        <v>2.6</v>
      </c>
      <c r="E32" s="8"/>
    </row>
    <row r="33" spans="1:5" ht="15">
      <c r="A33" s="11" t="s">
        <v>62</v>
      </c>
      <c r="B33" s="8">
        <v>1.7</v>
      </c>
      <c r="C33" s="8"/>
      <c r="D33" s="8">
        <v>1.4</v>
      </c>
      <c r="E33" s="8"/>
    </row>
    <row r="34" spans="1:5" ht="15">
      <c r="A34" s="11"/>
      <c r="B34" s="8"/>
      <c r="C34" s="8"/>
      <c r="D34" s="8"/>
      <c r="E34" s="8"/>
    </row>
    <row r="35" spans="1:5" ht="15">
      <c r="A35" s="11" t="s">
        <v>47</v>
      </c>
      <c r="B35" s="8">
        <v>9.6</v>
      </c>
      <c r="C35" s="8">
        <v>52.6</v>
      </c>
      <c r="D35" s="8">
        <v>7.9</v>
      </c>
      <c r="E35" s="8">
        <v>4.8</v>
      </c>
    </row>
    <row r="36" spans="1:5" ht="15">
      <c r="A36" s="11" t="s">
        <v>30</v>
      </c>
      <c r="B36" s="8">
        <v>10.2</v>
      </c>
      <c r="C36" s="8">
        <v>34.8</v>
      </c>
      <c r="D36" s="8">
        <v>8.3</v>
      </c>
      <c r="E36" s="8">
        <v>4.5</v>
      </c>
    </row>
    <row r="37" spans="1:5" ht="15">
      <c r="A37" s="11" t="s">
        <v>38</v>
      </c>
      <c r="B37" s="8">
        <v>8.3</v>
      </c>
      <c r="C37" s="8">
        <v>31.9</v>
      </c>
      <c r="D37" s="8">
        <v>7</v>
      </c>
      <c r="E37" s="8">
        <v>2.5</v>
      </c>
    </row>
    <row r="38" spans="1:5" ht="15">
      <c r="A38" s="11"/>
      <c r="B38" s="8"/>
      <c r="C38" s="8"/>
      <c r="D38" s="8"/>
      <c r="E38" s="8"/>
    </row>
    <row r="39" spans="1:5" ht="15">
      <c r="A39" s="12" t="s">
        <v>42</v>
      </c>
      <c r="B39" s="9">
        <v>21.6</v>
      </c>
      <c r="C39" s="9">
        <v>52.2</v>
      </c>
      <c r="D39" s="9">
        <v>21.6</v>
      </c>
      <c r="E39" s="9">
        <v>11.8</v>
      </c>
    </row>
    <row r="40" ht="15">
      <c r="A40" s="22" t="s">
        <v>141</v>
      </c>
    </row>
    <row r="41" spans="1:7" ht="15">
      <c r="A41" s="2" t="s">
        <v>77</v>
      </c>
      <c r="G41" s="59"/>
    </row>
    <row r="42" ht="15">
      <c r="A42" s="2"/>
    </row>
    <row r="43" spans="1:6" ht="15">
      <c r="A43" s="4" t="s">
        <v>59</v>
      </c>
      <c r="B43" s="4" t="s">
        <v>15</v>
      </c>
      <c r="C43" s="4" t="s">
        <v>0</v>
      </c>
      <c r="D43" s="4" t="s">
        <v>1</v>
      </c>
      <c r="E43" s="4" t="s">
        <v>2</v>
      </c>
      <c r="F43" s="4" t="s">
        <v>3</v>
      </c>
    </row>
    <row r="44" spans="1:16" ht="15">
      <c r="A44" s="16" t="s">
        <v>61</v>
      </c>
      <c r="B44" t="s">
        <v>18</v>
      </c>
      <c r="C44" s="5">
        <v>1</v>
      </c>
      <c r="D44" s="5"/>
      <c r="E44" s="5"/>
      <c r="F44" s="5">
        <v>1</v>
      </c>
      <c r="J44" t="s">
        <v>18</v>
      </c>
      <c r="K44" t="s">
        <v>18</v>
      </c>
      <c r="L44" t="s">
        <v>23</v>
      </c>
      <c r="M44" t="s">
        <v>33</v>
      </c>
      <c r="N44" t="s">
        <v>34</v>
      </c>
      <c r="O44" t="s">
        <v>36</v>
      </c>
      <c r="P44" t="s">
        <v>43</v>
      </c>
    </row>
    <row r="45" spans="1:10" ht="15">
      <c r="A45" s="18"/>
      <c r="B45" t="s">
        <v>19</v>
      </c>
      <c r="C45" s="5"/>
      <c r="D45" s="5"/>
      <c r="E45" s="5"/>
      <c r="F45" s="5">
        <v>1</v>
      </c>
      <c r="J45" t="s">
        <v>23</v>
      </c>
    </row>
    <row r="46" spans="1:10" ht="15">
      <c r="A46" s="18"/>
      <c r="B46" t="s">
        <v>23</v>
      </c>
      <c r="C46" s="5">
        <v>1</v>
      </c>
      <c r="D46" s="5"/>
      <c r="E46" s="5">
        <v>1</v>
      </c>
      <c r="F46" s="5">
        <v>1</v>
      </c>
      <c r="J46" t="s">
        <v>33</v>
      </c>
    </row>
    <row r="47" spans="1:10" ht="15">
      <c r="A47" s="18"/>
      <c r="B47" t="s">
        <v>33</v>
      </c>
      <c r="C47" s="5">
        <v>1</v>
      </c>
      <c r="D47" s="5"/>
      <c r="E47" s="5"/>
      <c r="F47" s="5">
        <v>1</v>
      </c>
      <c r="J47" t="s">
        <v>34</v>
      </c>
    </row>
    <row r="48" spans="1:10" ht="15">
      <c r="A48" s="18"/>
      <c r="B48" t="s">
        <v>34</v>
      </c>
      <c r="C48" s="5">
        <v>1</v>
      </c>
      <c r="D48" s="5"/>
      <c r="E48" s="5"/>
      <c r="F48" s="5">
        <v>1</v>
      </c>
      <c r="J48" t="s">
        <v>36</v>
      </c>
    </row>
    <row r="49" spans="1:10" ht="15">
      <c r="A49" s="18"/>
      <c r="B49" t="s">
        <v>35</v>
      </c>
      <c r="C49" s="5"/>
      <c r="D49" s="5"/>
      <c r="E49" s="5"/>
      <c r="F49" s="5">
        <v>1</v>
      </c>
      <c r="J49" t="s">
        <v>43</v>
      </c>
    </row>
    <row r="50" spans="1:6" ht="15">
      <c r="A50" s="18"/>
      <c r="B50" t="s">
        <v>36</v>
      </c>
      <c r="C50" s="5">
        <v>1</v>
      </c>
      <c r="D50" s="5"/>
      <c r="E50" s="5"/>
      <c r="F50" s="5">
        <v>1</v>
      </c>
    </row>
    <row r="51" spans="1:6" ht="15">
      <c r="A51" s="18"/>
      <c r="B51" t="s">
        <v>41</v>
      </c>
      <c r="C51" s="5"/>
      <c r="D51" s="5"/>
      <c r="E51" s="5"/>
      <c r="F51" s="5">
        <v>1</v>
      </c>
    </row>
    <row r="52" spans="1:6" ht="15">
      <c r="A52" s="18"/>
      <c r="B52" t="s">
        <v>43</v>
      </c>
      <c r="C52" s="5">
        <v>1</v>
      </c>
      <c r="D52" s="5"/>
      <c r="E52" s="5"/>
      <c r="F52" s="5">
        <v>1</v>
      </c>
    </row>
    <row r="53" spans="1:6" ht="15">
      <c r="A53" s="17"/>
      <c r="B53" t="s">
        <v>44</v>
      </c>
      <c r="C53" s="5"/>
      <c r="D53" s="5"/>
      <c r="E53" s="5"/>
      <c r="F53" s="5">
        <v>1</v>
      </c>
    </row>
  </sheetData>
  <autoFilter ref="A34:E34">
    <sortState ref="A35:E53">
      <sortCondition descending="1" sortBy="value" ref="C35:C53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4"/>
  <sheetViews>
    <sheetView workbookViewId="0" topLeftCell="A1">
      <selection activeCell="A2" sqref="A2:C2"/>
    </sheetView>
  </sheetViews>
  <sheetFormatPr defaultColWidth="9.140625" defaultRowHeight="15"/>
  <cols>
    <col min="1" max="16384" width="9.140625" style="19" customWidth="1"/>
  </cols>
  <sheetData>
    <row r="2" spans="1:3" ht="15">
      <c r="A2" s="57" t="s">
        <v>15</v>
      </c>
      <c r="B2" s="57" t="s">
        <v>139</v>
      </c>
      <c r="C2" s="58" t="s">
        <v>140</v>
      </c>
    </row>
    <row r="3" spans="1:3" ht="15">
      <c r="A3" s="19" t="s">
        <v>16</v>
      </c>
      <c r="B3" s="20">
        <v>6.7</v>
      </c>
      <c r="C3" s="20">
        <v>74.7</v>
      </c>
    </row>
    <row r="4" spans="1:3" ht="15">
      <c r="A4" s="19" t="s">
        <v>17</v>
      </c>
      <c r="B4" s="20">
        <v>9.6</v>
      </c>
      <c r="C4" s="20">
        <v>70.5</v>
      </c>
    </row>
    <row r="5" spans="1:3" ht="15">
      <c r="A5" s="19" t="s">
        <v>18</v>
      </c>
      <c r="B5" s="20">
        <v>3.2</v>
      </c>
      <c r="C5" s="20">
        <v>73.3</v>
      </c>
    </row>
    <row r="6" spans="1:3" ht="15">
      <c r="A6" s="19" t="s">
        <v>19</v>
      </c>
      <c r="B6" s="20">
        <v>14.5</v>
      </c>
      <c r="C6" s="20">
        <v>67.8</v>
      </c>
    </row>
    <row r="7" spans="1:3" ht="15">
      <c r="A7" s="19" t="s">
        <v>20</v>
      </c>
      <c r="B7" s="20">
        <v>12.9</v>
      </c>
      <c r="C7" s="20">
        <v>74.5</v>
      </c>
    </row>
    <row r="8" spans="1:3" ht="15">
      <c r="A8" s="19" t="s">
        <v>21</v>
      </c>
      <c r="B8" s="20">
        <v>7</v>
      </c>
      <c r="C8" s="20">
        <v>79.4</v>
      </c>
    </row>
    <row r="9" spans="1:3" ht="15">
      <c r="A9" s="19" t="s">
        <v>22</v>
      </c>
      <c r="B9" s="20">
        <v>8.7</v>
      </c>
      <c r="C9" s="20">
        <v>78.8</v>
      </c>
    </row>
    <row r="10" spans="1:3" ht="15">
      <c r="A10" s="19" t="s">
        <v>23</v>
      </c>
      <c r="B10" s="20">
        <v>1.7</v>
      </c>
      <c r="C10" s="20">
        <v>78.1</v>
      </c>
    </row>
    <row r="11" spans="1:3" ht="15">
      <c r="A11" s="19" t="s">
        <v>24</v>
      </c>
      <c r="B11" s="20">
        <v>13</v>
      </c>
      <c r="C11" s="20">
        <v>72.8</v>
      </c>
    </row>
    <row r="12" spans="1:3" ht="15">
      <c r="A12" s="19" t="s">
        <v>25</v>
      </c>
      <c r="B12" s="20">
        <v>14.9</v>
      </c>
      <c r="C12" s="20">
        <v>77</v>
      </c>
    </row>
    <row r="13" spans="1:3" ht="15">
      <c r="A13" s="19" t="s">
        <v>26</v>
      </c>
      <c r="B13" s="20">
        <v>13.3</v>
      </c>
      <c r="C13" s="20">
        <v>73</v>
      </c>
    </row>
    <row r="14" spans="1:3" ht="15">
      <c r="A14" s="19" t="s">
        <v>27</v>
      </c>
      <c r="B14" s="20">
        <v>10.1</v>
      </c>
      <c r="C14" s="20">
        <v>79.5</v>
      </c>
    </row>
    <row r="15" spans="1:3" ht="15">
      <c r="A15" s="19" t="s">
        <v>28</v>
      </c>
      <c r="B15" s="20">
        <v>10.3</v>
      </c>
      <c r="C15" s="20">
        <v>61.2</v>
      </c>
    </row>
    <row r="16" spans="1:3" ht="15">
      <c r="A16" s="19" t="s">
        <v>29</v>
      </c>
      <c r="B16" s="20">
        <v>5.3</v>
      </c>
      <c r="C16" s="20">
        <v>78.8</v>
      </c>
    </row>
    <row r="17" spans="1:3" ht="15">
      <c r="A17" s="19" t="s">
        <v>30</v>
      </c>
      <c r="B17" s="20">
        <v>10.2</v>
      </c>
      <c r="C17" s="20">
        <v>80.9</v>
      </c>
    </row>
    <row r="18" spans="1:3" ht="15">
      <c r="A18" s="19" t="s">
        <v>31</v>
      </c>
      <c r="B18" s="20">
        <v>8.2</v>
      </c>
      <c r="C18" s="20">
        <v>73.3</v>
      </c>
    </row>
    <row r="19" spans="1:3" ht="15">
      <c r="A19" s="19" t="s">
        <v>32</v>
      </c>
      <c r="B19" s="20">
        <v>16.3</v>
      </c>
      <c r="C19" s="20">
        <v>62</v>
      </c>
    </row>
    <row r="20" spans="1:3" ht="15">
      <c r="A20" s="19" t="s">
        <v>33</v>
      </c>
      <c r="B20" s="20">
        <v>2.4</v>
      </c>
      <c r="C20" s="20">
        <v>75.2</v>
      </c>
    </row>
    <row r="21" spans="1:3" ht="15">
      <c r="A21" s="19" t="s">
        <v>34</v>
      </c>
      <c r="B21" s="20">
        <v>1.9</v>
      </c>
      <c r="C21" s="20">
        <v>77</v>
      </c>
    </row>
    <row r="22" spans="1:3" ht="15">
      <c r="A22" s="19" t="s">
        <v>35</v>
      </c>
      <c r="B22" s="20">
        <v>9.5</v>
      </c>
      <c r="C22" s="20">
        <v>74.4</v>
      </c>
    </row>
    <row r="23" spans="1:3" ht="15">
      <c r="A23" s="19" t="s">
        <v>36</v>
      </c>
      <c r="B23" s="20">
        <v>6.4</v>
      </c>
      <c r="C23" s="20">
        <v>78</v>
      </c>
    </row>
    <row r="24" spans="1:3" ht="15">
      <c r="A24" s="19" t="s">
        <v>37</v>
      </c>
      <c r="B24" s="20">
        <v>23.1</v>
      </c>
      <c r="C24" s="20">
        <v>82</v>
      </c>
    </row>
    <row r="25" spans="1:3" ht="15">
      <c r="A25" s="19" t="s">
        <v>38</v>
      </c>
      <c r="B25" s="20">
        <v>8.3</v>
      </c>
      <c r="C25" s="20">
        <v>79.8</v>
      </c>
    </row>
    <row r="26" spans="1:3" ht="15">
      <c r="A26" s="19" t="s">
        <v>39</v>
      </c>
      <c r="B26" s="20">
        <v>15.2</v>
      </c>
      <c r="C26" s="20">
        <v>75.2</v>
      </c>
    </row>
    <row r="27" spans="1:3" ht="15">
      <c r="A27" s="19" t="s">
        <v>40</v>
      </c>
      <c r="B27" s="20">
        <v>16.9</v>
      </c>
      <c r="C27" s="20">
        <v>75.6</v>
      </c>
    </row>
    <row r="28" spans="1:3" ht="15">
      <c r="A28" s="19" t="s">
        <v>41</v>
      </c>
      <c r="B28" s="20">
        <v>2.4</v>
      </c>
      <c r="C28" s="20">
        <v>66.8</v>
      </c>
    </row>
    <row r="29" spans="1:3" ht="15">
      <c r="A29" s="19" t="s">
        <v>42</v>
      </c>
      <c r="B29" s="20">
        <v>21.6</v>
      </c>
      <c r="C29" s="20">
        <v>66.4</v>
      </c>
    </row>
    <row r="30" spans="1:3" ht="15">
      <c r="A30" s="19" t="s">
        <v>43</v>
      </c>
      <c r="B30" s="20">
        <v>3.7</v>
      </c>
      <c r="C30" s="20">
        <v>74.1</v>
      </c>
    </row>
    <row r="31" spans="1:3" ht="15">
      <c r="A31" s="19" t="s">
        <v>44</v>
      </c>
      <c r="B31" s="20">
        <v>11.2</v>
      </c>
      <c r="C31" s="20">
        <v>76.1</v>
      </c>
    </row>
    <row r="32" spans="1:3" ht="15">
      <c r="A32" s="19" t="s">
        <v>45</v>
      </c>
      <c r="B32" s="20">
        <v>24.7</v>
      </c>
      <c r="C32" s="20">
        <v>67.2</v>
      </c>
    </row>
    <row r="33" spans="1:3" ht="15">
      <c r="A33" s="19" t="s">
        <v>46</v>
      </c>
      <c r="B33" s="20">
        <v>13.2</v>
      </c>
      <c r="C33" s="20">
        <v>80.8</v>
      </c>
    </row>
    <row r="34" spans="1:3" ht="15">
      <c r="A34" s="19" t="s">
        <v>47</v>
      </c>
      <c r="B34" s="20">
        <v>9.6</v>
      </c>
      <c r="C34" s="20">
        <v>81.3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6"/>
  <sheetViews>
    <sheetView workbookViewId="0" topLeftCell="A1">
      <selection activeCell="A3" sqref="A3"/>
    </sheetView>
  </sheetViews>
  <sheetFormatPr defaultColWidth="9.140625" defaultRowHeight="15"/>
  <cols>
    <col min="1" max="16384" width="9.140625" style="3" customWidth="1"/>
  </cols>
  <sheetData>
    <row r="2" ht="15">
      <c r="A2" s="3" t="s">
        <v>57</v>
      </c>
    </row>
    <row r="3" ht="15">
      <c r="A3" s="3" t="s">
        <v>58</v>
      </c>
    </row>
    <row r="5" spans="1:7" ht="15">
      <c r="A5" s="6"/>
      <c r="B5" s="61" t="s">
        <v>78</v>
      </c>
      <c r="C5" s="61"/>
      <c r="D5" s="61" t="s">
        <v>79</v>
      </c>
      <c r="E5" s="61"/>
      <c r="F5" s="61" t="s">
        <v>9</v>
      </c>
      <c r="G5" s="61"/>
    </row>
    <row r="6" spans="1:7" ht="60">
      <c r="A6" s="13"/>
      <c r="B6" s="14" t="s">
        <v>55</v>
      </c>
      <c r="C6" s="14" t="s">
        <v>56</v>
      </c>
      <c r="D6" s="14" t="s">
        <v>55</v>
      </c>
      <c r="E6" s="14" t="s">
        <v>56</v>
      </c>
      <c r="F6" s="14" t="s">
        <v>55</v>
      </c>
      <c r="G6" s="14" t="s">
        <v>56</v>
      </c>
    </row>
    <row r="7" spans="1:7" ht="15">
      <c r="A7" s="10" t="s">
        <v>48</v>
      </c>
      <c r="B7" s="7">
        <v>28.4</v>
      </c>
      <c r="C7" s="7">
        <v>4.5</v>
      </c>
      <c r="D7" s="7">
        <v>7.6</v>
      </c>
      <c r="E7" s="7">
        <v>1.9</v>
      </c>
      <c r="F7" s="7">
        <v>17.2</v>
      </c>
      <c r="G7" s="7">
        <v>3.1</v>
      </c>
    </row>
    <row r="8" spans="1:7" ht="15">
      <c r="A8" s="11"/>
      <c r="B8" s="8"/>
      <c r="C8" s="8"/>
      <c r="D8" s="8"/>
      <c r="E8" s="8"/>
      <c r="F8" s="8"/>
      <c r="G8" s="8"/>
    </row>
    <row r="9" spans="1:7" ht="15">
      <c r="A9" s="11" t="s">
        <v>37</v>
      </c>
      <c r="B9" s="8">
        <v>62.7</v>
      </c>
      <c r="C9" s="8">
        <v>7.6</v>
      </c>
      <c r="D9" s="8">
        <v>17.6</v>
      </c>
      <c r="E9" s="8">
        <v>3.2</v>
      </c>
      <c r="F9" s="8">
        <v>39</v>
      </c>
      <c r="G9" s="8">
        <v>5.3</v>
      </c>
    </row>
    <row r="10" spans="1:7" ht="15">
      <c r="A10" s="11" t="s">
        <v>16</v>
      </c>
      <c r="B10" s="8">
        <v>49.9</v>
      </c>
      <c r="C10" s="8">
        <v>4.6</v>
      </c>
      <c r="D10" s="8">
        <v>10.8</v>
      </c>
      <c r="E10" s="8">
        <v>1.4</v>
      </c>
      <c r="F10" s="8">
        <v>29.2</v>
      </c>
      <c r="G10" s="8">
        <v>2.9</v>
      </c>
    </row>
    <row r="11" spans="1:7" ht="15">
      <c r="A11" s="56" t="s">
        <v>125</v>
      </c>
      <c r="B11" s="8">
        <v>48</v>
      </c>
      <c r="C11" s="8">
        <v>2.5</v>
      </c>
      <c r="D11" s="8">
        <v>10.1</v>
      </c>
      <c r="E11" s="8">
        <v>0.9</v>
      </c>
      <c r="F11" s="8">
        <v>27.9</v>
      </c>
      <c r="G11" s="8">
        <v>1.6</v>
      </c>
    </row>
    <row r="12" spans="1:7" ht="15">
      <c r="A12" s="11" t="s">
        <v>17</v>
      </c>
      <c r="B12" s="8">
        <v>38.5</v>
      </c>
      <c r="C12" s="8">
        <v>5.2</v>
      </c>
      <c r="D12" s="8">
        <v>10.2</v>
      </c>
      <c r="E12" s="8">
        <v>2.5</v>
      </c>
      <c r="F12" s="8">
        <v>23.5</v>
      </c>
      <c r="G12" s="8">
        <v>3.7</v>
      </c>
    </row>
    <row r="13" spans="1:7" ht="15">
      <c r="A13" s="11" t="s">
        <v>22</v>
      </c>
      <c r="B13" s="8">
        <v>29.9</v>
      </c>
      <c r="C13" s="8">
        <v>3.7</v>
      </c>
      <c r="D13" s="8">
        <v>11.6</v>
      </c>
      <c r="E13" s="8">
        <v>1.9</v>
      </c>
      <c r="F13" s="8">
        <v>20.3</v>
      </c>
      <c r="G13" s="8">
        <v>2.7</v>
      </c>
    </row>
    <row r="14" spans="1:7" ht="15">
      <c r="A14" s="11" t="s">
        <v>46</v>
      </c>
      <c r="B14" s="8">
        <v>28.1</v>
      </c>
      <c r="C14" s="8">
        <v>4.9</v>
      </c>
      <c r="D14" s="8">
        <v>11.2</v>
      </c>
      <c r="E14" s="8">
        <v>2.8</v>
      </c>
      <c r="F14" s="8">
        <v>19.2</v>
      </c>
      <c r="G14" s="8">
        <v>3.8</v>
      </c>
    </row>
    <row r="15" spans="1:7" ht="15">
      <c r="A15" s="11" t="s">
        <v>32</v>
      </c>
      <c r="B15" s="8">
        <v>31.3</v>
      </c>
      <c r="C15" s="8">
        <v>5.1</v>
      </c>
      <c r="D15" s="8">
        <v>8.5</v>
      </c>
      <c r="E15" s="8">
        <v>2.4</v>
      </c>
      <c r="F15" s="8">
        <v>18.2</v>
      </c>
      <c r="G15" s="8">
        <v>3.6</v>
      </c>
    </row>
    <row r="16" spans="1:7" ht="15">
      <c r="A16" s="11" t="s">
        <v>31</v>
      </c>
      <c r="B16" s="8">
        <v>27.4</v>
      </c>
      <c r="C16" s="8">
        <v>5.8</v>
      </c>
      <c r="D16" s="8">
        <v>9.4</v>
      </c>
      <c r="E16" s="8">
        <v>3.9</v>
      </c>
      <c r="F16" s="8">
        <v>17.8</v>
      </c>
      <c r="G16" s="8">
        <v>4.8</v>
      </c>
    </row>
    <row r="17" spans="1:7" ht="15">
      <c r="A17" s="11" t="s">
        <v>26</v>
      </c>
      <c r="B17" s="8">
        <v>27.5</v>
      </c>
      <c r="C17" s="8">
        <v>7.1</v>
      </c>
      <c r="D17" s="8">
        <v>7.4</v>
      </c>
      <c r="E17" s="8">
        <v>2.6</v>
      </c>
      <c r="F17" s="8">
        <v>17.3</v>
      </c>
      <c r="G17" s="8">
        <v>4.8</v>
      </c>
    </row>
    <row r="18" spans="1:7" ht="15">
      <c r="A18" s="11" t="s">
        <v>35</v>
      </c>
      <c r="B18" s="8">
        <v>29.9</v>
      </c>
      <c r="C18" s="8"/>
      <c r="D18" s="8">
        <v>6.1</v>
      </c>
      <c r="E18" s="8"/>
      <c r="F18" s="8">
        <v>17.2</v>
      </c>
      <c r="G18" s="8"/>
    </row>
    <row r="19" spans="1:7" ht="15">
      <c r="A19" s="11" t="s">
        <v>25</v>
      </c>
      <c r="B19" s="8">
        <v>21</v>
      </c>
      <c r="C19" s="8">
        <v>5</v>
      </c>
      <c r="D19" s="8">
        <v>10</v>
      </c>
      <c r="E19" s="8">
        <v>3.1</v>
      </c>
      <c r="F19" s="8">
        <v>15.3</v>
      </c>
      <c r="G19" s="8">
        <v>4.1</v>
      </c>
    </row>
    <row r="20" spans="1:7" ht="15">
      <c r="A20" s="11" t="s">
        <v>45</v>
      </c>
      <c r="B20" s="8">
        <v>22.4</v>
      </c>
      <c r="C20" s="8">
        <v>10.4</v>
      </c>
      <c r="D20" s="8">
        <v>6.2</v>
      </c>
      <c r="E20" s="8">
        <v>3.5</v>
      </c>
      <c r="F20" s="8">
        <v>13.7</v>
      </c>
      <c r="G20" s="8">
        <v>6.7</v>
      </c>
    </row>
    <row r="21" spans="1:7" ht="15">
      <c r="A21" s="11" t="s">
        <v>62</v>
      </c>
      <c r="B21" s="8">
        <v>16.7</v>
      </c>
      <c r="C21" s="8">
        <v>1.6</v>
      </c>
      <c r="D21" s="8">
        <v>5.8</v>
      </c>
      <c r="E21" s="8"/>
      <c r="F21" s="8">
        <v>11.1</v>
      </c>
      <c r="G21" s="8">
        <v>1.2</v>
      </c>
    </row>
    <row r="22" spans="1:7" ht="15">
      <c r="A22" s="11" t="s">
        <v>20</v>
      </c>
      <c r="B22" s="8">
        <v>12</v>
      </c>
      <c r="C22" s="8">
        <v>5.9</v>
      </c>
      <c r="D22" s="8">
        <v>7.9</v>
      </c>
      <c r="E22" s="8">
        <v>4.5</v>
      </c>
      <c r="F22" s="8">
        <v>9.8</v>
      </c>
      <c r="G22" s="8">
        <v>5.2</v>
      </c>
    </row>
    <row r="23" spans="1:7" ht="15">
      <c r="A23" s="11" t="s">
        <v>63</v>
      </c>
      <c r="B23" s="8">
        <v>15.8</v>
      </c>
      <c r="C23" s="8"/>
      <c r="D23" s="8">
        <v>4.2</v>
      </c>
      <c r="E23" s="8">
        <v>1.3</v>
      </c>
      <c r="F23" s="8">
        <v>9</v>
      </c>
      <c r="G23" s="8">
        <v>1.4</v>
      </c>
    </row>
    <row r="24" spans="1:7" ht="15">
      <c r="A24" s="11" t="s">
        <v>64</v>
      </c>
      <c r="B24" s="8">
        <v>11.7</v>
      </c>
      <c r="C24" s="8">
        <v>2</v>
      </c>
      <c r="D24" s="8">
        <v>5.4</v>
      </c>
      <c r="E24" s="8">
        <v>1</v>
      </c>
      <c r="F24" s="8">
        <v>8.3</v>
      </c>
      <c r="G24" s="8">
        <v>1.4</v>
      </c>
    </row>
    <row r="25" spans="1:7" ht="15">
      <c r="A25" s="11" t="s">
        <v>28</v>
      </c>
      <c r="B25" s="8">
        <v>12.2</v>
      </c>
      <c r="C25" s="8">
        <v>6.6</v>
      </c>
      <c r="D25" s="8">
        <v>4.9</v>
      </c>
      <c r="E25" s="8">
        <v>3.3</v>
      </c>
      <c r="F25" s="8">
        <v>8</v>
      </c>
      <c r="G25" s="8">
        <v>4.7</v>
      </c>
    </row>
    <row r="26" spans="1:7" ht="15">
      <c r="A26" s="11" t="s">
        <v>33</v>
      </c>
      <c r="B26" s="8">
        <v>9.7</v>
      </c>
      <c r="C26" s="8">
        <v>2.8</v>
      </c>
      <c r="D26" s="8">
        <v>5.3</v>
      </c>
      <c r="E26" s="8">
        <v>1.9</v>
      </c>
      <c r="F26" s="8">
        <v>7.4</v>
      </c>
      <c r="G26" s="8">
        <v>2.4</v>
      </c>
    </row>
    <row r="27" spans="1:7" ht="15">
      <c r="A27" s="11" t="s">
        <v>40</v>
      </c>
      <c r="B27" s="8">
        <v>8.3</v>
      </c>
      <c r="C27" s="8">
        <v>3.2</v>
      </c>
      <c r="D27" s="8">
        <v>4.6</v>
      </c>
      <c r="E27" s="8">
        <v>2.2</v>
      </c>
      <c r="F27" s="8">
        <v>6.4</v>
      </c>
      <c r="G27" s="8">
        <v>2.7</v>
      </c>
    </row>
    <row r="28" spans="1:7" ht="15">
      <c r="A28" s="11" t="s">
        <v>65</v>
      </c>
      <c r="B28" s="8">
        <v>7.7</v>
      </c>
      <c r="C28" s="8">
        <v>0.9</v>
      </c>
      <c r="D28" s="8">
        <v>4.3</v>
      </c>
      <c r="E28" s="8">
        <v>1.3</v>
      </c>
      <c r="F28" s="8">
        <v>6</v>
      </c>
      <c r="G28" s="8">
        <v>1.1</v>
      </c>
    </row>
    <row r="29" spans="1:7" ht="15">
      <c r="A29" s="11" t="s">
        <v>66</v>
      </c>
      <c r="B29" s="8">
        <v>9.7</v>
      </c>
      <c r="C29" s="8">
        <v>0.4</v>
      </c>
      <c r="D29" s="8">
        <v>2.5</v>
      </c>
      <c r="E29" s="8">
        <v>0.1</v>
      </c>
      <c r="F29" s="8">
        <v>5.6</v>
      </c>
      <c r="G29" s="8">
        <v>0.3</v>
      </c>
    </row>
    <row r="30" spans="1:7" ht="15">
      <c r="A30" s="11" t="s">
        <v>39</v>
      </c>
      <c r="B30" s="8">
        <v>7.8</v>
      </c>
      <c r="C30" s="8">
        <v>1.4</v>
      </c>
      <c r="D30" s="8">
        <v>3.1</v>
      </c>
      <c r="E30" s="8">
        <v>0.8</v>
      </c>
      <c r="F30" s="8">
        <v>5.3</v>
      </c>
      <c r="G30" s="8">
        <v>1.1</v>
      </c>
    </row>
    <row r="31" spans="1:7" ht="15">
      <c r="A31" s="11" t="s">
        <v>67</v>
      </c>
      <c r="B31" s="8">
        <v>5.6</v>
      </c>
      <c r="C31" s="8">
        <v>2.4</v>
      </c>
      <c r="D31" s="8">
        <v>3.5</v>
      </c>
      <c r="E31" s="8">
        <v>1.9</v>
      </c>
      <c r="F31" s="8">
        <v>4.5</v>
      </c>
      <c r="G31" s="8">
        <v>2.1</v>
      </c>
    </row>
    <row r="32" spans="1:7" ht="15">
      <c r="A32" s="11" t="s">
        <v>29</v>
      </c>
      <c r="B32" s="8">
        <v>6.8</v>
      </c>
      <c r="C32" s="8">
        <v>1</v>
      </c>
      <c r="D32" s="8">
        <v>2.5</v>
      </c>
      <c r="E32" s="8">
        <v>0.8</v>
      </c>
      <c r="F32" s="8">
        <v>4.5</v>
      </c>
      <c r="G32" s="8">
        <v>0.9</v>
      </c>
    </row>
    <row r="33" spans="1:7" ht="15">
      <c r="A33" s="11" t="s">
        <v>41</v>
      </c>
      <c r="B33" s="8">
        <v>2.6</v>
      </c>
      <c r="C33" s="8">
        <v>1</v>
      </c>
      <c r="D33" s="8">
        <v>4</v>
      </c>
      <c r="E33" s="8">
        <v>2</v>
      </c>
      <c r="F33" s="8">
        <v>3.4</v>
      </c>
      <c r="G33" s="8">
        <v>1.6</v>
      </c>
    </row>
    <row r="34" spans="1:7" ht="15">
      <c r="A34" s="11" t="s">
        <v>68</v>
      </c>
      <c r="B34" s="8">
        <v>4.7</v>
      </c>
      <c r="C34" s="8"/>
      <c r="D34" s="8">
        <v>1.5</v>
      </c>
      <c r="E34" s="8"/>
      <c r="F34" s="8">
        <v>3</v>
      </c>
      <c r="G34" s="8"/>
    </row>
    <row r="35" spans="1:7" ht="15">
      <c r="A35" s="11" t="s">
        <v>69</v>
      </c>
      <c r="B35" s="8">
        <v>1.6</v>
      </c>
      <c r="C35" s="8"/>
      <c r="D35" s="8">
        <v>1.4</v>
      </c>
      <c r="E35" s="8">
        <v>0.4</v>
      </c>
      <c r="F35" s="8">
        <v>1.5</v>
      </c>
      <c r="G35" s="8">
        <v>0.3</v>
      </c>
    </row>
    <row r="36" spans="1:7" ht="15">
      <c r="A36" s="11"/>
      <c r="B36" s="8"/>
      <c r="C36" s="8"/>
      <c r="D36" s="8"/>
      <c r="E36" s="8"/>
      <c r="F36" s="8"/>
      <c r="G36" s="8"/>
    </row>
    <row r="37" spans="1:7" ht="15">
      <c r="A37" s="11" t="s">
        <v>47</v>
      </c>
      <c r="B37" s="8">
        <v>62.4</v>
      </c>
      <c r="C37" s="8">
        <v>9.3</v>
      </c>
      <c r="D37" s="8">
        <v>18</v>
      </c>
      <c r="E37" s="8">
        <v>3</v>
      </c>
      <c r="F37" s="8">
        <v>38.9</v>
      </c>
      <c r="G37" s="8">
        <v>5.9</v>
      </c>
    </row>
    <row r="38" spans="1:7" ht="15">
      <c r="A38" s="11" t="s">
        <v>38</v>
      </c>
      <c r="B38" s="8">
        <v>33.4</v>
      </c>
      <c r="C38" s="8">
        <v>5.6</v>
      </c>
      <c r="D38" s="8">
        <v>12.8</v>
      </c>
      <c r="E38" s="8">
        <v>2.8</v>
      </c>
      <c r="F38" s="8">
        <v>22.5</v>
      </c>
      <c r="G38" s="8">
        <v>4.1</v>
      </c>
    </row>
    <row r="39" spans="1:7" ht="15">
      <c r="A39" s="11" t="s">
        <v>30</v>
      </c>
      <c r="B39" s="8">
        <v>33.1</v>
      </c>
      <c r="C39" s="8">
        <v>3.9</v>
      </c>
      <c r="D39" s="8">
        <v>8.2</v>
      </c>
      <c r="E39" s="8">
        <v>1.7</v>
      </c>
      <c r="F39" s="8">
        <v>19.6</v>
      </c>
      <c r="G39" s="8">
        <v>2.7</v>
      </c>
    </row>
    <row r="40" spans="1:7" ht="15">
      <c r="A40" s="11"/>
      <c r="B40" s="8"/>
      <c r="C40" s="8"/>
      <c r="D40" s="8"/>
      <c r="E40" s="8"/>
      <c r="F40" s="8"/>
      <c r="G40" s="8"/>
    </row>
    <row r="41" spans="1:7" ht="15">
      <c r="A41" s="12" t="s">
        <v>42</v>
      </c>
      <c r="B41" s="9">
        <v>7</v>
      </c>
      <c r="C41" s="9">
        <v>2.1</v>
      </c>
      <c r="D41" s="9">
        <v>4.9</v>
      </c>
      <c r="E41" s="9">
        <v>2.8</v>
      </c>
      <c r="F41" s="9">
        <v>5.8</v>
      </c>
      <c r="G41" s="9">
        <v>2.5</v>
      </c>
    </row>
    <row r="42" spans="1:7" ht="15">
      <c r="A42" s="22" t="s">
        <v>126</v>
      </c>
      <c r="B42" s="21"/>
      <c r="C42" s="21"/>
      <c r="D42" s="21"/>
      <c r="E42" s="21"/>
      <c r="F42" s="21"/>
      <c r="G42" s="21"/>
    </row>
    <row r="43" spans="1:7" ht="15">
      <c r="A43" s="2" t="s">
        <v>77</v>
      </c>
      <c r="B43" s="21"/>
      <c r="C43" s="21"/>
      <c r="D43" s="21"/>
      <c r="E43" s="21"/>
      <c r="F43" s="21"/>
      <c r="G43" s="21"/>
    </row>
    <row r="45" spans="1:6" ht="15">
      <c r="A45" s="15"/>
      <c r="B45" s="15"/>
      <c r="C45" s="15" t="s">
        <v>5</v>
      </c>
      <c r="D45" s="15"/>
      <c r="E45" s="15" t="s">
        <v>6</v>
      </c>
      <c r="F45" s="15"/>
    </row>
    <row r="46" spans="1:6" ht="15">
      <c r="A46" s="4" t="s">
        <v>59</v>
      </c>
      <c r="B46" s="4" t="s">
        <v>15</v>
      </c>
      <c r="C46" s="4" t="s">
        <v>53</v>
      </c>
      <c r="D46" s="4" t="s">
        <v>54</v>
      </c>
      <c r="E46" s="4" t="s">
        <v>53</v>
      </c>
      <c r="F46" s="4" t="s">
        <v>54</v>
      </c>
    </row>
    <row r="47" spans="1:6" ht="15">
      <c r="A47" s="16" t="s">
        <v>60</v>
      </c>
      <c r="B47" t="s">
        <v>26</v>
      </c>
      <c r="C47" s="5">
        <v>1</v>
      </c>
      <c r="D47" s="5">
        <v>1</v>
      </c>
      <c r="E47" s="5">
        <v>1</v>
      </c>
      <c r="F47" s="5">
        <v>1</v>
      </c>
    </row>
    <row r="48" spans="1:6" ht="15">
      <c r="A48" s="17"/>
      <c r="B48" t="s">
        <v>45</v>
      </c>
      <c r="C48" s="5">
        <v>1</v>
      </c>
      <c r="D48" s="5">
        <v>1</v>
      </c>
      <c r="E48" s="5">
        <v>1</v>
      </c>
      <c r="F48" s="5">
        <v>1</v>
      </c>
    </row>
    <row r="49" spans="1:6" ht="15">
      <c r="A49" s="16" t="s">
        <v>61</v>
      </c>
      <c r="B49" t="s">
        <v>18</v>
      </c>
      <c r="C49" s="5"/>
      <c r="D49" s="5">
        <v>1</v>
      </c>
      <c r="E49" s="5"/>
      <c r="F49" s="5">
        <v>1</v>
      </c>
    </row>
    <row r="50" spans="1:6" ht="15">
      <c r="A50" s="18"/>
      <c r="B50" t="s">
        <v>19</v>
      </c>
      <c r="C50" s="5"/>
      <c r="D50" s="5">
        <v>1</v>
      </c>
      <c r="E50" s="5">
        <v>1</v>
      </c>
      <c r="F50" s="5">
        <v>1</v>
      </c>
    </row>
    <row r="51" spans="1:6" ht="15">
      <c r="A51" s="18"/>
      <c r="B51" t="s">
        <v>21</v>
      </c>
      <c r="C51" s="5"/>
      <c r="D51" s="5"/>
      <c r="E51" s="5"/>
      <c r="F51" s="5">
        <v>1</v>
      </c>
    </row>
    <row r="52" spans="1:6" ht="15">
      <c r="A52" s="18"/>
      <c r="B52" t="s">
        <v>23</v>
      </c>
      <c r="C52" s="5"/>
      <c r="D52" s="5">
        <v>1</v>
      </c>
      <c r="E52" s="5"/>
      <c r="F52" s="5">
        <v>1</v>
      </c>
    </row>
    <row r="53" spans="1:6" ht="15">
      <c r="A53" s="18"/>
      <c r="B53" t="s">
        <v>34</v>
      </c>
      <c r="C53" s="5"/>
      <c r="D53" s="5">
        <v>1</v>
      </c>
      <c r="E53" s="5"/>
      <c r="F53" s="5"/>
    </row>
    <row r="54" spans="1:6" ht="15">
      <c r="A54" s="18"/>
      <c r="B54" t="s">
        <v>36</v>
      </c>
      <c r="C54" s="5"/>
      <c r="D54" s="5">
        <v>1</v>
      </c>
      <c r="E54" s="5"/>
      <c r="F54" s="5">
        <v>1</v>
      </c>
    </row>
    <row r="55" spans="1:6" ht="15">
      <c r="A55" s="18"/>
      <c r="B55" t="s">
        <v>43</v>
      </c>
      <c r="C55" s="5"/>
      <c r="D55" s="5">
        <v>1</v>
      </c>
      <c r="E55" s="5"/>
      <c r="F55" s="5">
        <v>1</v>
      </c>
    </row>
    <row r="56" spans="1:6" ht="15">
      <c r="A56" s="17"/>
      <c r="B56" t="s">
        <v>44</v>
      </c>
      <c r="C56" s="5"/>
      <c r="D56" s="5">
        <v>1</v>
      </c>
      <c r="E56" s="5"/>
      <c r="F56" s="5">
        <v>1</v>
      </c>
    </row>
    <row r="60" spans="2:4" ht="15">
      <c r="B60" s="3" t="s">
        <v>53</v>
      </c>
      <c r="D60" s="3" t="s">
        <v>54</v>
      </c>
    </row>
    <row r="61" spans="1:5" ht="15">
      <c r="A61" s="3" t="s">
        <v>15</v>
      </c>
      <c r="B61" s="3" t="s">
        <v>5</v>
      </c>
      <c r="C61" s="3" t="s">
        <v>6</v>
      </c>
      <c r="D61" s="3" t="s">
        <v>5</v>
      </c>
      <c r="E61" s="3" t="s">
        <v>6</v>
      </c>
    </row>
    <row r="62" spans="1:7" ht="15">
      <c r="A62" s="3" t="s">
        <v>48</v>
      </c>
      <c r="B62" s="3">
        <v>24903</v>
      </c>
      <c r="C62" s="3">
        <v>7744</v>
      </c>
      <c r="D62" s="3">
        <v>3961</v>
      </c>
      <c r="E62" s="3">
        <v>1982</v>
      </c>
      <c r="F62" s="27">
        <f>100*D62/B62</f>
        <v>15.905714170983416</v>
      </c>
      <c r="G62" s="27">
        <f>100*E62/C62</f>
        <v>25.59400826446281</v>
      </c>
    </row>
    <row r="63" spans="6:11" ht="15">
      <c r="F63" s="27"/>
      <c r="G63" s="27"/>
      <c r="K63" s="27"/>
    </row>
    <row r="64" spans="1:11" ht="15">
      <c r="A64" s="3" t="s">
        <v>28</v>
      </c>
      <c r="B64" s="3">
        <v>193</v>
      </c>
      <c r="C64" s="3">
        <v>106</v>
      </c>
      <c r="D64" s="3">
        <v>105</v>
      </c>
      <c r="E64" s="3">
        <v>70</v>
      </c>
      <c r="F64" s="27">
        <f aca="true" t="shared" si="0" ref="F64:F82">100*D64/B64</f>
        <v>54.40414507772021</v>
      </c>
      <c r="G64" s="27">
        <f aca="true" t="shared" si="1" ref="G64:G82">100*E64/C64</f>
        <v>66.0377358490566</v>
      </c>
      <c r="K64" s="27"/>
    </row>
    <row r="65" spans="1:11" ht="15">
      <c r="A65" s="3" t="s">
        <v>20</v>
      </c>
      <c r="B65" s="3">
        <v>23</v>
      </c>
      <c r="C65" s="3">
        <v>17</v>
      </c>
      <c r="D65" s="3">
        <v>11</v>
      </c>
      <c r="E65" s="3">
        <v>10</v>
      </c>
      <c r="F65" s="27">
        <f t="shared" si="0"/>
        <v>47.82608695652174</v>
      </c>
      <c r="G65" s="27">
        <f t="shared" si="1"/>
        <v>58.8235294117647</v>
      </c>
      <c r="K65" s="27"/>
    </row>
    <row r="66" spans="1:11" ht="15">
      <c r="A66" s="3" t="s">
        <v>45</v>
      </c>
      <c r="B66" s="3">
        <v>1989</v>
      </c>
      <c r="C66" s="3">
        <v>644</v>
      </c>
      <c r="D66" s="3">
        <v>918</v>
      </c>
      <c r="E66" s="3">
        <v>366</v>
      </c>
      <c r="F66" s="27">
        <f t="shared" si="0"/>
        <v>46.15384615384615</v>
      </c>
      <c r="G66" s="27">
        <f t="shared" si="1"/>
        <v>56.83229813664596</v>
      </c>
      <c r="K66" s="27"/>
    </row>
    <row r="67" spans="1:11" ht="15">
      <c r="A67" s="3" t="s">
        <v>19</v>
      </c>
      <c r="B67" s="3">
        <v>42</v>
      </c>
      <c r="C67" s="3">
        <v>30</v>
      </c>
      <c r="D67" s="3">
        <v>18</v>
      </c>
      <c r="E67" s="3">
        <v>16</v>
      </c>
      <c r="F67" s="27">
        <f t="shared" si="0"/>
        <v>42.857142857142854</v>
      </c>
      <c r="G67" s="27">
        <f t="shared" si="1"/>
        <v>53.333333333333336</v>
      </c>
      <c r="K67" s="27"/>
    </row>
    <row r="68" spans="1:7" ht="15">
      <c r="A68" s="3" t="s">
        <v>40</v>
      </c>
      <c r="B68" s="3">
        <v>189</v>
      </c>
      <c r="C68" s="3">
        <v>105</v>
      </c>
      <c r="D68" s="3">
        <v>73</v>
      </c>
      <c r="E68" s="3">
        <v>50</v>
      </c>
      <c r="F68" s="27">
        <f t="shared" si="0"/>
        <v>38.62433862433863</v>
      </c>
      <c r="G68" s="27">
        <f t="shared" si="1"/>
        <v>47.61904761904762</v>
      </c>
    </row>
    <row r="69" spans="1:7" ht="15">
      <c r="A69" s="3" t="s">
        <v>41</v>
      </c>
      <c r="B69" s="3">
        <v>83</v>
      </c>
      <c r="C69" s="3">
        <v>177</v>
      </c>
      <c r="D69" s="3">
        <v>31</v>
      </c>
      <c r="E69" s="3">
        <v>89</v>
      </c>
      <c r="F69" s="27">
        <f t="shared" si="0"/>
        <v>37.34939759036145</v>
      </c>
      <c r="G69" s="27">
        <f t="shared" si="1"/>
        <v>50.282485875706215</v>
      </c>
    </row>
    <row r="70" spans="1:7" ht="15">
      <c r="A70" s="3" t="s">
        <v>33</v>
      </c>
      <c r="B70" s="3">
        <v>39</v>
      </c>
      <c r="C70" s="3">
        <v>22</v>
      </c>
      <c r="D70" s="3">
        <v>12</v>
      </c>
      <c r="E70" s="3">
        <v>8</v>
      </c>
      <c r="F70" s="27">
        <f t="shared" si="0"/>
        <v>30.76923076923077</v>
      </c>
      <c r="G70" s="27">
        <f t="shared" si="1"/>
        <v>36.36363636363637</v>
      </c>
    </row>
    <row r="71" spans="1:7" ht="15">
      <c r="A71" s="3" t="s">
        <v>26</v>
      </c>
      <c r="B71" s="3">
        <v>3604</v>
      </c>
      <c r="C71" s="3">
        <v>1006</v>
      </c>
      <c r="D71" s="3">
        <v>924</v>
      </c>
      <c r="E71" s="3">
        <v>357</v>
      </c>
      <c r="F71" s="27">
        <f t="shared" si="0"/>
        <v>25.638179800221977</v>
      </c>
      <c r="G71" s="27">
        <f t="shared" si="1"/>
        <v>35.487077534791254</v>
      </c>
    </row>
    <row r="72" spans="1:7" ht="15">
      <c r="A72" s="3" t="s">
        <v>25</v>
      </c>
      <c r="B72" s="3">
        <v>242</v>
      </c>
      <c r="C72" s="3">
        <v>124</v>
      </c>
      <c r="D72" s="3">
        <v>58</v>
      </c>
      <c r="E72" s="3">
        <v>39</v>
      </c>
      <c r="F72" s="27">
        <f t="shared" si="0"/>
        <v>23.96694214876033</v>
      </c>
      <c r="G72" s="27">
        <f t="shared" si="1"/>
        <v>31.451612903225808</v>
      </c>
    </row>
    <row r="73" spans="1:7" ht="15">
      <c r="A73" s="3" t="s">
        <v>31</v>
      </c>
      <c r="B73" s="3">
        <v>277</v>
      </c>
      <c r="C73" s="3">
        <v>108</v>
      </c>
      <c r="D73" s="3">
        <v>59</v>
      </c>
      <c r="E73" s="3">
        <v>44</v>
      </c>
      <c r="F73" s="27">
        <f t="shared" si="0"/>
        <v>21.299638989169676</v>
      </c>
      <c r="G73" s="27">
        <f t="shared" si="1"/>
        <v>40.74074074074074</v>
      </c>
    </row>
    <row r="74" spans="1:7" ht="15">
      <c r="A74" s="3" t="s">
        <v>39</v>
      </c>
      <c r="B74" s="3">
        <v>575</v>
      </c>
      <c r="C74" s="3">
        <v>276</v>
      </c>
      <c r="D74" s="3">
        <v>103</v>
      </c>
      <c r="E74" s="3">
        <v>69</v>
      </c>
      <c r="F74" s="27">
        <f t="shared" si="0"/>
        <v>17.91304347826087</v>
      </c>
      <c r="G74" s="27">
        <f t="shared" si="1"/>
        <v>25</v>
      </c>
    </row>
    <row r="75" spans="1:7" ht="15">
      <c r="A75" s="3" t="s">
        <v>44</v>
      </c>
      <c r="B75" s="3">
        <v>51</v>
      </c>
      <c r="C75" s="3">
        <v>28</v>
      </c>
      <c r="D75" s="3">
        <v>9</v>
      </c>
      <c r="E75" s="3">
        <v>5</v>
      </c>
      <c r="F75" s="27">
        <f t="shared" si="0"/>
        <v>17.647058823529413</v>
      </c>
      <c r="G75" s="27">
        <f t="shared" si="1"/>
        <v>17.857142857142858</v>
      </c>
    </row>
    <row r="76" spans="1:7" ht="15">
      <c r="A76" s="3" t="s">
        <v>46</v>
      </c>
      <c r="B76" s="3">
        <v>628</v>
      </c>
      <c r="C76" s="3">
        <v>278</v>
      </c>
      <c r="D76" s="3">
        <v>110</v>
      </c>
      <c r="E76" s="3">
        <v>69</v>
      </c>
      <c r="F76" s="27">
        <f t="shared" si="0"/>
        <v>17.515923566878982</v>
      </c>
      <c r="G76" s="27">
        <f t="shared" si="1"/>
        <v>24.820143884892087</v>
      </c>
    </row>
    <row r="77" spans="1:7" ht="15">
      <c r="A77" s="3" t="s">
        <v>32</v>
      </c>
      <c r="B77" s="3">
        <v>2891</v>
      </c>
      <c r="C77" s="3">
        <v>1068</v>
      </c>
      <c r="D77" s="3">
        <v>473</v>
      </c>
      <c r="E77" s="3">
        <v>304</v>
      </c>
      <c r="F77" s="27">
        <f t="shared" si="0"/>
        <v>16.36112071947423</v>
      </c>
      <c r="G77" s="27">
        <f t="shared" si="1"/>
        <v>28.46441947565543</v>
      </c>
    </row>
    <row r="78" spans="1:7" ht="15">
      <c r="A78" s="3" t="s">
        <v>29</v>
      </c>
      <c r="B78" s="3">
        <v>144</v>
      </c>
      <c r="C78" s="3">
        <v>60</v>
      </c>
      <c r="D78" s="3">
        <v>20</v>
      </c>
      <c r="E78" s="3">
        <v>20</v>
      </c>
      <c r="F78" s="27">
        <f t="shared" si="0"/>
        <v>13.88888888888889</v>
      </c>
      <c r="G78" s="27">
        <f t="shared" si="1"/>
        <v>33.333333333333336</v>
      </c>
    </row>
    <row r="79" spans="1:7" ht="15">
      <c r="A79" s="3" t="s">
        <v>17</v>
      </c>
      <c r="B79" s="3">
        <v>854</v>
      </c>
      <c r="C79" s="3">
        <v>255</v>
      </c>
      <c r="D79" s="3">
        <v>115</v>
      </c>
      <c r="E79" s="3">
        <v>62</v>
      </c>
      <c r="F79" s="27">
        <f t="shared" si="0"/>
        <v>13.466042154566745</v>
      </c>
      <c r="G79" s="27">
        <f t="shared" si="1"/>
        <v>24.313725490196077</v>
      </c>
    </row>
    <row r="80" spans="1:7" ht="15">
      <c r="A80" s="3" t="s">
        <v>34</v>
      </c>
      <c r="B80" s="3">
        <v>49</v>
      </c>
      <c r="C80" s="3">
        <v>28</v>
      </c>
      <c r="D80" s="3">
        <v>6</v>
      </c>
      <c r="E80" s="3">
        <v>8</v>
      </c>
      <c r="F80" s="27">
        <f t="shared" si="0"/>
        <v>12.244897959183673</v>
      </c>
      <c r="G80" s="27">
        <f t="shared" si="1"/>
        <v>28.571428571428573</v>
      </c>
    </row>
    <row r="81" spans="1:7" ht="15">
      <c r="A81" s="3" t="s">
        <v>22</v>
      </c>
      <c r="B81" s="3">
        <v>377</v>
      </c>
      <c r="C81" s="3">
        <v>160</v>
      </c>
      <c r="D81" s="3">
        <v>46</v>
      </c>
      <c r="E81" s="3">
        <v>26</v>
      </c>
      <c r="F81" s="27">
        <f t="shared" si="0"/>
        <v>12.20159151193634</v>
      </c>
      <c r="G81" s="27">
        <f t="shared" si="1"/>
        <v>16.25</v>
      </c>
    </row>
    <row r="82" spans="1:7" ht="15">
      <c r="A82" s="3" t="s">
        <v>37</v>
      </c>
      <c r="B82" s="3">
        <v>2481</v>
      </c>
      <c r="C82" s="3">
        <v>772</v>
      </c>
      <c r="D82" s="3">
        <v>301</v>
      </c>
      <c r="E82" s="3">
        <v>141</v>
      </c>
      <c r="F82" s="27">
        <f t="shared" si="0"/>
        <v>12.132204756146715</v>
      </c>
      <c r="G82" s="27">
        <f t="shared" si="1"/>
        <v>18.264248704663213</v>
      </c>
    </row>
    <row r="83" spans="1:7" ht="15">
      <c r="A83" s="3" t="s">
        <v>23</v>
      </c>
      <c r="B83" s="3">
        <v>48</v>
      </c>
      <c r="C83" s="3">
        <v>18</v>
      </c>
      <c r="D83" s="3">
        <v>5</v>
      </c>
      <c r="F83" s="27">
        <f>100*D83/B83</f>
        <v>10.416666666666666</v>
      </c>
      <c r="G83" s="27"/>
    </row>
    <row r="84" spans="1:7" ht="15">
      <c r="A84" s="3" t="s">
        <v>16</v>
      </c>
      <c r="B84" s="3">
        <v>951</v>
      </c>
      <c r="C84" s="3">
        <v>232</v>
      </c>
      <c r="D84" s="3">
        <v>87</v>
      </c>
      <c r="E84" s="3">
        <v>29</v>
      </c>
      <c r="F84" s="27">
        <f>100*D84/B84</f>
        <v>9.14826498422713</v>
      </c>
      <c r="G84" s="27">
        <f>100*E84/C84</f>
        <v>12.5</v>
      </c>
    </row>
    <row r="85" spans="1:7" ht="15">
      <c r="A85" s="3" t="s">
        <v>49</v>
      </c>
      <c r="B85" s="3">
        <v>8821</v>
      </c>
      <c r="C85" s="3">
        <v>2100</v>
      </c>
      <c r="D85" s="3">
        <v>458</v>
      </c>
      <c r="E85" s="3">
        <v>182</v>
      </c>
      <c r="F85" s="27">
        <f>100*D85/B85</f>
        <v>5.192155084457545</v>
      </c>
      <c r="G85" s="27">
        <f>100*E85/C85</f>
        <v>8.666666666666666</v>
      </c>
    </row>
    <row r="86" spans="1:7" ht="15">
      <c r="A86" s="3" t="s">
        <v>21</v>
      </c>
      <c r="B86" s="3">
        <v>213</v>
      </c>
      <c r="C86" s="3">
        <v>69</v>
      </c>
      <c r="D86" s="3">
        <v>10</v>
      </c>
      <c r="E86" s="3">
        <v>3</v>
      </c>
      <c r="F86" s="27">
        <f>100*D86/B86</f>
        <v>4.694835680751174</v>
      </c>
      <c r="G86" s="27">
        <f>100*E86/C86</f>
        <v>4.3478260869565215</v>
      </c>
    </row>
    <row r="87" spans="1:7" ht="15">
      <c r="A87" s="3" t="s">
        <v>36</v>
      </c>
      <c r="B87" s="3">
        <v>17</v>
      </c>
      <c r="C87" s="3">
        <v>6</v>
      </c>
      <c r="D87" s="3">
        <v>0</v>
      </c>
      <c r="E87" s="3">
        <v>2</v>
      </c>
      <c r="F87" s="27"/>
      <c r="G87" s="27">
        <f>100*E87/C87</f>
        <v>33.333333333333336</v>
      </c>
    </row>
    <row r="88" spans="1:7" ht="15">
      <c r="A88" s="3" t="s">
        <v>18</v>
      </c>
      <c r="B88" s="3">
        <v>22</v>
      </c>
      <c r="C88" s="3">
        <v>23</v>
      </c>
      <c r="E88" s="3">
        <v>7</v>
      </c>
      <c r="F88" s="27"/>
      <c r="G88" s="27">
        <f>100*E88/C88</f>
        <v>30.434782608695652</v>
      </c>
    </row>
    <row r="89" spans="1:7" ht="15">
      <c r="A89" s="3" t="s">
        <v>35</v>
      </c>
      <c r="B89" s="3">
        <v>42</v>
      </c>
      <c r="C89" s="3">
        <v>10</v>
      </c>
      <c r="F89" s="27"/>
      <c r="G89" s="27"/>
    </row>
    <row r="90" spans="1:7" ht="15">
      <c r="A90" s="3" t="s">
        <v>43</v>
      </c>
      <c r="B90" s="3">
        <v>55</v>
      </c>
      <c r="C90" s="3">
        <v>20</v>
      </c>
      <c r="F90" s="27"/>
      <c r="G90" s="27"/>
    </row>
    <row r="91" spans="6:7" ht="15">
      <c r="F91" s="27"/>
      <c r="G91" s="27"/>
    </row>
    <row r="92" spans="1:7" ht="15">
      <c r="A92" s="3" t="s">
        <v>30</v>
      </c>
      <c r="B92" s="3">
        <v>26</v>
      </c>
      <c r="C92" s="3">
        <v>8</v>
      </c>
      <c r="D92" s="3">
        <v>3</v>
      </c>
      <c r="E92" s="3">
        <v>2</v>
      </c>
      <c r="F92" s="27">
        <f aca="true" t="shared" si="2" ref="F92:G94">100*D92/B92</f>
        <v>11.538461538461538</v>
      </c>
      <c r="G92" s="27">
        <f t="shared" si="2"/>
        <v>25</v>
      </c>
    </row>
    <row r="93" spans="1:7" ht="15">
      <c r="A93" s="3" t="s">
        <v>38</v>
      </c>
      <c r="B93" s="3">
        <v>400</v>
      </c>
      <c r="C93" s="3">
        <v>169</v>
      </c>
      <c r="D93" s="3">
        <v>67</v>
      </c>
      <c r="E93" s="3">
        <v>37</v>
      </c>
      <c r="F93" s="27">
        <f t="shared" si="2"/>
        <v>16.75</v>
      </c>
      <c r="G93" s="27">
        <f t="shared" si="2"/>
        <v>21.893491124260354</v>
      </c>
    </row>
    <row r="94" spans="1:7" ht="15">
      <c r="A94" s="3" t="s">
        <v>47</v>
      </c>
      <c r="B94" s="3">
        <v>1254</v>
      </c>
      <c r="C94" s="3">
        <v>409</v>
      </c>
      <c r="D94" s="3">
        <v>186</v>
      </c>
      <c r="E94" s="3">
        <v>68</v>
      </c>
      <c r="F94" s="27">
        <f t="shared" si="2"/>
        <v>14.832535885167465</v>
      </c>
      <c r="G94" s="27">
        <f t="shared" si="2"/>
        <v>16.625916870415647</v>
      </c>
    </row>
    <row r="95" spans="6:7" ht="15">
      <c r="F95" s="27"/>
      <c r="G95" s="27"/>
    </row>
    <row r="96" spans="1:7" ht="15">
      <c r="A96" s="3" t="s">
        <v>42</v>
      </c>
      <c r="B96" s="3">
        <v>84</v>
      </c>
      <c r="C96" s="3">
        <v>73</v>
      </c>
      <c r="D96" s="3">
        <v>25</v>
      </c>
      <c r="E96" s="3">
        <v>42</v>
      </c>
      <c r="F96" s="27">
        <f>100*D96/B96</f>
        <v>29.761904761904763</v>
      </c>
      <c r="G96" s="27">
        <f>100*E96/C96</f>
        <v>57.534246575342465</v>
      </c>
    </row>
  </sheetData>
  <autoFilter ref="A8:G8">
    <sortState ref="A9:G96">
      <sortCondition descending="1" sortBy="value" ref="F9:F96"/>
    </sortState>
  </autoFilter>
  <mergeCells count="3">
    <mergeCell ref="B5:C5"/>
    <mergeCell ref="D5:E5"/>
    <mergeCell ref="F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6"/>
  <sheetViews>
    <sheetView workbookViewId="0" topLeftCell="B1">
      <selection activeCell="B4" sqref="B4"/>
    </sheetView>
  </sheetViews>
  <sheetFormatPr defaultColWidth="8.8515625" defaultRowHeight="15"/>
  <cols>
    <col min="1" max="1" width="33.57421875" style="24" customWidth="1"/>
    <col min="2" max="2" width="20.8515625" style="3" customWidth="1"/>
    <col min="3" max="4" width="12.421875" style="3" bestFit="1" customWidth="1"/>
    <col min="5" max="9" width="11.421875" style="3" bestFit="1" customWidth="1"/>
    <col min="10" max="10" width="12.421875" style="3" bestFit="1" customWidth="1"/>
    <col min="11" max="13" width="11.421875" style="3" bestFit="1" customWidth="1"/>
    <col min="14" max="16384" width="8.8515625" style="3" customWidth="1"/>
  </cols>
  <sheetData>
    <row r="1" ht="15"/>
    <row r="2" ht="15">
      <c r="A2" s="3" t="s">
        <v>98</v>
      </c>
    </row>
    <row r="3" ht="45">
      <c r="A3" s="24" t="s">
        <v>99</v>
      </c>
    </row>
    <row r="4" ht="15"/>
    <row r="5" spans="1:5" ht="15">
      <c r="A5" s="24" t="s">
        <v>87</v>
      </c>
      <c r="B5" s="30" t="s">
        <v>80</v>
      </c>
      <c r="C5" s="30" t="s">
        <v>7</v>
      </c>
      <c r="D5" s="30" t="s">
        <v>8</v>
      </c>
      <c r="E5" s="30" t="s">
        <v>9</v>
      </c>
    </row>
    <row r="6" spans="1:6" ht="15">
      <c r="A6" s="63" t="s">
        <v>9</v>
      </c>
      <c r="B6" s="3" t="s">
        <v>9</v>
      </c>
      <c r="C6" s="3">
        <v>67.5</v>
      </c>
      <c r="D6" s="3">
        <v>78.4</v>
      </c>
      <c r="E6" s="3">
        <v>73</v>
      </c>
      <c r="F6" s="3">
        <f>D6-C6</f>
        <v>10.900000000000006</v>
      </c>
    </row>
    <row r="7" spans="1:6" ht="15">
      <c r="A7" s="63"/>
      <c r="B7" s="3" t="s">
        <v>85</v>
      </c>
      <c r="C7" s="3">
        <v>69.5</v>
      </c>
      <c r="D7" s="3">
        <v>79.9</v>
      </c>
      <c r="E7" s="3">
        <v>74.7</v>
      </c>
      <c r="F7" s="3">
        <f aca="true" t="shared" si="0" ref="F7:F28">D7-C7</f>
        <v>10.400000000000006</v>
      </c>
    </row>
    <row r="8" spans="1:6" ht="15">
      <c r="A8" s="63"/>
      <c r="B8" s="3" t="s">
        <v>94</v>
      </c>
      <c r="C8" s="3">
        <v>72.1</v>
      </c>
      <c r="D8" s="3">
        <v>77.9</v>
      </c>
      <c r="E8" s="3">
        <v>75.1</v>
      </c>
      <c r="F8" s="3">
        <f t="shared" si="0"/>
        <v>5.800000000000011</v>
      </c>
    </row>
    <row r="9" spans="1:6" ht="15">
      <c r="A9" s="63"/>
      <c r="B9" s="3" t="s">
        <v>95</v>
      </c>
      <c r="C9" s="3">
        <v>67.2</v>
      </c>
      <c r="D9" s="3">
        <v>74.8</v>
      </c>
      <c r="E9" s="3">
        <v>71</v>
      </c>
      <c r="F9" s="3">
        <f t="shared" si="0"/>
        <v>7.599999999999994</v>
      </c>
    </row>
    <row r="10" spans="1:6" ht="15">
      <c r="A10" s="63"/>
      <c r="B10" s="3" t="s">
        <v>97</v>
      </c>
      <c r="C10" s="3">
        <v>58.3</v>
      </c>
      <c r="D10" s="3">
        <v>75.2</v>
      </c>
      <c r="E10" s="3">
        <v>66.5</v>
      </c>
      <c r="F10" s="3">
        <f t="shared" si="0"/>
        <v>16.900000000000006</v>
      </c>
    </row>
    <row r="11" ht="15"/>
    <row r="12" spans="1:6" ht="15">
      <c r="A12" s="63" t="s">
        <v>92</v>
      </c>
      <c r="B12" s="3" t="s">
        <v>9</v>
      </c>
      <c r="C12" s="3">
        <v>43.3</v>
      </c>
      <c r="D12" s="3">
        <v>65.3</v>
      </c>
      <c r="E12" s="3">
        <v>54.7</v>
      </c>
      <c r="F12" s="3">
        <f t="shared" si="0"/>
        <v>22</v>
      </c>
    </row>
    <row r="13" spans="1:6" ht="15">
      <c r="A13" s="63"/>
      <c r="B13" s="3" t="s">
        <v>85</v>
      </c>
      <c r="C13" s="3">
        <v>41.9</v>
      </c>
      <c r="D13" s="3">
        <v>64.4</v>
      </c>
      <c r="E13" s="3">
        <v>53.5</v>
      </c>
      <c r="F13" s="3">
        <f t="shared" si="0"/>
        <v>22.500000000000007</v>
      </c>
    </row>
    <row r="14" spans="1:6" ht="15">
      <c r="A14" s="63"/>
      <c r="B14" s="3" t="s">
        <v>94</v>
      </c>
      <c r="C14" s="3">
        <v>51.4</v>
      </c>
      <c r="D14" s="3">
        <v>59.6</v>
      </c>
      <c r="E14" s="3">
        <v>55.7</v>
      </c>
      <c r="F14" s="3">
        <f t="shared" si="0"/>
        <v>8.200000000000003</v>
      </c>
    </row>
    <row r="15" spans="1:6" ht="15">
      <c r="A15" s="63"/>
      <c r="B15" s="3" t="s">
        <v>95</v>
      </c>
      <c r="C15" s="3">
        <v>47</v>
      </c>
      <c r="D15" s="3">
        <v>58.2</v>
      </c>
      <c r="E15" s="3">
        <v>53.2</v>
      </c>
      <c r="F15" s="3">
        <f t="shared" si="0"/>
        <v>11.200000000000003</v>
      </c>
    </row>
    <row r="16" spans="1:6" ht="15">
      <c r="A16" s="63"/>
      <c r="B16" s="3" t="s">
        <v>97</v>
      </c>
      <c r="C16" s="3">
        <v>43.9</v>
      </c>
      <c r="D16" s="3">
        <v>68.3</v>
      </c>
      <c r="E16" s="3">
        <v>56</v>
      </c>
      <c r="F16" s="3">
        <f t="shared" si="0"/>
        <v>24.4</v>
      </c>
    </row>
    <row r="17" ht="15"/>
    <row r="18" spans="1:6" ht="15">
      <c r="A18" s="63" t="s">
        <v>96</v>
      </c>
      <c r="B18" s="3" t="s">
        <v>9</v>
      </c>
      <c r="C18" s="3">
        <v>66.2</v>
      </c>
      <c r="D18" s="3">
        <v>78.3</v>
      </c>
      <c r="E18" s="3">
        <v>72.5</v>
      </c>
      <c r="F18" s="3">
        <f t="shared" si="0"/>
        <v>12.099999999999994</v>
      </c>
    </row>
    <row r="19" spans="1:6" ht="15">
      <c r="A19" s="63"/>
      <c r="B19" s="3" t="s">
        <v>85</v>
      </c>
      <c r="C19" s="3">
        <v>67.5</v>
      </c>
      <c r="D19" s="3">
        <v>79.5</v>
      </c>
      <c r="E19" s="3">
        <v>73.8</v>
      </c>
      <c r="F19" s="3">
        <f t="shared" si="0"/>
        <v>12</v>
      </c>
    </row>
    <row r="20" spans="1:6" ht="15">
      <c r="A20" s="63"/>
      <c r="B20" s="3" t="s">
        <v>94</v>
      </c>
      <c r="C20" s="3">
        <v>67.6</v>
      </c>
      <c r="D20" s="3">
        <v>75</v>
      </c>
      <c r="E20" s="3">
        <v>71.4</v>
      </c>
      <c r="F20" s="3">
        <f t="shared" si="0"/>
        <v>7.400000000000006</v>
      </c>
    </row>
    <row r="21" spans="1:6" ht="15">
      <c r="A21" s="63"/>
      <c r="B21" s="3" t="s">
        <v>95</v>
      </c>
      <c r="C21" s="3">
        <v>65.2</v>
      </c>
      <c r="D21" s="3">
        <v>75.4</v>
      </c>
      <c r="E21" s="3">
        <v>70.3</v>
      </c>
      <c r="F21" s="3">
        <f t="shared" si="0"/>
        <v>10.200000000000003</v>
      </c>
    </row>
    <row r="22" spans="1:6" ht="15">
      <c r="A22" s="63"/>
      <c r="B22" s="3" t="s">
        <v>97</v>
      </c>
      <c r="C22" s="3">
        <v>60.4</v>
      </c>
      <c r="D22" s="3">
        <v>75.8</v>
      </c>
      <c r="E22" s="3">
        <v>68</v>
      </c>
      <c r="F22" s="3">
        <f t="shared" si="0"/>
        <v>15.399999999999999</v>
      </c>
    </row>
    <row r="23" ht="15"/>
    <row r="24" spans="1:6" ht="13.25" customHeight="1">
      <c r="A24" s="63" t="s">
        <v>93</v>
      </c>
      <c r="B24" s="3" t="s">
        <v>9</v>
      </c>
      <c r="C24" s="3">
        <v>82.7</v>
      </c>
      <c r="D24" s="3">
        <v>88</v>
      </c>
      <c r="E24" s="3">
        <v>85.1</v>
      </c>
      <c r="F24" s="3">
        <f t="shared" si="0"/>
        <v>5.299999999999997</v>
      </c>
    </row>
    <row r="25" spans="1:6" ht="15">
      <c r="A25" s="63"/>
      <c r="B25" s="3" t="s">
        <v>85</v>
      </c>
      <c r="C25" s="3">
        <v>85.5</v>
      </c>
      <c r="D25" s="3">
        <v>89.7</v>
      </c>
      <c r="E25" s="3">
        <v>87.4</v>
      </c>
      <c r="F25" s="3">
        <f t="shared" si="0"/>
        <v>4.200000000000003</v>
      </c>
    </row>
    <row r="26" spans="1:6" ht="15">
      <c r="A26" s="63"/>
      <c r="B26" s="3" t="s">
        <v>94</v>
      </c>
      <c r="C26" s="3">
        <v>84</v>
      </c>
      <c r="D26" s="3">
        <v>88.3</v>
      </c>
      <c r="E26" s="3">
        <v>86.1</v>
      </c>
      <c r="F26" s="3">
        <f t="shared" si="0"/>
        <v>4.299999999999997</v>
      </c>
    </row>
    <row r="27" spans="1:6" ht="15">
      <c r="A27" s="63"/>
      <c r="B27" s="3" t="s">
        <v>95</v>
      </c>
      <c r="C27" s="3">
        <v>81.2</v>
      </c>
      <c r="D27" s="3">
        <v>86.6</v>
      </c>
      <c r="E27" s="3">
        <v>83.7</v>
      </c>
      <c r="F27" s="3">
        <f t="shared" si="0"/>
        <v>5.3999999999999915</v>
      </c>
    </row>
    <row r="28" spans="1:6" ht="15">
      <c r="A28" s="63"/>
      <c r="B28" s="3" t="s">
        <v>97</v>
      </c>
      <c r="C28" s="3">
        <v>71.1</v>
      </c>
      <c r="D28" s="3">
        <v>83.3</v>
      </c>
      <c r="E28" s="3">
        <v>76.6</v>
      </c>
      <c r="F28" s="3">
        <f t="shared" si="0"/>
        <v>12.200000000000003</v>
      </c>
    </row>
    <row r="29" ht="15"/>
    <row r="30" spans="1:5" ht="30">
      <c r="A30" s="24" t="s">
        <v>100</v>
      </c>
      <c r="E30" s="3">
        <v>70.3</v>
      </c>
    </row>
    <row r="31" ht="15">
      <c r="E31" s="3">
        <v>83.7</v>
      </c>
    </row>
    <row r="32" ht="15">
      <c r="C32" s="3" t="s">
        <v>85</v>
      </c>
    </row>
    <row r="33" ht="15">
      <c r="C33" s="3" t="s">
        <v>97</v>
      </c>
    </row>
    <row r="34" ht="15"/>
    <row r="35" ht="15"/>
    <row r="37" ht="15">
      <c r="A37" s="24" t="s">
        <v>87</v>
      </c>
    </row>
    <row r="38" ht="15">
      <c r="A38" s="24" t="s">
        <v>88</v>
      </c>
    </row>
    <row r="44" ht="29">
      <c r="A44" s="24" t="s">
        <v>89</v>
      </c>
    </row>
    <row r="50" ht="29">
      <c r="A50" s="24" t="s">
        <v>91</v>
      </c>
    </row>
    <row r="56" ht="15">
      <c r="A56" s="24" t="s">
        <v>90</v>
      </c>
    </row>
  </sheetData>
  <mergeCells count="4">
    <mergeCell ref="A12:A16"/>
    <mergeCell ref="A18:A22"/>
    <mergeCell ref="A24:A28"/>
    <mergeCell ref="A6:A1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 topLeftCell="E1">
      <selection activeCell="R32" sqref="R32"/>
    </sheetView>
  </sheetViews>
  <sheetFormatPr defaultColWidth="8.8515625" defaultRowHeight="15"/>
  <cols>
    <col min="1" max="1" width="27.8515625" style="3" customWidth="1"/>
    <col min="2" max="2" width="8.8515625" style="3" customWidth="1"/>
    <col min="3" max="3" width="10.421875" style="3" customWidth="1"/>
    <col min="4" max="4" width="12.57421875" style="3" customWidth="1"/>
    <col min="5" max="8" width="10.00390625" style="3" customWidth="1"/>
    <col min="9" max="16384" width="8.8515625" style="3" customWidth="1"/>
  </cols>
  <sheetData>
    <row r="1" ht="15">
      <c r="A1" s="3" t="s">
        <v>109</v>
      </c>
    </row>
    <row r="2" spans="1:8" ht="15">
      <c r="A2" s="3" t="s">
        <v>108</v>
      </c>
      <c r="C2" s="3" t="s">
        <v>92</v>
      </c>
      <c r="D2" s="3" t="s">
        <v>96</v>
      </c>
      <c r="E2" s="3" t="s">
        <v>93</v>
      </c>
      <c r="F2" s="3" t="s">
        <v>92</v>
      </c>
      <c r="G2" s="3" t="s">
        <v>96</v>
      </c>
      <c r="H2" s="3" t="s">
        <v>93</v>
      </c>
    </row>
    <row r="3" spans="1:8" ht="15">
      <c r="A3" s="3" t="s">
        <v>9</v>
      </c>
      <c r="B3" s="62"/>
      <c r="C3" s="27">
        <v>52182.2</v>
      </c>
      <c r="D3" s="27">
        <v>124423.6</v>
      </c>
      <c r="E3" s="27">
        <v>83215.9</v>
      </c>
      <c r="F3" s="27">
        <f>100*C3/SUM($C3:$E3)</f>
        <v>20.08384980931154</v>
      </c>
      <c r="G3" s="27">
        <f aca="true" t="shared" si="0" ref="G3:H3">100*D3/SUM($C3:$E3)</f>
        <v>47.888070934798755</v>
      </c>
      <c r="H3" s="27">
        <f t="shared" si="0"/>
        <v>32.02807925588971</v>
      </c>
    </row>
    <row r="4" spans="1:8" ht="15">
      <c r="A4" s="3" t="s">
        <v>85</v>
      </c>
      <c r="B4" s="62"/>
      <c r="C4" s="27">
        <v>28368.8</v>
      </c>
      <c r="D4" s="27">
        <v>93642.3</v>
      </c>
      <c r="E4" s="27">
        <v>54225.3</v>
      </c>
      <c r="F4" s="27">
        <f aca="true" t="shared" si="1" ref="F4:F18">100*C4/SUM($C4:$E4)</f>
        <v>16.09701514556584</v>
      </c>
      <c r="G4" s="27">
        <f aca="true" t="shared" si="2" ref="G4:G18">100*D4/SUM($C4:$E4)</f>
        <v>53.134483001241506</v>
      </c>
      <c r="H4" s="27">
        <f aca="true" t="shared" si="3" ref="H4:H18">100*E4/SUM($C4:$E4)</f>
        <v>30.76850185319264</v>
      </c>
    </row>
    <row r="5" spans="1:8" ht="15">
      <c r="A5" s="3" t="s">
        <v>94</v>
      </c>
      <c r="B5" s="62"/>
      <c r="C5" s="27">
        <v>1228.4</v>
      </c>
      <c r="D5" s="27">
        <v>5132.1</v>
      </c>
      <c r="E5" s="27">
        <v>3841.2</v>
      </c>
      <c r="F5" s="27">
        <f t="shared" si="1"/>
        <v>12.041130399835323</v>
      </c>
      <c r="G5" s="27">
        <f t="shared" si="2"/>
        <v>50.30632149543704</v>
      </c>
      <c r="H5" s="27">
        <f t="shared" si="3"/>
        <v>37.65254810472764</v>
      </c>
    </row>
    <row r="6" spans="1:8" ht="15">
      <c r="A6" s="3" t="s">
        <v>95</v>
      </c>
      <c r="B6" s="62"/>
      <c r="C6" s="27">
        <v>1373.2</v>
      </c>
      <c r="D6" s="27">
        <v>3831.2</v>
      </c>
      <c r="E6" s="27">
        <v>2121.1</v>
      </c>
      <c r="F6" s="27">
        <f t="shared" si="1"/>
        <v>18.745478124360112</v>
      </c>
      <c r="G6" s="27">
        <f t="shared" si="2"/>
        <v>52.29950174049553</v>
      </c>
      <c r="H6" s="27">
        <f t="shared" si="3"/>
        <v>28.95502013514436</v>
      </c>
    </row>
    <row r="7" spans="1:8" ht="15">
      <c r="A7" s="3" t="s">
        <v>97</v>
      </c>
      <c r="B7" s="62"/>
      <c r="C7" s="27">
        <v>12236.1</v>
      </c>
      <c r="D7" s="27">
        <v>13432.3</v>
      </c>
      <c r="E7" s="27">
        <v>10737.8</v>
      </c>
      <c r="F7" s="27">
        <f t="shared" si="1"/>
        <v>33.60993457158396</v>
      </c>
      <c r="G7" s="27">
        <f t="shared" si="2"/>
        <v>36.89563865495438</v>
      </c>
      <c r="H7" s="27">
        <f t="shared" si="3"/>
        <v>29.494426773461665</v>
      </c>
    </row>
    <row r="8" spans="1:8" ht="15">
      <c r="A8" s="3" t="s">
        <v>110</v>
      </c>
      <c r="B8" s="25"/>
      <c r="C8" s="27"/>
      <c r="D8" s="27"/>
      <c r="E8" s="27"/>
      <c r="F8" s="27"/>
      <c r="G8" s="27"/>
      <c r="H8" s="27"/>
    </row>
    <row r="9" spans="1:8" ht="15">
      <c r="A9" s="62" t="s">
        <v>9</v>
      </c>
      <c r="B9" s="3" t="s">
        <v>7</v>
      </c>
      <c r="C9" s="27">
        <v>25090.7</v>
      </c>
      <c r="D9" s="27">
        <v>59856.4</v>
      </c>
      <c r="E9" s="27">
        <v>45116.8</v>
      </c>
      <c r="F9" s="27">
        <f t="shared" si="1"/>
        <v>19.291056165469435</v>
      </c>
      <c r="G9" s="27">
        <f t="shared" si="2"/>
        <v>46.02076364002617</v>
      </c>
      <c r="H9" s="27">
        <f t="shared" si="3"/>
        <v>34.68818019450439</v>
      </c>
    </row>
    <row r="10" spans="1:8" ht="15">
      <c r="A10" s="62"/>
      <c r="B10" s="3" t="s">
        <v>8</v>
      </c>
      <c r="C10" s="27">
        <v>27091.5</v>
      </c>
      <c r="D10" s="27">
        <v>64567.2</v>
      </c>
      <c r="E10" s="27">
        <v>38099.1</v>
      </c>
      <c r="F10" s="27">
        <f t="shared" si="1"/>
        <v>20.878513661606473</v>
      </c>
      <c r="G10" s="27">
        <f t="shared" si="2"/>
        <v>49.75978322690428</v>
      </c>
      <c r="H10" s="27">
        <f t="shared" si="3"/>
        <v>29.361703111489255</v>
      </c>
    </row>
    <row r="11" spans="1:8" ht="15">
      <c r="A11" s="26" t="s">
        <v>85</v>
      </c>
      <c r="B11" s="3" t="s">
        <v>7</v>
      </c>
      <c r="C11" s="27">
        <v>13753.9</v>
      </c>
      <c r="D11" s="27">
        <v>44613.3</v>
      </c>
      <c r="E11" s="27">
        <v>29412.5</v>
      </c>
      <c r="F11" s="27">
        <f t="shared" si="1"/>
        <v>15.668656876248152</v>
      </c>
      <c r="G11" s="27">
        <f t="shared" si="2"/>
        <v>50.824165496122674</v>
      </c>
      <c r="H11" s="27">
        <f t="shared" si="3"/>
        <v>33.50717762762916</v>
      </c>
    </row>
    <row r="12" spans="1:8" ht="15">
      <c r="A12" s="26"/>
      <c r="B12" s="3" t="s">
        <v>8</v>
      </c>
      <c r="C12" s="27">
        <v>14615</v>
      </c>
      <c r="D12" s="27">
        <v>49029</v>
      </c>
      <c r="E12" s="27">
        <v>24812.7</v>
      </c>
      <c r="F12" s="27">
        <f t="shared" si="1"/>
        <v>16.52220804077023</v>
      </c>
      <c r="G12" s="27">
        <f t="shared" si="2"/>
        <v>55.427118578920535</v>
      </c>
      <c r="H12" s="27">
        <f t="shared" si="3"/>
        <v>28.050673380309238</v>
      </c>
    </row>
    <row r="13" spans="1:8" ht="15">
      <c r="A13" s="26" t="s">
        <v>94</v>
      </c>
      <c r="B13" s="3" t="s">
        <v>7</v>
      </c>
      <c r="C13" s="27">
        <v>593.3</v>
      </c>
      <c r="D13" s="27">
        <v>2474.5</v>
      </c>
      <c r="E13" s="27">
        <v>1974.1</v>
      </c>
      <c r="F13" s="27">
        <f t="shared" si="1"/>
        <v>11.767389277851603</v>
      </c>
      <c r="G13" s="27">
        <f t="shared" si="2"/>
        <v>49.078720323687506</v>
      </c>
      <c r="H13" s="27">
        <f t="shared" si="3"/>
        <v>39.1538903984609</v>
      </c>
    </row>
    <row r="14" spans="1:8" ht="15">
      <c r="A14" s="26"/>
      <c r="B14" s="3" t="s">
        <v>8</v>
      </c>
      <c r="C14" s="27">
        <v>635.2</v>
      </c>
      <c r="D14" s="27">
        <v>2657.7</v>
      </c>
      <c r="E14" s="27">
        <v>1867.1</v>
      </c>
      <c r="F14" s="27">
        <f t="shared" si="1"/>
        <v>12.310077519379846</v>
      </c>
      <c r="G14" s="27">
        <f t="shared" si="2"/>
        <v>51.50581395348837</v>
      </c>
      <c r="H14" s="27">
        <f t="shared" si="3"/>
        <v>36.184108527131784</v>
      </c>
    </row>
    <row r="15" spans="1:8" ht="15">
      <c r="A15" s="26" t="s">
        <v>95</v>
      </c>
      <c r="B15" s="3" t="s">
        <v>7</v>
      </c>
      <c r="C15" s="27">
        <v>608.8</v>
      </c>
      <c r="D15" s="27">
        <v>1892.8</v>
      </c>
      <c r="E15" s="27">
        <v>1143.9</v>
      </c>
      <c r="F15" s="27">
        <f t="shared" si="1"/>
        <v>16.700041146619117</v>
      </c>
      <c r="G15" s="27">
        <f t="shared" si="2"/>
        <v>51.92154711287889</v>
      </c>
      <c r="H15" s="27">
        <f t="shared" si="3"/>
        <v>31.378411740501992</v>
      </c>
    </row>
    <row r="16" spans="1:8" ht="15">
      <c r="A16" s="26"/>
      <c r="B16" s="3" t="s">
        <v>8</v>
      </c>
      <c r="C16" s="27">
        <v>764.4</v>
      </c>
      <c r="D16" s="27">
        <v>1938.4</v>
      </c>
      <c r="E16" s="27">
        <v>977.2</v>
      </c>
      <c r="F16" s="27">
        <f t="shared" si="1"/>
        <v>20.77173913043478</v>
      </c>
      <c r="G16" s="27">
        <f t="shared" si="2"/>
        <v>52.67391304347826</v>
      </c>
      <c r="H16" s="27">
        <f>100*E16/SUM($C16:$E16)</f>
        <v>26.554347826086957</v>
      </c>
    </row>
    <row r="17" spans="1:8" ht="15">
      <c r="A17" s="26" t="s">
        <v>97</v>
      </c>
      <c r="B17" s="3" t="s">
        <v>7</v>
      </c>
      <c r="C17" s="27">
        <v>6167.5</v>
      </c>
      <c r="D17" s="27">
        <v>6810.8</v>
      </c>
      <c r="E17" s="27">
        <v>5913.4</v>
      </c>
      <c r="F17" s="27">
        <f t="shared" si="1"/>
        <v>32.646612004213495</v>
      </c>
      <c r="G17" s="27">
        <f t="shared" si="2"/>
        <v>36.05181111281674</v>
      </c>
      <c r="H17" s="27">
        <f t="shared" si="3"/>
        <v>31.301576882969776</v>
      </c>
    </row>
    <row r="18" spans="1:8" ht="15">
      <c r="A18" s="26"/>
      <c r="B18" s="3" t="s">
        <v>8</v>
      </c>
      <c r="C18" s="27">
        <v>6068.6</v>
      </c>
      <c r="D18" s="27">
        <v>6621.5</v>
      </c>
      <c r="E18" s="27">
        <v>4824.4</v>
      </c>
      <c r="F18" s="27">
        <f t="shared" si="1"/>
        <v>34.64900511005167</v>
      </c>
      <c r="G18" s="27">
        <f t="shared" si="2"/>
        <v>37.805818036484055</v>
      </c>
      <c r="H18" s="27">
        <f t="shared" si="3"/>
        <v>27.54517685346427</v>
      </c>
    </row>
    <row r="19" ht="45">
      <c r="A19" s="24" t="s">
        <v>100</v>
      </c>
    </row>
    <row r="20" ht="15"/>
    <row r="21" ht="15"/>
    <row r="22" ht="15"/>
    <row r="23" ht="15"/>
    <row r="24" ht="15"/>
    <row r="25" ht="15"/>
    <row r="26" ht="15"/>
    <row r="27" ht="15"/>
    <row r="28" ht="15"/>
    <row r="30" spans="1:5" ht="15">
      <c r="A30" s="3" t="s">
        <v>80</v>
      </c>
      <c r="B30" s="3" t="s">
        <v>4</v>
      </c>
      <c r="C30" s="3" t="s">
        <v>89</v>
      </c>
      <c r="D30" s="3" t="s">
        <v>91</v>
      </c>
      <c r="E30" s="3" t="s">
        <v>90</v>
      </c>
    </row>
    <row r="31" spans="1:5" ht="15">
      <c r="A31" s="3" t="s">
        <v>9</v>
      </c>
      <c r="C31" s="3">
        <v>52182.2</v>
      </c>
      <c r="D31" s="3">
        <v>124423.6</v>
      </c>
      <c r="E31" s="3">
        <v>83215.9</v>
      </c>
    </row>
    <row r="32" spans="1:5" ht="15">
      <c r="A32" s="3" t="s">
        <v>85</v>
      </c>
      <c r="C32" s="3">
        <v>28368.8</v>
      </c>
      <c r="D32" s="3">
        <v>93642.3</v>
      </c>
      <c r="E32" s="3">
        <v>54225.3</v>
      </c>
    </row>
    <row r="33" spans="1:5" ht="15">
      <c r="A33" s="3" t="s">
        <v>84</v>
      </c>
      <c r="C33" s="3">
        <v>1228.4</v>
      </c>
      <c r="D33" s="3">
        <v>5132.1</v>
      </c>
      <c r="E33" s="3">
        <v>3841.2</v>
      </c>
    </row>
    <row r="34" spans="1:5" ht="15">
      <c r="A34" s="3" t="s">
        <v>83</v>
      </c>
      <c r="C34" s="3">
        <v>1373.2</v>
      </c>
      <c r="D34" s="3">
        <v>3831.2</v>
      </c>
      <c r="E34" s="3">
        <v>2121.1</v>
      </c>
    </row>
    <row r="35" spans="1:12" ht="15">
      <c r="A35" s="3" t="s">
        <v>82</v>
      </c>
      <c r="C35" s="3">
        <v>12236.1</v>
      </c>
      <c r="D35" s="3">
        <v>13432.3</v>
      </c>
      <c r="E35" s="3">
        <v>10737.8</v>
      </c>
      <c r="J35" s="27"/>
      <c r="K35" s="27"/>
      <c r="L35" s="27"/>
    </row>
    <row r="36" spans="10:12" ht="15">
      <c r="J36" s="27"/>
      <c r="K36" s="27"/>
      <c r="L36" s="27"/>
    </row>
    <row r="37" spans="1:12" ht="15">
      <c r="A37" s="3" t="s">
        <v>9</v>
      </c>
      <c r="B37" s="3" t="s">
        <v>5</v>
      </c>
      <c r="C37" s="3">
        <v>25090.7</v>
      </c>
      <c r="D37" s="3">
        <v>59856.4</v>
      </c>
      <c r="E37" s="3">
        <v>45116.8</v>
      </c>
      <c r="J37" s="27"/>
      <c r="K37" s="27"/>
      <c r="L37" s="27"/>
    </row>
    <row r="38" spans="2:12" ht="15">
      <c r="B38" s="3" t="s">
        <v>6</v>
      </c>
      <c r="C38" s="3">
        <v>27091.5</v>
      </c>
      <c r="D38" s="3">
        <v>64567.2</v>
      </c>
      <c r="E38" s="3">
        <v>38099.1</v>
      </c>
      <c r="J38" s="27"/>
      <c r="K38" s="27"/>
      <c r="L38" s="27"/>
    </row>
    <row r="39" spans="1:12" ht="15">
      <c r="A39" s="3" t="s">
        <v>85</v>
      </c>
      <c r="B39" s="3" t="s">
        <v>5</v>
      </c>
      <c r="C39" s="3">
        <v>13753.9</v>
      </c>
      <c r="D39" s="3">
        <v>44613.3</v>
      </c>
      <c r="E39" s="3">
        <v>29412.5</v>
      </c>
      <c r="J39" s="27"/>
      <c r="K39" s="27"/>
      <c r="L39" s="27"/>
    </row>
    <row r="40" spans="2:5" ht="15">
      <c r="B40" s="3" t="s">
        <v>6</v>
      </c>
      <c r="C40" s="3">
        <v>14615</v>
      </c>
      <c r="D40" s="3">
        <v>49029</v>
      </c>
      <c r="E40" s="3">
        <v>24812.7</v>
      </c>
    </row>
    <row r="41" spans="1:5" ht="15">
      <c r="A41" s="3" t="s">
        <v>84</v>
      </c>
      <c r="B41" s="3" t="s">
        <v>5</v>
      </c>
      <c r="C41" s="3">
        <v>593.3</v>
      </c>
      <c r="D41" s="3">
        <v>2474.5</v>
      </c>
      <c r="E41" s="3">
        <v>1974.1</v>
      </c>
    </row>
    <row r="42" spans="2:5" ht="15">
      <c r="B42" s="3" t="s">
        <v>6</v>
      </c>
      <c r="C42" s="3">
        <v>635.2</v>
      </c>
      <c r="D42" s="3">
        <v>2657.7</v>
      </c>
      <c r="E42" s="3">
        <v>1867.1</v>
      </c>
    </row>
    <row r="43" spans="1:5" ht="15">
      <c r="A43" s="3" t="s">
        <v>83</v>
      </c>
      <c r="B43" s="3" t="s">
        <v>5</v>
      </c>
      <c r="C43" s="3">
        <v>608.8</v>
      </c>
      <c r="D43" s="3">
        <v>1892.8</v>
      </c>
      <c r="E43" s="3">
        <v>1143.9</v>
      </c>
    </row>
    <row r="44" spans="2:5" ht="15">
      <c r="B44" s="3" t="s">
        <v>6</v>
      </c>
      <c r="C44" s="3">
        <v>764.4</v>
      </c>
      <c r="D44" s="3">
        <v>1938.4</v>
      </c>
      <c r="E44" s="3">
        <v>977.2</v>
      </c>
    </row>
    <row r="45" spans="1:5" ht="15">
      <c r="A45" s="3" t="s">
        <v>82</v>
      </c>
      <c r="B45" s="3" t="s">
        <v>5</v>
      </c>
      <c r="C45" s="3">
        <v>6167.5</v>
      </c>
      <c r="D45" s="3">
        <v>6810.8</v>
      </c>
      <c r="E45" s="3">
        <v>5913.4</v>
      </c>
    </row>
    <row r="46" spans="2:5" ht="15">
      <c r="B46" s="3" t="s">
        <v>6</v>
      </c>
      <c r="C46" s="3">
        <v>6068.6</v>
      </c>
      <c r="D46" s="3">
        <v>6621.5</v>
      </c>
      <c r="E46" s="3">
        <v>4824.4</v>
      </c>
    </row>
  </sheetData>
  <mergeCells count="2">
    <mergeCell ref="A9:A10"/>
    <mergeCell ref="B3:B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VILLETTE Genevieve (ESTAT)</dc:creator>
  <cp:keywords/>
  <dc:description/>
  <cp:lastModifiedBy>VERDON Dominique (ESTAT)</cp:lastModifiedBy>
  <dcterms:created xsi:type="dcterms:W3CDTF">2021-10-10T16:52:42Z</dcterms:created>
  <dcterms:modified xsi:type="dcterms:W3CDTF">2021-10-15T16:43:07Z</dcterms:modified>
  <cp:category/>
  <cp:version/>
  <cp:contentType/>
  <cp:contentStatus/>
</cp:coreProperties>
</file>