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0" yWindow="0" windowWidth="16605" windowHeight="9435" tabRatio="915" activeTab="0"/>
  </bookViews>
  <sheets>
    <sheet name="Table 1" sheetId="1" r:id="rId1"/>
    <sheet name="Figure 1" sheetId="2" r:id="rId2"/>
    <sheet name="Table 2" sheetId="13" r:id="rId3"/>
    <sheet name="Figure 2" sheetId="14" r:id="rId4"/>
    <sheet name="Table 3" sheetId="3" r:id="rId5"/>
    <sheet name="Table 4" sheetId="4" r:id="rId6"/>
    <sheet name="Figure 3" sheetId="5" r:id="rId7"/>
    <sheet name="Table 5" sheetId="8" r:id="rId8"/>
    <sheet name="Figure 4" sheetId="6" r:id="rId9"/>
    <sheet name="Figure 5" sheetId="7" r:id="rId10"/>
    <sheet name="Table 6" sheetId="15" r:id="rId11"/>
    <sheet name="Figure 6" sheetId="9" r:id="rId12"/>
    <sheet name="Table 7" sheetId="10" r:id="rId13"/>
    <sheet name="Figure 7" sheetId="11" r:id="rId14"/>
    <sheet name="Table 8" sheetId="12" r:id="rId15"/>
    <sheet name="Table 9" sheetId="16" r:id="rId16"/>
    <sheet name="Figure 8" sheetId="17" r:id="rId17"/>
  </sheets>
  <definedNames/>
  <calcPr calcId="145621"/>
  <extLst/>
</workbook>
</file>

<file path=xl/sharedStrings.xml><?xml version="1.0" encoding="utf-8"?>
<sst xmlns="http://schemas.openxmlformats.org/spreadsheetml/2006/main" count="834" uniqueCount="138">
  <si>
    <t>BE</t>
  </si>
  <si>
    <t>BG</t>
  </si>
  <si>
    <t>CZ</t>
  </si>
  <si>
    <t>DK</t>
  </si>
  <si>
    <t>DE</t>
  </si>
  <si>
    <t>EE</t>
  </si>
  <si>
    <t>IE</t>
  </si>
  <si>
    <t>ES</t>
  </si>
  <si>
    <t>FR</t>
  </si>
  <si>
    <t>IT</t>
  </si>
  <si>
    <t>CY</t>
  </si>
  <si>
    <t>LV</t>
  </si>
  <si>
    <t>LT</t>
  </si>
  <si>
    <t>LU</t>
  </si>
  <si>
    <t>HU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</si>
  <si>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</si>
  <si>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</si>
  <si>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</si>
  <si>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</si>
  <si>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</si>
  <si>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</si>
  <si>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</si>
  <si>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</si>
  <si>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</si>
  <si>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NO</t>
  </si>
  <si>
    <t>CH</t>
  </si>
  <si>
    <t>HR</t>
  </si>
  <si>
    <t>Total</t>
  </si>
  <si>
    <t>National</t>
  </si>
  <si>
    <t>International</t>
  </si>
  <si>
    <t>Cross-trade</t>
  </si>
  <si>
    <t>Cabotage</t>
  </si>
  <si>
    <t>Others</t>
  </si>
  <si>
    <t xml:space="preserve">Total </t>
  </si>
  <si>
    <t xml:space="preserve"> International</t>
  </si>
  <si>
    <t>EL</t>
  </si>
  <si>
    <t>UK</t>
  </si>
  <si>
    <t>:</t>
  </si>
  <si>
    <t/>
  </si>
  <si>
    <t>Luxembourg</t>
  </si>
  <si>
    <t>Slovenia</t>
  </si>
  <si>
    <t>Latvia</t>
  </si>
  <si>
    <t>Estonia</t>
  </si>
  <si>
    <t>Bulgaria</t>
  </si>
  <si>
    <t>Croatia</t>
  </si>
  <si>
    <t>Austria</t>
  </si>
  <si>
    <t>Belgium</t>
  </si>
  <si>
    <t>Denmark</t>
  </si>
  <si>
    <t>Ireland</t>
  </si>
  <si>
    <t>Greece</t>
  </si>
  <si>
    <t>Italy</t>
  </si>
  <si>
    <t>Finland</t>
  </si>
  <si>
    <t>France</t>
  </si>
  <si>
    <t>Sweden</t>
  </si>
  <si>
    <t>United Kingdom</t>
  </si>
  <si>
    <t>Cyprus</t>
  </si>
  <si>
    <t>European Union (28 countries)</t>
  </si>
  <si>
    <t>Czech Republic</t>
  </si>
  <si>
    <t>Germany (until 1990 former territory of the FRG)</t>
  </si>
  <si>
    <t>Spain</t>
  </si>
  <si>
    <t>Lithuania</t>
  </si>
  <si>
    <t>Hungary</t>
  </si>
  <si>
    <t>Netherlands</t>
  </si>
  <si>
    <t>Poland</t>
  </si>
  <si>
    <t>Portugal</t>
  </si>
  <si>
    <t>Romania</t>
  </si>
  <si>
    <t>Slovakia</t>
  </si>
  <si>
    <t>Norway</t>
  </si>
  <si>
    <t>Switzerland</t>
  </si>
  <si>
    <t>Less than 150 km</t>
  </si>
  <si>
    <t>From 150 to 299 km</t>
  </si>
  <si>
    <t>From 300 to 999 km</t>
  </si>
  <si>
    <t>Over 1 000 km</t>
  </si>
  <si>
    <t>GEO/DISTANCE</t>
  </si>
  <si>
    <t>Less than 50 km</t>
  </si>
  <si>
    <t>From 50 to 149 km</t>
  </si>
  <si>
    <t>From 300 to 499 km</t>
  </si>
  <si>
    <t>From 500 to 999 km</t>
  </si>
  <si>
    <t>From 1 000 to 1 999 km</t>
  </si>
  <si>
    <t>From 2 000 to 5 999 km</t>
  </si>
  <si>
    <t>6 000 km or over</t>
  </si>
  <si>
    <t>National transport</t>
  </si>
  <si>
    <t>Total international transport</t>
  </si>
  <si>
    <t>EU-28</t>
  </si>
  <si>
    <t>Total transport</t>
  </si>
  <si>
    <t>Total - total transport</t>
  </si>
  <si>
    <t>Loaded - national transport</t>
  </si>
  <si>
    <t>Loaded - international transport - total</t>
  </si>
  <si>
    <t>(million tonne-kilometres)</t>
  </si>
  <si>
    <t>(thousand tonnes)</t>
  </si>
  <si>
    <t>(% in tonne-kilometres)</t>
  </si>
  <si>
    <t>(tonnes)</t>
  </si>
  <si>
    <t>(kilometres)</t>
  </si>
  <si>
    <t>(% in vehicle-kilometres)</t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</si>
  <si>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road_go_ta_tott)</t>
    </r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</si>
  <si>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road_go_ta_dc)</t>
    </r>
  </si>
  <si>
    <t>EU-28 (¹)</t>
  </si>
  <si>
    <t>-</t>
  </si>
  <si>
    <t>(-) not applicable</t>
  </si>
  <si>
    <t>(:) not available</t>
  </si>
  <si>
    <t>Malta (¹)</t>
  </si>
  <si>
    <t>Germany</t>
  </si>
  <si>
    <t>(¹) data not available (see chapter 'data sources and availability')</t>
  </si>
  <si>
    <t>Change 
2015-2016 (%)</t>
  </si>
  <si>
    <t>Table 1: Total road freight transport, 2012-2016</t>
  </si>
  <si>
    <t>Figure 1: Evolution of EU-28 road freight transport, 2012-2016</t>
  </si>
  <si>
    <t>Table 2: Total road freight transport, 2012-2016</t>
  </si>
  <si>
    <t>Note: Malta: excluded (see chapter 'data sources and availability')</t>
  </si>
  <si>
    <t>Figure 2: Evolution of EU-28 road freight transport, 2012-2016</t>
  </si>
  <si>
    <t>Table 3: National road freight transport, 2012-2016</t>
  </si>
  <si>
    <t>Change 2015-2016 (%)</t>
  </si>
  <si>
    <t xml:space="preserve">Change 
2015-2016 (%) </t>
  </si>
  <si>
    <t>Table 4: International road freight transport, 2012-2016</t>
  </si>
  <si>
    <t>Figure 3: Share of international transport in total road freight transport, 2012 and 2016</t>
  </si>
  <si>
    <t>(¹) Malta: excluded (see chapter 'data sources and availability')</t>
  </si>
  <si>
    <t>Table 5: Share of international transport in total road freight transport, 2012-2016</t>
  </si>
  <si>
    <t>percentage</t>
  </si>
  <si>
    <t>Figure 5: Share of cross-trade and cabotage in international transport, 2016</t>
  </si>
  <si>
    <t>(¹) Malta: excluded (see chapter 'data sources and availability'); Cyprus: data  not available</t>
  </si>
  <si>
    <t>Note: Cyprus: data not available</t>
  </si>
  <si>
    <t>Table 6: Share of each Member State in EU-28 total cross-trade transport, 2012-2016</t>
  </si>
  <si>
    <t>Figure 6:  Average loads for total transport, 2016</t>
  </si>
  <si>
    <t>Table 7: Average vehicle loads for total transport, 2012-2016</t>
  </si>
  <si>
    <t>Figure 7: Average distance on which goods are carried, 2016</t>
  </si>
  <si>
    <t>Table 8: Average distance on which goods are carried for total transport, 2012-2016</t>
  </si>
  <si>
    <t>Table 9: Road freight transport by distance class, 2016</t>
  </si>
  <si>
    <t>Change 2012-2016 (%)</t>
  </si>
  <si>
    <t>(¹) Malta: excluded (see chapter 'data sources and availability'); Romania and Italy no data available</t>
  </si>
  <si>
    <t>(based on tonne-kilometres, 2012 = 100)</t>
  </si>
  <si>
    <t>(based on tonnes, 2012 = 100)</t>
  </si>
  <si>
    <t>Figure 4: Share of each Member State in EU-28 total international transport, 2016</t>
  </si>
  <si>
    <t>Figure 8: Share of empty journeys in the total journeys by type of operation, 2016</t>
  </si>
  <si>
    <t>No empty VKM reported by Italy and Romania.</t>
  </si>
  <si>
    <t xml:space="preserve">: </t>
  </si>
  <si>
    <t>Change 
2012-2016 (%)</t>
  </si>
  <si>
    <t xml:space="preserve">Change 
2012-2016 (%) </t>
  </si>
  <si>
    <t>Change 
2012-2016</t>
  </si>
  <si>
    <t>Change 
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</si>
</sst>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#,##0.0"/>
    <numFmt numFmtId="166" formatCode="#,##0.0_i"/>
    <numFmt numFmtId="167" formatCode="#,##0_i"/>
    <numFmt numFmtId="168" formatCode="0.000%"/>
    <numFmt numFmtId="169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sz val="9"/>
      <color theme="1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/>
      <top style="thin">
        <color rgb="FF000000"/>
      </top>
      <bottom style="hair">
        <color rgb="FFD0D1D2"/>
      </bottom>
    </border>
    <border>
      <left style="thin"/>
      <right/>
      <top style="thin">
        <color rgb="FF000000"/>
      </top>
      <bottom style="hair">
        <color rgb="FFD0D1D2"/>
      </bottom>
    </border>
    <border>
      <left/>
      <right style="thin"/>
      <top style="hair">
        <color rgb="FFD0D1D2"/>
      </top>
      <bottom style="hair">
        <color rgb="FFD0D1D2"/>
      </bottom>
    </border>
    <border>
      <left style="hair">
        <color rgb="FFD0D1D2"/>
      </left>
      <right/>
      <top style="hair">
        <color rgb="FFD0D1D2"/>
      </top>
      <bottom style="hair">
        <color rgb="FFD0D1D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thin">
        <color rgb="FF000000"/>
      </bottom>
    </border>
    <border>
      <left/>
      <right/>
      <top style="hair">
        <color indexed="22"/>
      </top>
      <bottom style="thin"/>
    </border>
    <border>
      <left/>
      <right/>
      <top/>
      <bottom style="thin">
        <color rgb="FF000000"/>
      </bottom>
    </border>
    <border>
      <left/>
      <right/>
      <top style="hair">
        <color theme="0" tint="-0.24993999302387238"/>
      </top>
      <bottom/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thin"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/>
      <bottom/>
    </border>
    <border>
      <left/>
      <right/>
      <top style="thin"/>
      <bottom style="thin"/>
    </border>
    <border>
      <left/>
      <right/>
      <top/>
      <bottom style="hair">
        <color rgb="FFD0D1D2"/>
      </bottom>
    </border>
    <border>
      <left/>
      <right/>
      <top style="thin"/>
      <bottom style="hair">
        <color rgb="FFD0D1D2"/>
      </bottom>
    </border>
    <border>
      <left style="hair">
        <color rgb="FFA6A6A6"/>
      </left>
      <right/>
      <top/>
      <bottom style="hair">
        <color rgb="FFD0D1D2"/>
      </bottom>
    </border>
    <border>
      <left style="hair">
        <color rgb="FFA6A6A6"/>
      </left>
      <right/>
      <top style="thin"/>
      <bottom style="hair">
        <color rgb="FFD0D1D2"/>
      </bottom>
    </border>
    <border>
      <left style="hair">
        <color rgb="FFA6A6A6"/>
      </left>
      <right/>
      <top style="thin"/>
      <bottom style="thin"/>
    </border>
    <border>
      <left/>
      <right style="hair">
        <color rgb="FFA6A6A6"/>
      </right>
      <top/>
      <bottom style="thin"/>
    </border>
    <border>
      <left/>
      <right style="hair">
        <color rgb="FFA6A6A6"/>
      </right>
      <top/>
      <bottom style="hair">
        <color rgb="FFD0D1D2"/>
      </bottom>
    </border>
    <border>
      <left/>
      <right style="hair">
        <color rgb="FFA6A6A6"/>
      </right>
      <top style="thin"/>
      <bottom style="hair">
        <color rgb="FFD0D1D2"/>
      </bottom>
    </border>
    <border>
      <left/>
      <right style="hair">
        <color rgb="FFA6A6A6"/>
      </right>
      <top style="thin"/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theme="0" tint="-0.149959996342659"/>
      </bottom>
    </border>
    <border>
      <left/>
      <right style="hair">
        <color rgb="FFA6A6A6"/>
      </right>
      <top style="thin">
        <color rgb="FF000000"/>
      </top>
      <bottom style="hair">
        <color theme="0" tint="-0.149959996342659"/>
      </bottom>
    </border>
    <border>
      <left style="hair">
        <color rgb="FFA6A6A6"/>
      </left>
      <right/>
      <top style="thin">
        <color rgb="FF000000"/>
      </top>
      <bottom style="hair">
        <color theme="0" tint="-0.149959996342659"/>
      </bottom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166" fontId="9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0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/>
    <xf numFmtId="167" fontId="9" fillId="0" borderId="0" xfId="22" applyNumberFormat="1" applyFont="1" applyFill="1" applyBorder="1" applyAlignment="1">
      <alignment horizontal="right"/>
    </xf>
    <xf numFmtId="167" fontId="9" fillId="0" borderId="0" xfId="22" applyNumberFormat="1" applyFont="1" applyBorder="1" applyAlignment="1">
      <alignment horizontal="right"/>
    </xf>
    <xf numFmtId="164" fontId="10" fillId="0" borderId="0" xfId="15" applyNumberFormat="1" applyFont="1" applyFill="1" applyBorder="1" applyAlignment="1">
      <alignment horizontal="right" vertical="center"/>
    </xf>
    <xf numFmtId="3" fontId="9" fillId="0" borderId="0" xfId="0" applyNumberFormat="1" applyFont="1"/>
    <xf numFmtId="1" fontId="10" fillId="0" borderId="0" xfId="0" applyNumberFormat="1" applyFont="1"/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/>
    </xf>
    <xf numFmtId="0" fontId="11" fillId="0" borderId="0" xfId="0" applyFont="1"/>
    <xf numFmtId="0" fontId="13" fillId="0" borderId="0" xfId="0" applyFont="1"/>
    <xf numFmtId="2" fontId="11" fillId="0" borderId="0" xfId="0" applyNumberFormat="1" applyFont="1"/>
    <xf numFmtId="0" fontId="7" fillId="0" borderId="0" xfId="20" applyFont="1">
      <alignment/>
      <protection/>
    </xf>
    <xf numFmtId="0" fontId="10" fillId="0" borderId="0" xfId="20" applyFont="1">
      <alignment/>
      <protection/>
    </xf>
    <xf numFmtId="0" fontId="10" fillId="0" borderId="0" xfId="0" applyFont="1" applyAlignment="1">
      <alignment horizontal="right"/>
    </xf>
    <xf numFmtId="3" fontId="10" fillId="0" borderId="0" xfId="0" applyNumberFormat="1" applyFont="1"/>
    <xf numFmtId="0" fontId="9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9" fontId="10" fillId="0" borderId="0" xfId="15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9" fontId="14" fillId="0" borderId="0" xfId="15" applyNumberFormat="1" applyFont="1" applyFill="1" applyBorder="1" applyAlignment="1">
      <alignment horizontal="right"/>
    </xf>
    <xf numFmtId="1" fontId="10" fillId="0" borderId="0" xfId="15" applyNumberFormat="1" applyFont="1" applyFill="1" applyBorder="1" applyAlignment="1">
      <alignment horizontal="right"/>
    </xf>
    <xf numFmtId="164" fontId="10" fillId="0" borderId="0" xfId="0" applyNumberFormat="1" applyFont="1" applyFill="1"/>
    <xf numFmtId="0" fontId="10" fillId="0" borderId="0" xfId="0" applyFont="1" applyFill="1" applyBorder="1"/>
    <xf numFmtId="9" fontId="10" fillId="0" borderId="0" xfId="0" applyNumberFormat="1" applyFont="1" applyFill="1" applyBorder="1"/>
    <xf numFmtId="0" fontId="15" fillId="0" borderId="0" xfId="0" applyFont="1" applyBorder="1"/>
    <xf numFmtId="0" fontId="9" fillId="0" borderId="0" xfId="0" applyFont="1" applyBorder="1"/>
    <xf numFmtId="3" fontId="10" fillId="0" borderId="0" xfId="0" applyNumberFormat="1" applyFont="1" applyFill="1" applyBorder="1"/>
    <xf numFmtId="9" fontId="10" fillId="0" borderId="0" xfId="15" applyNumberFormat="1" applyFont="1" applyBorder="1" applyAlignment="1">
      <alignment horizontal="right"/>
    </xf>
    <xf numFmtId="9" fontId="10" fillId="0" borderId="0" xfId="15" applyNumberFormat="1" applyFont="1" applyBorder="1" applyAlignment="1">
      <alignment horizontal="right" vertical="center"/>
    </xf>
    <xf numFmtId="0" fontId="7" fillId="0" borderId="0" xfId="20" applyFont="1" applyAlignment="1">
      <alignment horizontal="left"/>
      <protection/>
    </xf>
    <xf numFmtId="164" fontId="10" fillId="0" borderId="0" xfId="20" applyNumberFormat="1" applyFont="1">
      <alignment/>
      <protection/>
    </xf>
    <xf numFmtId="164" fontId="10" fillId="0" borderId="0" xfId="24" applyNumberFormat="1" applyFont="1"/>
    <xf numFmtId="164" fontId="10" fillId="0" borderId="0" xfId="24" applyNumberFormat="1" applyFont="1" applyAlignment="1">
      <alignment horizontal="right"/>
    </xf>
    <xf numFmtId="164" fontId="10" fillId="0" borderId="0" xfId="20" applyNumberFormat="1" applyFont="1" applyAlignment="1">
      <alignment horizontal="right"/>
      <protection/>
    </xf>
    <xf numFmtId="0" fontId="10" fillId="0" borderId="0" xfId="0" applyFont="1" applyFill="1"/>
    <xf numFmtId="0" fontId="11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9" fontId="10" fillId="0" borderId="0" xfId="0" applyNumberFormat="1" applyFont="1"/>
    <xf numFmtId="0" fontId="15" fillId="0" borderId="0" xfId="0" applyFont="1"/>
    <xf numFmtId="3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164" fontId="12" fillId="0" borderId="0" xfId="15" applyNumberFormat="1" applyFont="1"/>
    <xf numFmtId="164" fontId="9" fillId="0" borderId="0" xfId="0" applyNumberFormat="1" applyFont="1"/>
    <xf numFmtId="0" fontId="13" fillId="0" borderId="0" xfId="0" applyFont="1" applyAlignment="1">
      <alignment horizontal="right"/>
    </xf>
    <xf numFmtId="164" fontId="11" fillId="0" borderId="0" xfId="15" applyNumberFormat="1" applyFont="1"/>
    <xf numFmtId="0" fontId="12" fillId="0" borderId="0" xfId="0" applyFont="1" applyAlignment="1">
      <alignment horizontal="right"/>
    </xf>
    <xf numFmtId="0" fontId="16" fillId="0" borderId="0" xfId="0" applyFont="1"/>
    <xf numFmtId="3" fontId="16" fillId="0" borderId="0" xfId="0" applyNumberFormat="1" applyFont="1"/>
    <xf numFmtId="0" fontId="7" fillId="0" borderId="0" xfId="0" applyFont="1" applyFill="1" applyBorder="1" applyAlignment="1">
      <alignment horizontal="right" vertical="center"/>
    </xf>
    <xf numFmtId="0" fontId="7" fillId="0" borderId="0" xfId="20" applyFont="1" applyFill="1" applyBorder="1" applyAlignment="1">
      <alignment horizontal="center" vertical="center" wrapText="1"/>
      <protection/>
    </xf>
    <xf numFmtId="0" fontId="7" fillId="0" borderId="0" xfId="0" applyFont="1" applyFill="1" applyBorder="1"/>
    <xf numFmtId="3" fontId="10" fillId="0" borderId="0" xfId="0" applyNumberFormat="1" applyFont="1" applyFill="1" applyBorder="1" applyAlignment="1">
      <alignment horizontal="right"/>
    </xf>
    <xf numFmtId="3" fontId="10" fillId="0" borderId="0" xfId="20" applyNumberFormat="1" applyFont="1" applyFill="1" applyBorder="1" applyAlignment="1">
      <alignment horizontal="right"/>
      <protection/>
    </xf>
    <xf numFmtId="3" fontId="14" fillId="0" borderId="0" xfId="20" applyNumberFormat="1" applyFont="1" applyFill="1" applyBorder="1" applyAlignment="1">
      <alignment horizontal="right"/>
      <protection/>
    </xf>
    <xf numFmtId="0" fontId="10" fillId="0" borderId="0" xfId="20" applyFont="1" applyFill="1">
      <alignment/>
      <protection/>
    </xf>
    <xf numFmtId="0" fontId="10" fillId="0" borderId="0" xfId="20" applyFont="1" applyFill="1" applyBorder="1">
      <alignment/>
      <protection/>
    </xf>
    <xf numFmtId="0" fontId="7" fillId="0" borderId="0" xfId="20" applyFont="1" applyFill="1" applyBorder="1">
      <alignment/>
      <protection/>
    </xf>
    <xf numFmtId="165" fontId="10" fillId="0" borderId="0" xfId="0" applyNumberFormat="1" applyFont="1" applyFill="1" applyBorder="1" applyAlignment="1">
      <alignment horizontal="right"/>
    </xf>
    <xf numFmtId="9" fontId="10" fillId="0" borderId="0" xfId="15" applyFont="1"/>
    <xf numFmtId="0" fontId="10" fillId="0" borderId="0" xfId="0" applyFont="1" applyFill="1" applyBorder="1" applyAlignment="1">
      <alignment/>
    </xf>
    <xf numFmtId="165" fontId="10" fillId="0" borderId="0" xfId="20" applyNumberFormat="1" applyFont="1">
      <alignment/>
      <protection/>
    </xf>
    <xf numFmtId="165" fontId="10" fillId="0" borderId="0" xfId="20" applyNumberFormat="1" applyFont="1" applyAlignment="1">
      <alignment horizontal="right"/>
      <protection/>
    </xf>
    <xf numFmtId="3" fontId="10" fillId="0" borderId="0" xfId="20" applyNumberFormat="1" applyFont="1">
      <alignment/>
      <protection/>
    </xf>
    <xf numFmtId="3" fontId="10" fillId="0" borderId="0" xfId="20" applyNumberFormat="1" applyFont="1" applyAlignment="1">
      <alignment horizontal="right"/>
      <protection/>
    </xf>
    <xf numFmtId="1" fontId="9" fillId="0" borderId="0" xfId="0" applyNumberFormat="1" applyFont="1"/>
    <xf numFmtId="0" fontId="9" fillId="0" borderId="0" xfId="0" applyFont="1" applyFill="1"/>
    <xf numFmtId="0" fontId="16" fillId="0" borderId="0" xfId="0" applyFont="1" applyFill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2" borderId="3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6" fillId="0" borderId="5" xfId="0" applyFont="1" applyFill="1" applyBorder="1"/>
    <xf numFmtId="167" fontId="9" fillId="0" borderId="0" xfId="0" applyNumberFormat="1" applyFont="1"/>
    <xf numFmtId="0" fontId="16" fillId="0" borderId="0" xfId="0" applyFont="1" applyFill="1" applyBorder="1"/>
    <xf numFmtId="167" fontId="9" fillId="0" borderId="6" xfId="22" applyNumberFormat="1" applyFont="1" applyFill="1" applyBorder="1" applyAlignment="1">
      <alignment horizontal="right"/>
    </xf>
    <xf numFmtId="0" fontId="17" fillId="0" borderId="0" xfId="0" applyFont="1"/>
    <xf numFmtId="0" fontId="7" fillId="0" borderId="0" xfId="0" applyFont="1" applyFill="1" applyAlignment="1">
      <alignment horizontal="left"/>
    </xf>
    <xf numFmtId="0" fontId="10" fillId="0" borderId="0" xfId="0" applyFont="1" applyBorder="1"/>
    <xf numFmtId="164" fontId="10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horizontal="right"/>
    </xf>
    <xf numFmtId="168" fontId="9" fillId="0" borderId="0" xfId="0" applyNumberFormat="1" applyFont="1"/>
    <xf numFmtId="0" fontId="1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8" fillId="0" borderId="0" xfId="20" applyFont="1" applyAlignment="1">
      <alignment horizontal="left"/>
      <protection/>
    </xf>
    <xf numFmtId="0" fontId="10" fillId="0" borderId="0" xfId="20" applyFont="1" applyAlignment="1">
      <alignment horizontal="left"/>
      <protection/>
    </xf>
    <xf numFmtId="0" fontId="19" fillId="0" borderId="0" xfId="0" applyFont="1" applyAlignment="1">
      <alignment horizontal="left"/>
    </xf>
    <xf numFmtId="169" fontId="9" fillId="0" borderId="0" xfId="0" applyNumberFormat="1" applyFont="1"/>
    <xf numFmtId="0" fontId="2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3" fontId="11" fillId="0" borderId="0" xfId="0" applyNumberFormat="1" applyFont="1" applyFill="1"/>
    <xf numFmtId="164" fontId="10" fillId="0" borderId="0" xfId="24" applyNumberFormat="1" applyFont="1" applyBorder="1" applyAlignment="1">
      <alignment horizontal="right"/>
    </xf>
    <xf numFmtId="164" fontId="10" fillId="0" borderId="0" xfId="24" applyNumberFormat="1" applyFont="1" applyFill="1" applyBorder="1" applyAlignment="1">
      <alignment horizontal="right"/>
    </xf>
    <xf numFmtId="164" fontId="10" fillId="0" borderId="0" xfId="15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1" fontId="10" fillId="0" borderId="0" xfId="20" applyNumberFormat="1" applyFont="1">
      <alignment/>
      <protection/>
    </xf>
    <xf numFmtId="0" fontId="7" fillId="2" borderId="1" xfId="0" applyFont="1" applyFill="1" applyBorder="1" applyAlignment="1">
      <alignment horizontal="left" vertical="center"/>
    </xf>
    <xf numFmtId="169" fontId="10" fillId="0" borderId="0" xfId="15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9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/>
    <xf numFmtId="1" fontId="13" fillId="0" borderId="0" xfId="0" applyNumberFormat="1" applyFont="1"/>
    <xf numFmtId="167" fontId="9" fillId="0" borderId="0" xfId="22" applyNumberFormat="1" applyBorder="1" applyAlignment="1">
      <alignment horizontal="right"/>
    </xf>
    <xf numFmtId="167" fontId="9" fillId="0" borderId="0" xfId="22" applyNumberFormat="1" applyFill="1" applyBorder="1" applyAlignment="1">
      <alignment horizontal="right"/>
    </xf>
    <xf numFmtId="167" fontId="9" fillId="0" borderId="7" xfId="22" applyNumberFormat="1" applyBorder="1" applyAlignment="1">
      <alignment horizontal="right"/>
    </xf>
    <xf numFmtId="167" fontId="9" fillId="0" borderId="7" xfId="22" applyNumberFormat="1" applyFill="1" applyBorder="1" applyAlignment="1">
      <alignment horizontal="right"/>
    </xf>
    <xf numFmtId="167" fontId="9" fillId="0" borderId="8" xfId="22" applyNumberFormat="1" applyBorder="1" applyAlignment="1">
      <alignment horizontal="right"/>
    </xf>
    <xf numFmtId="167" fontId="9" fillId="0" borderId="8" xfId="22" applyNumberFormat="1" applyFill="1" applyBorder="1" applyAlignment="1">
      <alignment horizontal="right"/>
    </xf>
    <xf numFmtId="167" fontId="9" fillId="0" borderId="9" xfId="22" applyNumberFormat="1" applyFill="1" applyBorder="1" applyAlignment="1">
      <alignment horizontal="right"/>
    </xf>
    <xf numFmtId="167" fontId="9" fillId="0" borderId="10" xfId="22" applyNumberFormat="1" applyFill="1" applyBorder="1" applyAlignment="1">
      <alignment horizontal="right"/>
    </xf>
    <xf numFmtId="167" fontId="9" fillId="0" borderId="11" xfId="22" applyNumberFormat="1" applyBorder="1" applyAlignment="1">
      <alignment horizontal="right"/>
    </xf>
    <xf numFmtId="167" fontId="9" fillId="0" borderId="11" xfId="22" applyNumberFormat="1" applyFill="1" applyBorder="1" applyAlignment="1">
      <alignment horizontal="right"/>
    </xf>
    <xf numFmtId="167" fontId="9" fillId="0" borderId="10" xfId="22" applyNumberFormat="1" applyBorder="1" applyAlignment="1">
      <alignment horizontal="right"/>
    </xf>
    <xf numFmtId="167" fontId="9" fillId="0" borderId="12" xfId="22" applyNumberFormat="1" applyBorder="1" applyAlignment="1">
      <alignment horizontal="right"/>
    </xf>
    <xf numFmtId="167" fontId="9" fillId="3" borderId="13" xfId="22" applyNumberFormat="1" applyFill="1" applyBorder="1" applyAlignment="1">
      <alignment horizontal="right"/>
    </xf>
    <xf numFmtId="167" fontId="9" fillId="0" borderId="13" xfId="22" applyNumberFormat="1" applyFill="1" applyBorder="1" applyAlignment="1">
      <alignment horizontal="right"/>
    </xf>
    <xf numFmtId="169" fontId="10" fillId="0" borderId="0" xfId="20" applyNumberFormat="1" applyFont="1">
      <alignment/>
      <protection/>
    </xf>
    <xf numFmtId="166" fontId="9" fillId="0" borderId="0" xfId="22" applyFill="1" applyBorder="1" applyAlignment="1">
      <alignment horizontal="right"/>
    </xf>
    <xf numFmtId="166" fontId="9" fillId="0" borderId="10" xfId="22" applyFill="1" applyBorder="1" applyAlignment="1">
      <alignment horizontal="right"/>
    </xf>
    <xf numFmtId="166" fontId="9" fillId="0" borderId="7" xfId="22" applyFill="1" applyBorder="1" applyAlignment="1">
      <alignment horizontal="right"/>
    </xf>
    <xf numFmtId="166" fontId="9" fillId="0" borderId="8" xfId="22" applyFill="1" applyBorder="1" applyAlignment="1">
      <alignment horizontal="right"/>
    </xf>
    <xf numFmtId="166" fontId="9" fillId="0" borderId="9" xfId="22" applyFill="1" applyBorder="1" applyAlignment="1">
      <alignment horizontal="right"/>
    </xf>
    <xf numFmtId="166" fontId="9" fillId="0" borderId="11" xfId="22" applyFill="1" applyBorder="1" applyAlignment="1">
      <alignment horizontal="right"/>
    </xf>
    <xf numFmtId="166" fontId="9" fillId="3" borderId="1" xfId="22" applyFill="1" applyBorder="1" applyAlignment="1">
      <alignment horizontal="right"/>
    </xf>
    <xf numFmtId="167" fontId="9" fillId="0" borderId="14" xfId="22" applyNumberFormat="1" applyFill="1" applyBorder="1" applyAlignment="1">
      <alignment horizontal="right"/>
    </xf>
    <xf numFmtId="167" fontId="9" fillId="0" borderId="15" xfId="22" applyNumberFormat="1" applyFill="1" applyBorder="1" applyAlignment="1">
      <alignment horizontal="right"/>
    </xf>
    <xf numFmtId="167" fontId="9" fillId="0" borderId="16" xfId="22" applyNumberFormat="1" applyFill="1" applyBorder="1" applyAlignment="1">
      <alignment horizontal="right"/>
    </xf>
    <xf numFmtId="167" fontId="9" fillId="0" borderId="17" xfId="22" applyNumberFormat="1" applyFill="1" applyBorder="1" applyAlignment="1">
      <alignment horizontal="right"/>
    </xf>
    <xf numFmtId="0" fontId="16" fillId="2" borderId="18" xfId="0" applyFont="1" applyFill="1" applyBorder="1" applyAlignment="1">
      <alignment horizontal="center" vertical="center"/>
    </xf>
    <xf numFmtId="167" fontId="9" fillId="3" borderId="1" xfId="22" applyNumberFormat="1" applyFill="1" applyBorder="1" applyAlignment="1">
      <alignment horizontal="right"/>
    </xf>
    <xf numFmtId="166" fontId="9" fillId="3" borderId="13" xfId="22" applyFill="1" applyBorder="1" applyAlignment="1">
      <alignment horizontal="right"/>
    </xf>
    <xf numFmtId="167" fontId="9" fillId="0" borderId="19" xfId="22" applyNumberFormat="1" applyFill="1" applyBorder="1" applyAlignment="1">
      <alignment horizontal="right"/>
    </xf>
    <xf numFmtId="167" fontId="9" fillId="0" borderId="12" xfId="22" applyNumberFormat="1" applyFill="1" applyBorder="1" applyAlignment="1">
      <alignment horizontal="right"/>
    </xf>
    <xf numFmtId="166" fontId="9" fillId="0" borderId="12" xfId="22" applyFill="1" applyBorder="1" applyAlignment="1">
      <alignment horizontal="right"/>
    </xf>
    <xf numFmtId="166" fontId="9" fillId="0" borderId="0" xfId="22" applyBorder="1" applyAlignment="1">
      <alignment horizontal="right"/>
    </xf>
    <xf numFmtId="166" fontId="9" fillId="0" borderId="7" xfId="22" applyBorder="1" applyAlignment="1">
      <alignment horizontal="right"/>
    </xf>
    <xf numFmtId="166" fontId="9" fillId="0" borderId="8" xfId="22" applyBorder="1" applyAlignment="1">
      <alignment horizontal="right"/>
    </xf>
    <xf numFmtId="166" fontId="9" fillId="0" borderId="11" xfId="22" applyBorder="1" applyAlignment="1">
      <alignment horizontal="right"/>
    </xf>
    <xf numFmtId="166" fontId="9" fillId="0" borderId="10" xfId="22" applyBorder="1" applyAlignment="1">
      <alignment horizontal="right"/>
    </xf>
    <xf numFmtId="166" fontId="9" fillId="0" borderId="12" xfId="22" applyBorder="1" applyAlignment="1">
      <alignment horizontal="right"/>
    </xf>
    <xf numFmtId="166" fontId="9" fillId="0" borderId="13" xfId="22" applyFill="1" applyBorder="1" applyAlignment="1">
      <alignment horizontal="right"/>
    </xf>
    <xf numFmtId="166" fontId="9" fillId="0" borderId="9" xfId="22" applyBorder="1" applyAlignment="1">
      <alignment horizontal="right"/>
    </xf>
    <xf numFmtId="166" fontId="9" fillId="0" borderId="14" xfId="22" applyBorder="1" applyAlignment="1">
      <alignment horizontal="right"/>
    </xf>
    <xf numFmtId="166" fontId="9" fillId="0" borderId="15" xfId="22" applyBorder="1" applyAlignment="1">
      <alignment horizontal="right"/>
    </xf>
    <xf numFmtId="166" fontId="9" fillId="0" borderId="20" xfId="22" applyBorder="1" applyAlignment="1">
      <alignment horizontal="right"/>
    </xf>
    <xf numFmtId="167" fontId="9" fillId="5" borderId="1" xfId="22" applyNumberFormat="1" applyFill="1" applyBorder="1" applyAlignment="1">
      <alignment horizontal="right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166" fontId="9" fillId="3" borderId="24" xfId="22" applyFill="1" applyBorder="1" applyAlignment="1">
      <alignment horizontal="right"/>
    </xf>
    <xf numFmtId="166" fontId="9" fillId="0" borderId="25" xfId="22" applyFill="1" applyBorder="1" applyAlignment="1">
      <alignment horizontal="right"/>
    </xf>
    <xf numFmtId="166" fontId="9" fillId="0" borderId="26" xfId="22" applyFill="1" applyBorder="1" applyAlignment="1">
      <alignment horizontal="right"/>
    </xf>
    <xf numFmtId="166" fontId="9" fillId="0" borderId="20" xfId="22" applyFill="1" applyBorder="1" applyAlignment="1">
      <alignment horizontal="right"/>
    </xf>
    <xf numFmtId="167" fontId="9" fillId="3" borderId="18" xfId="22" applyNumberFormat="1" applyFill="1" applyBorder="1" applyAlignment="1">
      <alignment horizontal="right"/>
    </xf>
    <xf numFmtId="167" fontId="9" fillId="0" borderId="27" xfId="22" applyNumberFormat="1" applyFill="1" applyBorder="1" applyAlignment="1">
      <alignment horizontal="right"/>
    </xf>
    <xf numFmtId="167" fontId="9" fillId="0" borderId="28" xfId="22" applyNumberFormat="1" applyFill="1" applyBorder="1" applyAlignment="1">
      <alignment horizontal="right"/>
    </xf>
    <xf numFmtId="167" fontId="9" fillId="0" borderId="18" xfId="22" applyNumberFormat="1" applyFill="1" applyBorder="1" applyAlignment="1">
      <alignment horizontal="right"/>
    </xf>
    <xf numFmtId="167" fontId="9" fillId="3" borderId="24" xfId="22" applyNumberFormat="1" applyFill="1" applyBorder="1" applyAlignment="1">
      <alignment horizontal="right"/>
    </xf>
    <xf numFmtId="167" fontId="9" fillId="0" borderId="25" xfId="22" applyNumberFormat="1" applyFill="1" applyBorder="1" applyAlignment="1">
      <alignment horizontal="right"/>
    </xf>
    <xf numFmtId="167" fontId="9" fillId="0" borderId="26" xfId="22" applyNumberFormat="1" applyFill="1" applyBorder="1" applyAlignment="1">
      <alignment horizontal="right"/>
    </xf>
    <xf numFmtId="167" fontId="9" fillId="0" borderId="20" xfId="22" applyNumberFormat="1" applyFill="1" applyBorder="1" applyAlignment="1">
      <alignment horizontal="right"/>
    </xf>
    <xf numFmtId="167" fontId="9" fillId="3" borderId="29" xfId="22" applyNumberFormat="1" applyFill="1" applyBorder="1" applyAlignment="1">
      <alignment horizontal="right"/>
    </xf>
    <xf numFmtId="166" fontId="9" fillId="3" borderId="30" xfId="22" applyFill="1" applyBorder="1" applyAlignment="1">
      <alignment horizontal="right"/>
    </xf>
    <xf numFmtId="166" fontId="9" fillId="0" borderId="31" xfId="22" applyFill="1" applyBorder="1" applyAlignment="1">
      <alignment horizontal="right"/>
    </xf>
    <xf numFmtId="166" fontId="9" fillId="0" borderId="23" xfId="22" applyFill="1" applyBorder="1" applyAlignment="1">
      <alignment horizontal="right"/>
    </xf>
    <xf numFmtId="166" fontId="9" fillId="0" borderId="32" xfId="22" applyFill="1" applyBorder="1" applyAlignment="1">
      <alignment horizontal="right"/>
    </xf>
    <xf numFmtId="166" fontId="9" fillId="0" borderId="30" xfId="22" applyFill="1" applyBorder="1" applyAlignment="1">
      <alignment horizontal="right"/>
    </xf>
    <xf numFmtId="166" fontId="9" fillId="3" borderId="33" xfId="22" applyFill="1" applyBorder="1" applyAlignment="1">
      <alignment horizontal="right"/>
    </xf>
    <xf numFmtId="0" fontId="16" fillId="2" borderId="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umberCellStyle" xfId="22"/>
    <cellStyle name="Percent 2" xfId="23"/>
    <cellStyle name="Percent 3" xfId="24"/>
    <cellStyle name="Percent 4" xfId="25"/>
    <cellStyle name="Percent 5" xfId="26"/>
    <cellStyle name="Percent 4 2" xfId="27"/>
    <cellStyle name="Normal 4" xfId="28"/>
    <cellStyle name="Hyperlink" xfId="29"/>
    <cellStyle name="Followed Hyperlink" xfId="30"/>
    <cellStyle name="Hyperlink" xfId="31"/>
    <cellStyle name="Followed Hyperlink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"/>
          <c:y val="0.0585"/>
          <c:w val="0.927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1'!$B$33</c:f>
              <c:strCache>
                <c:ptCount val="1"/>
                <c:pt idx="0">
                  <c:v>Total - total transport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1'!$C$32:$G$32</c:f>
              <c:numCache/>
            </c:numRef>
          </c:cat>
          <c:val>
            <c:numRef>
              <c:f>'Figure 1'!$C$33:$G$33</c:f>
              <c:numCache/>
            </c:numRef>
          </c:val>
          <c:smooth val="0"/>
        </c:ser>
        <c:ser>
          <c:idx val="1"/>
          <c:order val="1"/>
          <c:tx>
            <c:strRef>
              <c:f>'Figure 1'!$B$34</c:f>
              <c:strCache>
                <c:ptCount val="1"/>
                <c:pt idx="0">
                  <c:v>Loaded - national transport</c:v>
                </c:pt>
              </c:strCache>
            </c:strRef>
          </c:tx>
          <c:spPr>
            <a:ln w="25400">
              <a:solidFill>
                <a:schemeClr val="accent2">
                  <a:alpha val="99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1'!$C$32:$G$32</c:f>
              <c:numCache/>
            </c:numRef>
          </c:cat>
          <c:val>
            <c:numRef>
              <c:f>'Figure 1'!$C$34:$G$34</c:f>
              <c:numCache/>
            </c:numRef>
          </c:val>
          <c:smooth val="0"/>
        </c:ser>
        <c:ser>
          <c:idx val="2"/>
          <c:order val="2"/>
          <c:tx>
            <c:strRef>
              <c:f>'Figure 1'!$B$35</c:f>
              <c:strCache>
                <c:ptCount val="1"/>
                <c:pt idx="0">
                  <c:v>Loaded - international transport - total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1'!$C$32:$G$32</c:f>
              <c:numCache/>
            </c:numRef>
          </c:cat>
          <c:val>
            <c:numRef>
              <c:f>'Figure 1'!$C$35:$G$35</c:f>
              <c:numCache/>
            </c:numRef>
          </c:val>
          <c:smooth val="0"/>
        </c:ser>
        <c:marker val="1"/>
        <c:axId val="53412958"/>
        <c:axId val="10954575"/>
      </c:lineChart>
      <c:catAx>
        <c:axId val="5341295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954575"/>
        <c:crosses val="autoZero"/>
        <c:auto val="1"/>
        <c:lblOffset val="100"/>
        <c:tickLblSkip val="1"/>
        <c:noMultiLvlLbl val="0"/>
      </c:catAx>
      <c:valAx>
        <c:axId val="10954575"/>
        <c:scaling>
          <c:orientation val="minMax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412958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" r="0.750000000000001" t="1" header="0.5" footer="0.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75"/>
          <c:y val="0.0585"/>
          <c:w val="0.913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2'!$B$31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2'!$C$30:$G$30</c:f>
              <c:numCache/>
            </c:numRef>
          </c:cat>
          <c:val>
            <c:numRef>
              <c:f>'Figure 2'!$C$31:$G$31</c:f>
              <c:numCache/>
            </c:numRef>
          </c:val>
          <c:smooth val="0"/>
        </c:ser>
        <c:ser>
          <c:idx val="1"/>
          <c:order val="1"/>
          <c:tx>
            <c:strRef>
              <c:f>'Figure 2'!$B$32</c:f>
              <c:strCache>
                <c:ptCount val="1"/>
                <c:pt idx="0">
                  <c:v>National</c:v>
                </c:pt>
              </c:strCache>
            </c:strRef>
          </c:tx>
          <c:spPr>
            <a:ln w="25400">
              <a:solidFill>
                <a:schemeClr val="accent2">
                  <a:alpha val="99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2'!$C$30:$G$30</c:f>
              <c:numCache/>
            </c:numRef>
          </c:cat>
          <c:val>
            <c:numRef>
              <c:f>'Figure 2'!$C$32:$G$32</c:f>
              <c:numCache/>
            </c:numRef>
          </c:val>
          <c:smooth val="0"/>
        </c:ser>
        <c:ser>
          <c:idx val="2"/>
          <c:order val="2"/>
          <c:tx>
            <c:strRef>
              <c:f>'Figure 2'!$B$33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2'!$C$30:$G$30</c:f>
              <c:numCache/>
            </c:numRef>
          </c:cat>
          <c:val>
            <c:numRef>
              <c:f>'Figure 2'!$C$33:$G$33</c:f>
              <c:numCache/>
            </c:numRef>
          </c:val>
          <c:smooth val="0"/>
        </c:ser>
        <c:marker val="1"/>
        <c:axId val="31482312"/>
        <c:axId val="14905353"/>
      </c:lineChart>
      <c:catAx>
        <c:axId val="3148231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905353"/>
        <c:crosses val="autoZero"/>
        <c:auto val="1"/>
        <c:lblOffset val="100"/>
        <c:tickLblSkip val="1"/>
        <c:noMultiLvlLbl val="0"/>
      </c:catAx>
      <c:valAx>
        <c:axId val="14905353"/>
        <c:scaling>
          <c:orientation val="minMax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482312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" r="0.750000000000001" t="1" header="0.5" footer="0.5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25"/>
          <c:y val="0.0675"/>
          <c:w val="0.923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3'!$C$34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3'!$B$35:$B$66</c:f>
              <c:strCache/>
            </c:strRef>
          </c:cat>
          <c:val>
            <c:numRef>
              <c:f>'Figure 3'!$C$35:$C$66</c:f>
              <c:numCache/>
            </c:numRef>
          </c:val>
        </c:ser>
        <c:ser>
          <c:idx val="1"/>
          <c:order val="1"/>
          <c:tx>
            <c:strRef>
              <c:f>'Figure 3'!$D$34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3'!$B$35:$B$66</c:f>
              <c:strCache/>
            </c:strRef>
          </c:cat>
          <c:val>
            <c:numRef>
              <c:f>'Figure 3'!$D$35:$D$66</c:f>
              <c:numCache/>
            </c:numRef>
          </c:val>
        </c:ser>
        <c:axId val="67039314"/>
        <c:axId val="66482915"/>
      </c:barChart>
      <c:catAx>
        <c:axId val="6703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482915"/>
        <c:crosses val="autoZero"/>
        <c:auto val="1"/>
        <c:lblOffset val="100"/>
        <c:tickLblSkip val="1"/>
        <c:noMultiLvlLbl val="0"/>
      </c:catAx>
      <c:valAx>
        <c:axId val="66482915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7039314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" r="0.750000000000001" t="1" header="0.5" footer="0.5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"/>
          <c:y val="0.0695"/>
          <c:w val="0.766"/>
          <c:h val="0.8655"/>
        </c:manualLayout>
      </c:layout>
      <c:pieChart>
        <c:varyColors val="1"/>
        <c:ser>
          <c:idx val="0"/>
          <c:order val="0"/>
          <c:spPr>
            <a:solidFill>
              <a:srgbClr val="9D8D85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 w="25400">
                <a:noFill/>
                <a:prstDash val="solid"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 w="25400">
                <a:noFill/>
                <a:prstDash val="solid"/>
              </a:ln>
            </c:spPr>
          </c:dPt>
          <c:dPt>
            <c:idx val="2"/>
            <c:spPr>
              <a:solidFill>
                <a:srgbClr val="B9C31E">
                  <a:lumMod val="40000"/>
                  <a:lumOff val="60000"/>
                </a:srgbClr>
              </a:solidFill>
              <a:ln w="25400">
                <a:noFill/>
                <a:prstDash val="solid"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 w="25400">
                <a:noFill/>
                <a:prstDash val="solid"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 w="25400">
                <a:noFill/>
                <a:prstDash val="solid"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 w="25400">
                <a:noFill/>
                <a:prstDash val="solid"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 w="25400">
                <a:noFill/>
                <a:prstDash val="solid"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 w="25400">
                <a:noFill/>
                <a:prstDash val="solid"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 w="25400">
                <a:noFill/>
                <a:prstDash val="solid"/>
              </a:ln>
            </c:spPr>
          </c:dPt>
          <c:dPt>
            <c:idx val="9"/>
            <c:spPr>
              <a:solidFill>
                <a:srgbClr val="D73C41">
                  <a:lumMod val="100000"/>
                </a:srgbClr>
              </a:solidFill>
              <a:ln w="25400">
                <a:noFill/>
                <a:prstDash val="solid"/>
              </a:ln>
            </c:spPr>
          </c:dPt>
          <c:dPt>
            <c:idx val="10"/>
            <c:spPr>
              <a:solidFill>
                <a:srgbClr val="D73C41">
                  <a:lumMod val="60000"/>
                  <a:lumOff val="40000"/>
                </a:srgbClr>
              </a:solidFill>
              <a:ln w="25400">
                <a:noFill/>
                <a:prstDash val="solid"/>
              </a:ln>
            </c:spPr>
          </c:dPt>
          <c:dLbls>
            <c:dLbl>
              <c:idx val="3"/>
              <c:layout>
                <c:manualLayout>
                  <c:x val="0.024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4'!$C$34:$C$44</c:f>
              <c:strCache/>
            </c:strRef>
          </c:cat>
          <c:val>
            <c:numRef>
              <c:f>'Figure 4'!$D$34:$D$44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" r="0.750000000000001" t="1" header="0.5" footer="0.5"/>
    <c:pageSetup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4175"/>
          <c:w val="0.9395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5'!$C$36</c:f>
              <c:strCache>
                <c:ptCount val="1"/>
                <c:pt idx="0">
                  <c:v>Cross-trade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5'!$B$37:$B$67</c:f>
              <c:strCache/>
            </c:strRef>
          </c:cat>
          <c:val>
            <c:numRef>
              <c:f>'Figure 5'!$C$37:$C$67</c:f>
              <c:numCache/>
            </c:numRef>
          </c:val>
        </c:ser>
        <c:ser>
          <c:idx val="1"/>
          <c:order val="1"/>
          <c:tx>
            <c:strRef>
              <c:f>'Figure 5'!$D$36</c:f>
              <c:strCache>
                <c:ptCount val="1"/>
                <c:pt idx="0">
                  <c:v>Cabotage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5'!$B$37:$B$67</c:f>
              <c:strCache/>
            </c:strRef>
          </c:cat>
          <c:val>
            <c:numRef>
              <c:f>'Figure 5'!$D$37:$D$67</c:f>
              <c:numCache/>
            </c:numRef>
          </c:val>
        </c:ser>
        <c:axId val="61475324"/>
        <c:axId val="16407005"/>
      </c:barChart>
      <c:catAx>
        <c:axId val="6147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407005"/>
        <c:crosses val="autoZero"/>
        <c:auto val="1"/>
        <c:lblOffset val="100"/>
        <c:tickLblSkip val="1"/>
        <c:noMultiLvlLbl val="0"/>
      </c:catAx>
      <c:valAx>
        <c:axId val="164070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47532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" r="0.750000000000001" t="1" header="0.5" footer="0.5"/>
    <c:pageSetup paperSize="9" orientation="landscape" verticalDpi="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75"/>
          <c:y val="0.042"/>
          <c:w val="0.938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6'!$C$39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6'!$B$40:$B$71</c:f>
              <c:strCache/>
            </c:strRef>
          </c:cat>
          <c:val>
            <c:numRef>
              <c:f>'Figure 6'!$C$40:$C$71</c:f>
              <c:numCache/>
            </c:numRef>
          </c:val>
        </c:ser>
        <c:ser>
          <c:idx val="1"/>
          <c:order val="1"/>
          <c:tx>
            <c:strRef>
              <c:f>'Figure 6'!$D$39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6'!$B$40:$B$71</c:f>
              <c:strCache/>
            </c:strRef>
          </c:cat>
          <c:val>
            <c:numRef>
              <c:f>'Figure 6'!$D$40:$D$71</c:f>
              <c:numCache/>
            </c:numRef>
          </c:val>
        </c:ser>
        <c:ser>
          <c:idx val="2"/>
          <c:order val="2"/>
          <c:tx>
            <c:strRef>
              <c:f>'Figure 6'!$E$39</c:f>
              <c:strCache>
                <c:ptCount val="1"/>
                <c:pt idx="0">
                  <c:v> International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6'!$B$40:$B$71</c:f>
              <c:strCache/>
            </c:strRef>
          </c:cat>
          <c:val>
            <c:numRef>
              <c:f>'Figure 6'!$E$40:$E$71</c:f>
              <c:numCache/>
            </c:numRef>
          </c:val>
        </c:ser>
        <c:axId val="13445318"/>
        <c:axId val="53898999"/>
      </c:barChart>
      <c:catAx>
        <c:axId val="13445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898999"/>
        <c:crosses val="autoZero"/>
        <c:auto val="1"/>
        <c:lblOffset val="100"/>
        <c:tickLblSkip val="1"/>
        <c:noMultiLvlLbl val="0"/>
      </c:catAx>
      <c:valAx>
        <c:axId val="53898999"/>
        <c:scaling>
          <c:orientation val="minMax"/>
          <c:max val="2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445318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" r="0.750000000000001" t="1" header="0.5" footer="0.5"/>
    <c:pageSetup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1475"/>
          <c:w val="0.926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7'!$C$35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7'!$B$36:$B$67</c:f>
              <c:strCache/>
            </c:strRef>
          </c:cat>
          <c:val>
            <c:numRef>
              <c:f>'Figure 7'!$C$36:$C$67</c:f>
              <c:numCache/>
            </c:numRef>
          </c:val>
        </c:ser>
        <c:ser>
          <c:idx val="1"/>
          <c:order val="1"/>
          <c:tx>
            <c:strRef>
              <c:f>'Figure 7'!$D$35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7'!$B$36:$B$67</c:f>
              <c:strCache/>
            </c:strRef>
          </c:cat>
          <c:val>
            <c:numRef>
              <c:f>'Figure 7'!$D$36:$D$67</c:f>
              <c:numCache/>
            </c:numRef>
          </c:val>
        </c:ser>
        <c:ser>
          <c:idx val="2"/>
          <c:order val="2"/>
          <c:tx>
            <c:strRef>
              <c:f>'Figure 7'!$E$35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7'!$B$36:$B$67</c:f>
              <c:strCache/>
            </c:strRef>
          </c:cat>
          <c:val>
            <c:numRef>
              <c:f>'Figure 7'!$E$36:$E$67</c:f>
              <c:numCache/>
            </c:numRef>
          </c:val>
        </c:ser>
        <c:axId val="15328944"/>
        <c:axId val="3742769"/>
      </c:barChart>
      <c:catAx>
        <c:axId val="15328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42769"/>
        <c:crosses val="autoZero"/>
        <c:auto val="1"/>
        <c:lblOffset val="100"/>
        <c:tickLblSkip val="1"/>
        <c:noMultiLvlLbl val="0"/>
      </c:catAx>
      <c:valAx>
        <c:axId val="37427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32894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" r="0.750000000000001" t="1" header="0.5" footer="0.5"/>
    <c:pageSetup orientation="portrait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1475"/>
          <c:w val="0.926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8'!$C$30</c:f>
              <c:strCache>
                <c:ptCount val="1"/>
                <c:pt idx="0">
                  <c:v>Total transport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8'!$B$31:$B$60</c:f>
              <c:strCache/>
            </c:strRef>
          </c:cat>
          <c:val>
            <c:numRef>
              <c:f>'Figure 8'!$C$31:$C$60</c:f>
              <c:numCache/>
            </c:numRef>
          </c:val>
        </c:ser>
        <c:ser>
          <c:idx val="1"/>
          <c:order val="1"/>
          <c:tx>
            <c:strRef>
              <c:f>'Figure 8'!$D$30</c:f>
              <c:strCache>
                <c:ptCount val="1"/>
                <c:pt idx="0">
                  <c:v>National transport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8'!$B$31:$B$60</c:f>
              <c:strCache/>
            </c:strRef>
          </c:cat>
          <c:val>
            <c:numRef>
              <c:f>'Figure 8'!$D$31:$D$60</c:f>
              <c:numCache/>
            </c:numRef>
          </c:val>
        </c:ser>
        <c:ser>
          <c:idx val="2"/>
          <c:order val="2"/>
          <c:tx>
            <c:strRef>
              <c:f>'Figure 8'!$E$30</c:f>
              <c:strCache>
                <c:ptCount val="1"/>
                <c:pt idx="0">
                  <c:v>Total international transport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8'!$B$31:$B$60</c:f>
              <c:strCache/>
            </c:strRef>
          </c:cat>
          <c:val>
            <c:numRef>
              <c:f>'Figure 8'!$E$31:$E$60</c:f>
              <c:numCache/>
            </c:numRef>
          </c:val>
        </c:ser>
        <c:axId val="33684922"/>
        <c:axId val="34728843"/>
      </c:barChart>
      <c:catAx>
        <c:axId val="3368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728843"/>
        <c:crosses val="autoZero"/>
        <c:auto val="1"/>
        <c:lblOffset val="100"/>
        <c:tickLblSkip val="1"/>
        <c:noMultiLvlLbl val="0"/>
      </c:catAx>
      <c:valAx>
        <c:axId val="34728843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68492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" r="0.750000000000001" t="1" header="0.5" footer="0.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133350</xdr:rowOff>
    </xdr:from>
    <xdr:to>
      <xdr:col>12</xdr:col>
      <xdr:colOff>419100</xdr:colOff>
      <xdr:row>25</xdr:row>
      <xdr:rowOff>76200</xdr:rowOff>
    </xdr:to>
    <xdr:graphicFrame macro="">
      <xdr:nvGraphicFramePr>
        <xdr:cNvPr id="1040" name="Chart 3"/>
        <xdr:cNvGraphicFramePr/>
      </xdr:nvGraphicFramePr>
      <xdr:xfrm>
        <a:off x="485775" y="619125"/>
        <a:ext cx="69818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152400</xdr:rowOff>
    </xdr:from>
    <xdr:to>
      <xdr:col>11</xdr:col>
      <xdr:colOff>247650</xdr:colOff>
      <xdr:row>22</xdr:row>
      <xdr:rowOff>142875</xdr:rowOff>
    </xdr:to>
    <xdr:graphicFrame macro="">
      <xdr:nvGraphicFramePr>
        <xdr:cNvPr id="2" name="Chart 3"/>
        <xdr:cNvGraphicFramePr/>
      </xdr:nvGraphicFramePr>
      <xdr:xfrm>
        <a:off x="476250" y="657225"/>
        <a:ext cx="65913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95250</xdr:rowOff>
    </xdr:from>
    <xdr:to>
      <xdr:col>14</xdr:col>
      <xdr:colOff>514350</xdr:colOff>
      <xdr:row>28</xdr:row>
      <xdr:rowOff>19050</xdr:rowOff>
    </xdr:to>
    <xdr:graphicFrame macro="">
      <xdr:nvGraphicFramePr>
        <xdr:cNvPr id="2064" name="Chart 1"/>
        <xdr:cNvGraphicFramePr/>
      </xdr:nvGraphicFramePr>
      <xdr:xfrm>
        <a:off x="476250" y="619125"/>
        <a:ext cx="78676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123825</xdr:rowOff>
    </xdr:from>
    <xdr:to>
      <xdr:col>9</xdr:col>
      <xdr:colOff>600075</xdr:colOff>
      <xdr:row>28</xdr:row>
      <xdr:rowOff>47625</xdr:rowOff>
    </xdr:to>
    <xdr:graphicFrame macro="">
      <xdr:nvGraphicFramePr>
        <xdr:cNvPr id="3088" name="Chart 5"/>
        <xdr:cNvGraphicFramePr/>
      </xdr:nvGraphicFramePr>
      <xdr:xfrm>
        <a:off x="857250" y="762000"/>
        <a:ext cx="46196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19050</xdr:rowOff>
    </xdr:from>
    <xdr:to>
      <xdr:col>15</xdr:col>
      <xdr:colOff>561975</xdr:colOff>
      <xdr:row>29</xdr:row>
      <xdr:rowOff>114300</xdr:rowOff>
    </xdr:to>
    <xdr:graphicFrame macro="">
      <xdr:nvGraphicFramePr>
        <xdr:cNvPr id="4112" name="Chart 3"/>
        <xdr:cNvGraphicFramePr/>
      </xdr:nvGraphicFramePr>
      <xdr:xfrm>
        <a:off x="485775" y="733425"/>
        <a:ext cx="76200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9525</xdr:rowOff>
    </xdr:from>
    <xdr:to>
      <xdr:col>15</xdr:col>
      <xdr:colOff>85725</xdr:colOff>
      <xdr:row>32</xdr:row>
      <xdr:rowOff>66675</xdr:rowOff>
    </xdr:to>
    <xdr:graphicFrame macro="">
      <xdr:nvGraphicFramePr>
        <xdr:cNvPr id="5136" name="Chart 1"/>
        <xdr:cNvGraphicFramePr/>
      </xdr:nvGraphicFramePr>
      <xdr:xfrm>
        <a:off x="476250" y="723900"/>
        <a:ext cx="78105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66675</xdr:rowOff>
    </xdr:from>
    <xdr:to>
      <xdr:col>15</xdr:col>
      <xdr:colOff>447675</xdr:colOff>
      <xdr:row>28</xdr:row>
      <xdr:rowOff>142875</xdr:rowOff>
    </xdr:to>
    <xdr:graphicFrame macro="">
      <xdr:nvGraphicFramePr>
        <xdr:cNvPr id="6160" name="Chart 1"/>
        <xdr:cNvGraphicFramePr/>
      </xdr:nvGraphicFramePr>
      <xdr:xfrm>
        <a:off x="476250" y="781050"/>
        <a:ext cx="78105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</xdr:row>
      <xdr:rowOff>9525</xdr:rowOff>
    </xdr:from>
    <xdr:to>
      <xdr:col>14</xdr:col>
      <xdr:colOff>504825</xdr:colOff>
      <xdr:row>23</xdr:row>
      <xdr:rowOff>123825</xdr:rowOff>
    </xdr:to>
    <xdr:graphicFrame macro="">
      <xdr:nvGraphicFramePr>
        <xdr:cNvPr id="2" name="Chart 1"/>
        <xdr:cNvGraphicFramePr/>
      </xdr:nvGraphicFramePr>
      <xdr:xfrm>
        <a:off x="1019175" y="771525"/>
        <a:ext cx="76200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K43"/>
  <sheetViews>
    <sheetView showGridLines="0" tabSelected="1" zoomScalePageLayoutView="125" workbookViewId="0" topLeftCell="A1">
      <selection activeCell="B2" sqref="B2"/>
    </sheetView>
  </sheetViews>
  <sheetFormatPr defaultColWidth="8.8515625" defaultRowHeight="15"/>
  <cols>
    <col min="1" max="1" width="5.7109375" style="3" customWidth="1"/>
    <col min="2" max="2" width="14.28125" style="3" customWidth="1"/>
    <col min="3" max="9" width="10.28125" style="3" customWidth="1"/>
    <col min="10" max="10" width="9.00390625" style="3" customWidth="1"/>
    <col min="11" max="16384" width="8.8515625" style="3" customWidth="1"/>
  </cols>
  <sheetData>
    <row r="1" ht="15">
      <c r="B1" s="2"/>
    </row>
    <row r="2" ht="15">
      <c r="B2" s="96" t="s">
        <v>104</v>
      </c>
    </row>
    <row r="3" ht="15">
      <c r="B3" s="97" t="s">
        <v>88</v>
      </c>
    </row>
    <row r="4" ht="15">
      <c r="B4" s="1"/>
    </row>
    <row r="5" spans="2:9" ht="36">
      <c r="B5" s="49"/>
      <c r="C5" s="109">
        <v>2012</v>
      </c>
      <c r="D5" s="109">
        <v>2013</v>
      </c>
      <c r="E5" s="109">
        <v>2014</v>
      </c>
      <c r="F5" s="109">
        <v>2015</v>
      </c>
      <c r="G5" s="109">
        <v>2016</v>
      </c>
      <c r="H5" s="109" t="s">
        <v>134</v>
      </c>
      <c r="I5" s="109" t="s">
        <v>103</v>
      </c>
    </row>
    <row r="6" spans="2:11" ht="15">
      <c r="B6" s="110" t="s">
        <v>83</v>
      </c>
      <c r="C6" s="153">
        <v>1694610</v>
      </c>
      <c r="D6" s="153">
        <v>1721096</v>
      </c>
      <c r="E6" s="153">
        <v>1726681</v>
      </c>
      <c r="F6" s="153">
        <v>1767908</v>
      </c>
      <c r="G6" s="153">
        <v>1848329</v>
      </c>
      <c r="H6" s="147">
        <f>((G6-C6)/C6)*100</f>
        <v>9.071054696950922</v>
      </c>
      <c r="I6" s="147">
        <f>((G6-F6)/F6)*100</f>
        <v>4.54893580435181</v>
      </c>
      <c r="K6" s="102"/>
    </row>
    <row r="7" spans="2:11" ht="15">
      <c r="B7" s="6" t="s">
        <v>46</v>
      </c>
      <c r="C7" s="127">
        <v>32105</v>
      </c>
      <c r="D7" s="127">
        <v>32796</v>
      </c>
      <c r="E7" s="127">
        <v>31808</v>
      </c>
      <c r="F7" s="127">
        <v>31729</v>
      </c>
      <c r="G7" s="127">
        <v>30865</v>
      </c>
      <c r="H7" s="142">
        <f aca="true" t="shared" si="0" ref="H7:H36">((G7-C7)/C7)*100</f>
        <v>-3.862326740383118</v>
      </c>
      <c r="I7" s="142">
        <f>((G7-F7)/F7)*100</f>
        <v>-2.7230609221847524</v>
      </c>
      <c r="K7" s="102"/>
    </row>
    <row r="8" spans="2:11" ht="15">
      <c r="B8" s="111" t="s">
        <v>43</v>
      </c>
      <c r="C8" s="129">
        <v>24372</v>
      </c>
      <c r="D8" s="129">
        <v>27097</v>
      </c>
      <c r="E8" s="129">
        <v>27854</v>
      </c>
      <c r="F8" s="129">
        <v>32297</v>
      </c>
      <c r="G8" s="129">
        <v>35409</v>
      </c>
      <c r="H8" s="142">
        <f t="shared" si="0"/>
        <v>45.285573609059576</v>
      </c>
      <c r="I8" s="142">
        <f aca="true" t="shared" si="1" ref="I8:I36">((G8-F8)/F8)*100</f>
        <v>9.635569867170325</v>
      </c>
      <c r="K8" s="102"/>
    </row>
    <row r="9" spans="2:11" ht="15">
      <c r="B9" s="111" t="s">
        <v>57</v>
      </c>
      <c r="C9" s="129">
        <v>51228</v>
      </c>
      <c r="D9" s="129">
        <v>54893</v>
      </c>
      <c r="E9" s="129">
        <v>54092</v>
      </c>
      <c r="F9" s="129">
        <v>57200</v>
      </c>
      <c r="G9" s="129">
        <v>50315</v>
      </c>
      <c r="H9" s="142">
        <f t="shared" si="0"/>
        <v>-1.7822284688061216</v>
      </c>
      <c r="I9" s="142">
        <f t="shared" si="1"/>
        <v>-12.036713286713287</v>
      </c>
      <c r="K9" s="102"/>
    </row>
    <row r="10" spans="2:11" ht="15">
      <c r="B10" s="111" t="s">
        <v>47</v>
      </c>
      <c r="C10" s="129">
        <v>16679</v>
      </c>
      <c r="D10" s="129">
        <v>16072</v>
      </c>
      <c r="E10" s="129">
        <v>16184</v>
      </c>
      <c r="F10" s="129">
        <v>15500</v>
      </c>
      <c r="G10" s="129">
        <v>16094</v>
      </c>
      <c r="H10" s="142">
        <f t="shared" si="0"/>
        <v>-3.507404520654715</v>
      </c>
      <c r="I10" s="142">
        <f t="shared" si="1"/>
        <v>3.832258064516129</v>
      </c>
      <c r="K10" s="102"/>
    </row>
    <row r="11" spans="2:11" ht="15">
      <c r="B11" s="111" t="s">
        <v>101</v>
      </c>
      <c r="C11" s="129">
        <v>307009</v>
      </c>
      <c r="D11" s="129">
        <v>305744</v>
      </c>
      <c r="E11" s="129">
        <v>310142</v>
      </c>
      <c r="F11" s="129">
        <v>314816</v>
      </c>
      <c r="G11" s="129">
        <v>315711</v>
      </c>
      <c r="H11" s="142">
        <f t="shared" si="0"/>
        <v>2.8344445928295263</v>
      </c>
      <c r="I11" s="142">
        <f t="shared" si="1"/>
        <v>0.2842930473673511</v>
      </c>
      <c r="K11" s="102"/>
    </row>
    <row r="12" spans="2:11" ht="15">
      <c r="B12" s="111" t="s">
        <v>42</v>
      </c>
      <c r="C12" s="129">
        <v>5791</v>
      </c>
      <c r="D12" s="129">
        <v>5986</v>
      </c>
      <c r="E12" s="129">
        <v>6310</v>
      </c>
      <c r="F12" s="129">
        <v>6263</v>
      </c>
      <c r="G12" s="129">
        <v>6716</v>
      </c>
      <c r="H12" s="142">
        <f t="shared" si="0"/>
        <v>15.97306164738387</v>
      </c>
      <c r="I12" s="142">
        <f t="shared" si="1"/>
        <v>7.232955452658471</v>
      </c>
      <c r="K12" s="102"/>
    </row>
    <row r="13" spans="2:11" ht="15">
      <c r="B13" s="111" t="s">
        <v>48</v>
      </c>
      <c r="C13" s="129">
        <v>9976</v>
      </c>
      <c r="D13" s="129">
        <v>9215</v>
      </c>
      <c r="E13" s="129">
        <v>9751</v>
      </c>
      <c r="F13" s="129">
        <v>9900</v>
      </c>
      <c r="G13" s="129">
        <v>11616</v>
      </c>
      <c r="H13" s="142">
        <f t="shared" si="0"/>
        <v>16.439454691259023</v>
      </c>
      <c r="I13" s="142">
        <f t="shared" si="1"/>
        <v>17.333333333333336</v>
      </c>
      <c r="K13" s="102"/>
    </row>
    <row r="14" spans="2:11" ht="15">
      <c r="B14" s="111" t="s">
        <v>49</v>
      </c>
      <c r="C14" s="129">
        <v>20839</v>
      </c>
      <c r="D14" s="129">
        <v>18970</v>
      </c>
      <c r="E14" s="129">
        <v>19223</v>
      </c>
      <c r="F14" s="129">
        <v>19764</v>
      </c>
      <c r="G14" s="129">
        <v>20903</v>
      </c>
      <c r="H14" s="142">
        <f t="shared" si="0"/>
        <v>0.30711646432170453</v>
      </c>
      <c r="I14" s="142">
        <f t="shared" si="1"/>
        <v>5.763003440599069</v>
      </c>
      <c r="K14" s="102"/>
    </row>
    <row r="15" spans="2:11" ht="15">
      <c r="B15" s="111" t="s">
        <v>59</v>
      </c>
      <c r="C15" s="129">
        <v>199209</v>
      </c>
      <c r="D15" s="129">
        <v>192597</v>
      </c>
      <c r="E15" s="129">
        <v>195767</v>
      </c>
      <c r="F15" s="129">
        <v>209390</v>
      </c>
      <c r="G15" s="129">
        <v>216997</v>
      </c>
      <c r="H15" s="142">
        <f t="shared" si="0"/>
        <v>8.929315442575387</v>
      </c>
      <c r="I15" s="142">
        <f t="shared" si="1"/>
        <v>3.6329337599694354</v>
      </c>
      <c r="K15" s="102"/>
    </row>
    <row r="16" spans="2:11" ht="15">
      <c r="B16" s="112" t="s">
        <v>52</v>
      </c>
      <c r="C16" s="131">
        <v>172445</v>
      </c>
      <c r="D16" s="131">
        <v>171472</v>
      </c>
      <c r="E16" s="131">
        <v>165225</v>
      </c>
      <c r="F16" s="131">
        <v>153580</v>
      </c>
      <c r="G16" s="131">
        <v>155843</v>
      </c>
      <c r="H16" s="142">
        <f t="shared" si="0"/>
        <v>-9.627417437443823</v>
      </c>
      <c r="I16" s="142">
        <f t="shared" si="1"/>
        <v>1.4734991535356168</v>
      </c>
      <c r="K16" s="102"/>
    </row>
    <row r="17" spans="2:11" ht="15">
      <c r="B17" s="113" t="s">
        <v>44</v>
      </c>
      <c r="C17" s="132">
        <v>8649</v>
      </c>
      <c r="D17" s="132">
        <v>9133</v>
      </c>
      <c r="E17" s="132">
        <v>9381</v>
      </c>
      <c r="F17" s="132">
        <v>10439</v>
      </c>
      <c r="G17" s="132">
        <v>11337</v>
      </c>
      <c r="H17" s="142">
        <f t="shared" si="0"/>
        <v>31.078737426292058</v>
      </c>
      <c r="I17" s="142">
        <f t="shared" si="1"/>
        <v>8.602356547562028</v>
      </c>
      <c r="K17" s="102"/>
    </row>
    <row r="18" spans="2:11" ht="15">
      <c r="B18" s="114" t="s">
        <v>50</v>
      </c>
      <c r="C18" s="133">
        <v>124015</v>
      </c>
      <c r="D18" s="133">
        <v>127241</v>
      </c>
      <c r="E18" s="133">
        <v>117813</v>
      </c>
      <c r="F18" s="133">
        <v>116820</v>
      </c>
      <c r="G18" s="133">
        <v>112637</v>
      </c>
      <c r="H18" s="142">
        <f t="shared" si="0"/>
        <v>-9.174696609281135</v>
      </c>
      <c r="I18" s="142">
        <f t="shared" si="1"/>
        <v>-3.5807224790275636</v>
      </c>
      <c r="K18" s="102"/>
    </row>
    <row r="19" spans="2:11" ht="15">
      <c r="B19" s="111" t="s">
        <v>55</v>
      </c>
      <c r="C19" s="129">
        <v>896</v>
      </c>
      <c r="D19" s="129">
        <v>634</v>
      </c>
      <c r="E19" s="129">
        <v>538</v>
      </c>
      <c r="F19" s="129">
        <v>563</v>
      </c>
      <c r="G19" s="129">
        <v>703</v>
      </c>
      <c r="H19" s="142">
        <f t="shared" si="0"/>
        <v>-21.540178571428573</v>
      </c>
      <c r="I19" s="142">
        <f t="shared" si="1"/>
        <v>24.866785079928952</v>
      </c>
      <c r="K19" s="102"/>
    </row>
    <row r="20" spans="2:11" ht="15">
      <c r="B20" s="111" t="s">
        <v>41</v>
      </c>
      <c r="C20" s="129">
        <v>12178</v>
      </c>
      <c r="D20" s="129">
        <v>12816</v>
      </c>
      <c r="E20" s="129">
        <v>13670</v>
      </c>
      <c r="F20" s="129">
        <v>14690</v>
      </c>
      <c r="G20" s="129">
        <v>14227</v>
      </c>
      <c r="H20" s="142">
        <f t="shared" si="0"/>
        <v>16.825422893742815</v>
      </c>
      <c r="I20" s="142">
        <f t="shared" si="1"/>
        <v>-3.151803948264125</v>
      </c>
      <c r="K20" s="102"/>
    </row>
    <row r="21" spans="2:11" ht="15">
      <c r="B21" s="111" t="s">
        <v>60</v>
      </c>
      <c r="C21" s="129">
        <v>23449</v>
      </c>
      <c r="D21" s="129">
        <v>26338</v>
      </c>
      <c r="E21" s="129">
        <v>28067</v>
      </c>
      <c r="F21" s="129">
        <v>26485</v>
      </c>
      <c r="G21" s="129">
        <v>30974</v>
      </c>
      <c r="H21" s="142">
        <f t="shared" si="0"/>
        <v>32.09092072156595</v>
      </c>
      <c r="I21" s="142">
        <f t="shared" si="1"/>
        <v>16.949216537662828</v>
      </c>
      <c r="K21" s="102"/>
    </row>
    <row r="22" spans="2:11" ht="15">
      <c r="B22" s="111" t="s">
        <v>39</v>
      </c>
      <c r="C22" s="129">
        <v>7950</v>
      </c>
      <c r="D22" s="129">
        <v>8606</v>
      </c>
      <c r="E22" s="129">
        <v>9599</v>
      </c>
      <c r="F22" s="129">
        <v>8850</v>
      </c>
      <c r="G22" s="129">
        <v>9324</v>
      </c>
      <c r="H22" s="142">
        <f t="shared" si="0"/>
        <v>17.28301886792453</v>
      </c>
      <c r="I22" s="142">
        <f t="shared" si="1"/>
        <v>5.3559322033898304</v>
      </c>
      <c r="K22" s="102"/>
    </row>
    <row r="23" spans="2:11" ht="15">
      <c r="B23" s="111" t="s">
        <v>61</v>
      </c>
      <c r="C23" s="129">
        <v>33736</v>
      </c>
      <c r="D23" s="129">
        <v>35818</v>
      </c>
      <c r="E23" s="129">
        <v>37517</v>
      </c>
      <c r="F23" s="129">
        <v>38353</v>
      </c>
      <c r="G23" s="129">
        <v>40002</v>
      </c>
      <c r="H23" s="142">
        <f t="shared" si="0"/>
        <v>18.573630543040075</v>
      </c>
      <c r="I23" s="142">
        <f t="shared" si="1"/>
        <v>4.299533282924413</v>
      </c>
      <c r="K23" s="102"/>
    </row>
    <row r="24" spans="2:11" ht="15">
      <c r="B24" s="111" t="s">
        <v>100</v>
      </c>
      <c r="C24" s="129" t="s">
        <v>133</v>
      </c>
      <c r="D24" s="129" t="s">
        <v>133</v>
      </c>
      <c r="E24" s="129" t="s">
        <v>133</v>
      </c>
      <c r="F24" s="129" t="s">
        <v>133</v>
      </c>
      <c r="G24" s="129" t="s">
        <v>133</v>
      </c>
      <c r="H24" s="129" t="s">
        <v>133</v>
      </c>
      <c r="I24" s="129" t="s">
        <v>133</v>
      </c>
      <c r="K24" s="102"/>
    </row>
    <row r="25" spans="2:11" ht="15">
      <c r="B25" s="111" t="s">
        <v>62</v>
      </c>
      <c r="C25" s="129">
        <v>70085</v>
      </c>
      <c r="D25" s="129">
        <v>72081</v>
      </c>
      <c r="E25" s="129">
        <v>72338</v>
      </c>
      <c r="F25" s="129">
        <v>68900</v>
      </c>
      <c r="G25" s="129">
        <v>67964</v>
      </c>
      <c r="H25" s="142">
        <f t="shared" si="0"/>
        <v>-3.0263251765713064</v>
      </c>
      <c r="I25" s="142">
        <f t="shared" si="1"/>
        <v>-1.3584905660377358</v>
      </c>
      <c r="K25" s="102"/>
    </row>
    <row r="26" spans="2:11" ht="15">
      <c r="B26" s="111" t="s">
        <v>45</v>
      </c>
      <c r="C26" s="129">
        <v>26089</v>
      </c>
      <c r="D26" s="129">
        <v>24213</v>
      </c>
      <c r="E26" s="129">
        <v>24299</v>
      </c>
      <c r="F26" s="129">
        <v>24436</v>
      </c>
      <c r="G26" s="129">
        <v>25082</v>
      </c>
      <c r="H26" s="142">
        <f t="shared" si="0"/>
        <v>-3.8598643106290007</v>
      </c>
      <c r="I26" s="142">
        <f t="shared" si="1"/>
        <v>2.643640530365035</v>
      </c>
      <c r="K26" s="102"/>
    </row>
    <row r="27" spans="2:11" ht="15">
      <c r="B27" s="111" t="s">
        <v>63</v>
      </c>
      <c r="C27" s="129">
        <v>222332</v>
      </c>
      <c r="D27" s="129">
        <v>247594</v>
      </c>
      <c r="E27" s="129">
        <v>250931</v>
      </c>
      <c r="F27" s="129">
        <v>260713</v>
      </c>
      <c r="G27" s="129">
        <v>290749</v>
      </c>
      <c r="H27" s="142">
        <f t="shared" si="0"/>
        <v>30.77244841048522</v>
      </c>
      <c r="I27" s="142">
        <f t="shared" si="1"/>
        <v>11.520714348728294</v>
      </c>
      <c r="K27" s="102"/>
    </row>
    <row r="28" spans="2:11" ht="15">
      <c r="B28" s="111" t="s">
        <v>64</v>
      </c>
      <c r="C28" s="129">
        <v>32935</v>
      </c>
      <c r="D28" s="129">
        <v>36555</v>
      </c>
      <c r="E28" s="129">
        <v>34863</v>
      </c>
      <c r="F28" s="129">
        <v>31835</v>
      </c>
      <c r="G28" s="129">
        <v>34877</v>
      </c>
      <c r="H28" s="142">
        <f t="shared" si="0"/>
        <v>5.896462729618947</v>
      </c>
      <c r="I28" s="142">
        <f t="shared" si="1"/>
        <v>9.555520653368934</v>
      </c>
      <c r="K28" s="102"/>
    </row>
    <row r="29" spans="2:11" ht="15">
      <c r="B29" s="111" t="s">
        <v>65</v>
      </c>
      <c r="C29" s="129">
        <v>29662</v>
      </c>
      <c r="D29" s="129">
        <v>34026</v>
      </c>
      <c r="E29" s="129">
        <v>35136</v>
      </c>
      <c r="F29" s="129">
        <v>39023</v>
      </c>
      <c r="G29" s="129">
        <v>48176</v>
      </c>
      <c r="H29" s="142">
        <f t="shared" si="0"/>
        <v>62.41655990830019</v>
      </c>
      <c r="I29" s="142">
        <f t="shared" si="1"/>
        <v>23.45539809855726</v>
      </c>
      <c r="K29" s="102"/>
    </row>
    <row r="30" spans="2:11" ht="15">
      <c r="B30" s="111" t="s">
        <v>40</v>
      </c>
      <c r="C30" s="129">
        <v>29693</v>
      </c>
      <c r="D30" s="129">
        <v>30147</v>
      </c>
      <c r="E30" s="129">
        <v>31358</v>
      </c>
      <c r="F30" s="129">
        <v>33540</v>
      </c>
      <c r="G30" s="129">
        <v>36139</v>
      </c>
      <c r="H30" s="142">
        <f t="shared" si="0"/>
        <v>21.708820260667498</v>
      </c>
      <c r="I30" s="142">
        <f t="shared" si="1"/>
        <v>7.7489564698867035</v>
      </c>
      <c r="K30" s="102"/>
    </row>
    <row r="31" spans="2:11" ht="15">
      <c r="B31" s="111" t="s">
        <v>66</v>
      </c>
      <c r="C31" s="129">
        <v>15888</v>
      </c>
      <c r="D31" s="129">
        <v>15905</v>
      </c>
      <c r="E31" s="129">
        <v>16273</v>
      </c>
      <c r="F31" s="129">
        <v>17909</v>
      </c>
      <c r="G31" s="129">
        <v>18707</v>
      </c>
      <c r="H31" s="142">
        <f t="shared" si="0"/>
        <v>17.742950654582074</v>
      </c>
      <c r="I31" s="142">
        <f t="shared" si="1"/>
        <v>4.455860182031381</v>
      </c>
      <c r="K31" s="102"/>
    </row>
    <row r="32" spans="2:11" ht="15">
      <c r="B32" s="111" t="s">
        <v>51</v>
      </c>
      <c r="C32" s="129">
        <v>25460</v>
      </c>
      <c r="D32" s="129">
        <v>24429</v>
      </c>
      <c r="E32" s="129">
        <v>23401</v>
      </c>
      <c r="F32" s="129">
        <v>24488</v>
      </c>
      <c r="G32" s="129">
        <v>26837</v>
      </c>
      <c r="H32" s="142">
        <f t="shared" si="0"/>
        <v>5.408483896307934</v>
      </c>
      <c r="I32" s="142">
        <f>((G32-F32)/F32)*100</f>
        <v>9.592453446586083</v>
      </c>
      <c r="K32" s="102"/>
    </row>
    <row r="33" spans="2:11" ht="15">
      <c r="B33" s="112" t="s">
        <v>53</v>
      </c>
      <c r="C33" s="131">
        <v>33481</v>
      </c>
      <c r="D33" s="131">
        <v>33529</v>
      </c>
      <c r="E33" s="131">
        <v>41964</v>
      </c>
      <c r="F33" s="131">
        <v>41502</v>
      </c>
      <c r="G33" s="131">
        <v>42673</v>
      </c>
      <c r="H33" s="142">
        <f t="shared" si="0"/>
        <v>27.454377109405335</v>
      </c>
      <c r="I33" s="142">
        <f t="shared" si="1"/>
        <v>2.821550768637656</v>
      </c>
      <c r="K33" s="102"/>
    </row>
    <row r="34" spans="2:11" ht="15">
      <c r="B34" s="115" t="s">
        <v>54</v>
      </c>
      <c r="C34" s="135">
        <v>158461</v>
      </c>
      <c r="D34" s="135">
        <v>147188</v>
      </c>
      <c r="E34" s="135">
        <v>143177</v>
      </c>
      <c r="F34" s="135">
        <v>158924</v>
      </c>
      <c r="G34" s="135">
        <v>176678</v>
      </c>
      <c r="H34" s="157">
        <f t="shared" si="0"/>
        <v>11.496204113314947</v>
      </c>
      <c r="I34" s="157">
        <f t="shared" si="1"/>
        <v>11.171377513780172</v>
      </c>
      <c r="K34" s="102"/>
    </row>
    <row r="35" spans="2:11" ht="15">
      <c r="B35" s="114" t="s">
        <v>67</v>
      </c>
      <c r="C35" s="133">
        <v>20171</v>
      </c>
      <c r="D35" s="133">
        <v>21317</v>
      </c>
      <c r="E35" s="133">
        <v>21594</v>
      </c>
      <c r="F35" s="133">
        <v>23136</v>
      </c>
      <c r="G35" s="133">
        <v>20932</v>
      </c>
      <c r="H35" s="142">
        <f t="shared" si="0"/>
        <v>3.772743046948589</v>
      </c>
      <c r="I35" s="142">
        <f t="shared" si="1"/>
        <v>-9.52627939142462</v>
      </c>
      <c r="K35" s="102"/>
    </row>
    <row r="36" spans="2:11" ht="15">
      <c r="B36" s="116" t="s">
        <v>68</v>
      </c>
      <c r="C36" s="156">
        <v>12966</v>
      </c>
      <c r="D36" s="156">
        <v>12817</v>
      </c>
      <c r="E36" s="156">
        <v>13067</v>
      </c>
      <c r="F36" s="156">
        <v>12441</v>
      </c>
      <c r="G36" s="155">
        <v>12134</v>
      </c>
      <c r="H36" s="157">
        <f t="shared" si="0"/>
        <v>-6.416782353848527</v>
      </c>
      <c r="I36" s="157">
        <f t="shared" si="1"/>
        <v>-2.467647295233502</v>
      </c>
      <c r="K36" s="102"/>
    </row>
    <row r="37" spans="2:10" ht="15">
      <c r="B37" s="6"/>
      <c r="C37" s="11"/>
      <c r="D37" s="10"/>
      <c r="E37" s="10"/>
      <c r="F37" s="10"/>
      <c r="G37" s="10"/>
      <c r="H37" s="10"/>
      <c r="I37" s="10"/>
      <c r="J37" s="12"/>
    </row>
    <row r="38" spans="2:10" ht="15">
      <c r="B38" s="7" t="s">
        <v>102</v>
      </c>
      <c r="C38" s="11"/>
      <c r="D38" s="10"/>
      <c r="E38" s="10"/>
      <c r="F38" s="10"/>
      <c r="G38" s="10"/>
      <c r="H38" s="10"/>
      <c r="I38" s="10"/>
      <c r="J38" s="12"/>
    </row>
    <row r="39" spans="2:10" ht="15">
      <c r="B39" s="8" t="s">
        <v>94</v>
      </c>
      <c r="C39" s="11"/>
      <c r="D39" s="10"/>
      <c r="E39" s="10"/>
      <c r="F39" s="10"/>
      <c r="G39" s="10"/>
      <c r="H39" s="10"/>
      <c r="I39" s="10"/>
      <c r="J39" s="12"/>
    </row>
    <row r="40" spans="3:10" ht="15">
      <c r="C40" s="8"/>
      <c r="D40" s="8"/>
      <c r="E40" s="8"/>
      <c r="F40" s="8"/>
      <c r="G40" s="8"/>
      <c r="H40" s="8"/>
      <c r="I40" s="8"/>
      <c r="J40" s="8"/>
    </row>
    <row r="43" ht="15">
      <c r="B43" s="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8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5.7109375" style="21" customWidth="1"/>
    <col min="2" max="2" width="7.7109375" style="21" customWidth="1"/>
    <col min="3" max="3" width="7.421875" style="21" customWidth="1"/>
    <col min="4" max="5" width="6.421875" style="21" customWidth="1"/>
    <col min="6" max="6" width="5.421875" style="21" customWidth="1"/>
    <col min="7" max="7" width="6.28125" style="21" customWidth="1"/>
    <col min="8" max="8" width="5.7109375" style="21" customWidth="1"/>
    <col min="9" max="15" width="8.8515625" style="21" customWidth="1"/>
    <col min="16" max="16" width="9.7109375" style="21" customWidth="1"/>
    <col min="17" max="16384" width="8.8515625" style="21" customWidth="1"/>
  </cols>
  <sheetData>
    <row r="1" ht="11.25" customHeight="1">
      <c r="B1" s="2"/>
    </row>
    <row r="2" ht="15">
      <c r="B2" s="99" t="s">
        <v>117</v>
      </c>
    </row>
    <row r="3" ht="15">
      <c r="B3" s="100" t="s">
        <v>90</v>
      </c>
    </row>
    <row r="4" ht="15">
      <c r="B4" s="100"/>
    </row>
    <row r="5" ht="15">
      <c r="B5" s="100"/>
    </row>
    <row r="6" spans="1:5" ht="12.75" customHeight="1">
      <c r="A6" s="34"/>
      <c r="B6" s="63"/>
      <c r="C6" s="64"/>
      <c r="D6" s="64"/>
      <c r="E6" s="64"/>
    </row>
    <row r="7" spans="1:5" ht="15">
      <c r="A7" s="65"/>
      <c r="B7" s="66"/>
      <c r="C7" s="67"/>
      <c r="D7" s="67"/>
      <c r="E7" s="67"/>
    </row>
    <row r="8" spans="1:5" ht="15">
      <c r="A8" s="65"/>
      <c r="B8" s="66"/>
      <c r="C8" s="67"/>
      <c r="D8" s="67"/>
      <c r="E8" s="67"/>
    </row>
    <row r="9" spans="1:5" ht="15">
      <c r="A9" s="65"/>
      <c r="B9" s="66"/>
      <c r="C9" s="67"/>
      <c r="D9" s="67"/>
      <c r="E9" s="67"/>
    </row>
    <row r="10" spans="1:5" ht="15">
      <c r="A10" s="65"/>
      <c r="B10" s="66"/>
      <c r="C10" s="67"/>
      <c r="D10" s="67"/>
      <c r="E10" s="67"/>
    </row>
    <row r="11" spans="1:5" ht="15">
      <c r="A11" s="65"/>
      <c r="B11" s="66"/>
      <c r="C11" s="67"/>
      <c r="D11" s="67"/>
      <c r="E11" s="67"/>
    </row>
    <row r="12" spans="1:5" ht="15">
      <c r="A12" s="65"/>
      <c r="B12" s="66"/>
      <c r="C12" s="67"/>
      <c r="D12" s="67"/>
      <c r="E12" s="67"/>
    </row>
    <row r="13" spans="1:5" ht="15">
      <c r="A13" s="65"/>
      <c r="B13" s="66"/>
      <c r="C13" s="67"/>
      <c r="D13" s="67"/>
      <c r="E13" s="67"/>
    </row>
    <row r="14" spans="1:5" ht="15">
      <c r="A14" s="65"/>
      <c r="B14" s="66"/>
      <c r="C14" s="67"/>
      <c r="D14" s="67"/>
      <c r="E14" s="67"/>
    </row>
    <row r="15" spans="1:5" ht="15">
      <c r="A15" s="65"/>
      <c r="B15" s="66"/>
      <c r="C15" s="67"/>
      <c r="D15" s="67"/>
      <c r="E15" s="67"/>
    </row>
    <row r="16" spans="1:5" ht="15">
      <c r="A16" s="65"/>
      <c r="B16" s="66"/>
      <c r="C16" s="67"/>
      <c r="D16" s="67"/>
      <c r="E16" s="67"/>
    </row>
    <row r="17" spans="1:5" ht="15">
      <c r="A17" s="65"/>
      <c r="B17" s="66"/>
      <c r="C17" s="67"/>
      <c r="D17" s="67"/>
      <c r="E17" s="68"/>
    </row>
    <row r="18" spans="1:5" ht="15">
      <c r="A18" s="65"/>
      <c r="B18" s="66"/>
      <c r="C18" s="67"/>
      <c r="D18" s="66"/>
      <c r="E18" s="67"/>
    </row>
    <row r="19" spans="1:5" ht="15">
      <c r="A19" s="65"/>
      <c r="B19" s="66"/>
      <c r="C19" s="67"/>
      <c r="D19" s="67"/>
      <c r="E19" s="67"/>
    </row>
    <row r="20" spans="1:5" ht="15">
      <c r="A20" s="65"/>
      <c r="B20" s="66"/>
      <c r="C20" s="67"/>
      <c r="D20" s="67"/>
      <c r="E20" s="67"/>
    </row>
    <row r="21" spans="1:5" ht="15">
      <c r="A21" s="65"/>
      <c r="B21" s="66"/>
      <c r="C21" s="67"/>
      <c r="D21" s="67"/>
      <c r="E21" s="67"/>
    </row>
    <row r="22" spans="1:5" ht="15">
      <c r="A22" s="65"/>
      <c r="B22" s="66"/>
      <c r="C22" s="67"/>
      <c r="D22" s="67"/>
      <c r="E22" s="67"/>
    </row>
    <row r="23" spans="1:5" ht="15">
      <c r="A23" s="65"/>
      <c r="B23" s="66"/>
      <c r="C23" s="67"/>
      <c r="D23" s="67"/>
      <c r="E23" s="67"/>
    </row>
    <row r="24" spans="1:5" ht="15">
      <c r="A24" s="65"/>
      <c r="B24" s="66"/>
      <c r="C24" s="67"/>
      <c r="D24" s="67"/>
      <c r="E24" s="67"/>
    </row>
    <row r="25" spans="1:5" ht="15">
      <c r="A25" s="65"/>
      <c r="B25" s="66"/>
      <c r="C25" s="67"/>
      <c r="D25" s="67"/>
      <c r="E25" s="67"/>
    </row>
    <row r="26" spans="1:5" ht="15">
      <c r="A26" s="65"/>
      <c r="B26" s="66"/>
      <c r="C26" s="67"/>
      <c r="D26" s="67"/>
      <c r="E26" s="67"/>
    </row>
    <row r="27" spans="1:5" ht="15">
      <c r="A27" s="65"/>
      <c r="B27" s="66"/>
      <c r="C27" s="67"/>
      <c r="D27" s="67"/>
      <c r="E27" s="67"/>
    </row>
    <row r="28" spans="1:5" ht="15">
      <c r="A28" s="65"/>
      <c r="B28" s="66"/>
      <c r="C28" s="67"/>
      <c r="D28" s="67"/>
      <c r="E28" s="67"/>
    </row>
    <row r="29" spans="1:5" ht="15">
      <c r="A29" s="65"/>
      <c r="B29" s="66"/>
      <c r="C29" s="67"/>
      <c r="D29" s="67"/>
      <c r="E29" s="67"/>
    </row>
    <row r="30" spans="1:5" ht="15">
      <c r="A30" s="65"/>
      <c r="B30" s="66"/>
      <c r="C30" s="67"/>
      <c r="D30" s="67"/>
      <c r="E30" s="68"/>
    </row>
    <row r="31" spans="1:5" ht="15">
      <c r="A31" s="65"/>
      <c r="B31" s="7" t="s">
        <v>118</v>
      </c>
      <c r="C31" s="67"/>
      <c r="D31" s="67"/>
      <c r="E31" s="68"/>
    </row>
    <row r="32" spans="1:7" ht="15">
      <c r="A32" s="65"/>
      <c r="B32" s="27" t="s">
        <v>94</v>
      </c>
      <c r="C32" s="69"/>
      <c r="D32" s="69"/>
      <c r="E32" s="69"/>
      <c r="F32" s="69"/>
      <c r="G32" s="69"/>
    </row>
    <row r="33" ht="15">
      <c r="A33" s="65"/>
    </row>
    <row r="34" spans="1:15" ht="15">
      <c r="A34" s="6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5" ht="15">
      <c r="A35" s="65"/>
      <c r="C35" s="67"/>
      <c r="D35" s="67"/>
      <c r="E35" s="65"/>
    </row>
    <row r="36" spans="1:10" ht="24">
      <c r="A36" s="65"/>
      <c r="B36" s="70"/>
      <c r="C36" s="64" t="s">
        <v>30</v>
      </c>
      <c r="D36" s="64" t="s">
        <v>31</v>
      </c>
      <c r="E36" s="65"/>
      <c r="G36" s="69"/>
      <c r="J36" s="69"/>
    </row>
    <row r="37" spans="1:10" ht="15">
      <c r="A37" s="65"/>
      <c r="B37" s="20" t="s">
        <v>96</v>
      </c>
      <c r="C37" s="106">
        <v>0.263029373310185</v>
      </c>
      <c r="D37" s="106">
        <v>0.05911252369185735</v>
      </c>
      <c r="E37" s="65"/>
      <c r="G37" s="69"/>
      <c r="J37" s="69"/>
    </row>
    <row r="38" spans="1:10" ht="15">
      <c r="A38" s="65"/>
      <c r="B38" s="20"/>
      <c r="C38" s="106"/>
      <c r="D38" s="106"/>
      <c r="E38" s="65"/>
      <c r="G38" s="69"/>
      <c r="J38" s="69"/>
    </row>
    <row r="39" spans="1:10" ht="15">
      <c r="A39" s="65"/>
      <c r="B39" s="20" t="s">
        <v>0</v>
      </c>
      <c r="C39" s="106">
        <v>0.5700257106127696</v>
      </c>
      <c r="D39" s="106">
        <v>0.050135694900728466</v>
      </c>
      <c r="E39" s="65"/>
      <c r="G39" s="69"/>
      <c r="J39" s="69"/>
    </row>
    <row r="40" spans="1:10" ht="15">
      <c r="A40" s="65"/>
      <c r="B40" s="20" t="s">
        <v>1</v>
      </c>
      <c r="C40" s="106">
        <v>0.5057147943742211</v>
      </c>
      <c r="D40" s="106">
        <v>0.09172155955136194</v>
      </c>
      <c r="E40" s="65"/>
      <c r="G40" s="69"/>
      <c r="J40" s="69"/>
    </row>
    <row r="41" spans="1:10" ht="15">
      <c r="A41" s="71"/>
      <c r="B41" s="20" t="s">
        <v>2</v>
      </c>
      <c r="C41" s="106">
        <v>0.45593114549456326</v>
      </c>
      <c r="D41" s="106">
        <v>0.0475345750796623</v>
      </c>
      <c r="E41" s="67"/>
      <c r="G41" s="69"/>
      <c r="J41" s="69"/>
    </row>
    <row r="42" spans="1:10" ht="15">
      <c r="A42" s="65"/>
      <c r="B42" s="20" t="s">
        <v>3</v>
      </c>
      <c r="C42" s="106">
        <v>0.4527914145450394</v>
      </c>
      <c r="D42" s="106">
        <v>0.0867108117364996</v>
      </c>
      <c r="E42" s="71"/>
      <c r="G42" s="69"/>
      <c r="J42" s="69"/>
    </row>
    <row r="43" spans="1:10" ht="15">
      <c r="A43" s="71"/>
      <c r="B43" s="20" t="s">
        <v>4</v>
      </c>
      <c r="C43" s="106">
        <v>0.4402341157304049</v>
      </c>
      <c r="D43" s="106">
        <v>0.05647740300488747</v>
      </c>
      <c r="E43" s="71"/>
      <c r="G43" s="69"/>
      <c r="J43" s="69"/>
    </row>
    <row r="44" spans="1:10" ht="15">
      <c r="A44" s="71"/>
      <c r="B44" s="20" t="s">
        <v>5</v>
      </c>
      <c r="C44" s="106">
        <v>0.4265158037141803</v>
      </c>
      <c r="D44" s="106">
        <v>0.214118804575083</v>
      </c>
      <c r="E44" s="71"/>
      <c r="G44" s="69"/>
      <c r="J44" s="69"/>
    </row>
    <row r="45" spans="1:10" ht="15">
      <c r="A45" s="71"/>
      <c r="B45" s="20" t="s">
        <v>6</v>
      </c>
      <c r="C45" s="106">
        <v>0.41405890880803364</v>
      </c>
      <c r="D45" s="106">
        <v>0.04052190516601252</v>
      </c>
      <c r="E45" s="71"/>
      <c r="G45" s="69"/>
      <c r="J45" s="69"/>
    </row>
    <row r="46" spans="1:10" ht="15">
      <c r="A46" s="71"/>
      <c r="B46" s="20" t="s">
        <v>35</v>
      </c>
      <c r="C46" s="106">
        <v>0.4007880910683012</v>
      </c>
      <c r="D46" s="106">
        <v>0.07154115586690017</v>
      </c>
      <c r="E46" s="71"/>
      <c r="G46" s="69"/>
      <c r="J46" s="69"/>
    </row>
    <row r="47" spans="1:10" ht="15">
      <c r="A47" s="71"/>
      <c r="B47" s="20" t="s">
        <v>7</v>
      </c>
      <c r="C47" s="106">
        <v>0.3269699431356621</v>
      </c>
      <c r="D47" s="106">
        <v>0.10134037367993501</v>
      </c>
      <c r="E47" s="71"/>
      <c r="G47" s="69"/>
      <c r="J47" s="69"/>
    </row>
    <row r="48" spans="1:10" ht="15">
      <c r="A48" s="71"/>
      <c r="B48" s="20" t="s">
        <v>8</v>
      </c>
      <c r="C48" s="106">
        <v>0.3210447558155353</v>
      </c>
      <c r="D48" s="106">
        <v>0.00707386750102027</v>
      </c>
      <c r="E48" s="71"/>
      <c r="G48" s="69"/>
      <c r="J48" s="69"/>
    </row>
    <row r="49" spans="1:10" ht="15">
      <c r="A49" s="71"/>
      <c r="B49" s="20" t="s">
        <v>26</v>
      </c>
      <c r="C49" s="106">
        <v>0.2880645248893355</v>
      </c>
      <c r="D49" s="106">
        <v>0.07045596502186134</v>
      </c>
      <c r="E49" s="71"/>
      <c r="G49" s="69"/>
      <c r="J49" s="69"/>
    </row>
    <row r="50" spans="1:10" ht="15">
      <c r="A50" s="65"/>
      <c r="B50" s="20" t="s">
        <v>9</v>
      </c>
      <c r="C50" s="106">
        <v>0.26507450500102064</v>
      </c>
      <c r="D50" s="106">
        <v>0.05339865278628291</v>
      </c>
      <c r="E50" s="71"/>
      <c r="G50" s="69"/>
      <c r="J50" s="69"/>
    </row>
    <row r="51" spans="1:10" ht="15">
      <c r="A51" s="71"/>
      <c r="B51" s="20" t="s">
        <v>11</v>
      </c>
      <c r="C51" s="106">
        <v>0.1787575865762228</v>
      </c>
      <c r="D51" s="106">
        <v>0.03520171367368797</v>
      </c>
      <c r="E51" s="71"/>
      <c r="G51" s="69"/>
      <c r="J51" s="69"/>
    </row>
    <row r="52" spans="1:10" ht="15">
      <c r="A52" s="71"/>
      <c r="B52" s="20" t="s">
        <v>12</v>
      </c>
      <c r="C52" s="106">
        <v>0.1740976645435244</v>
      </c>
      <c r="D52" s="106">
        <v>0.05138004246284501</v>
      </c>
      <c r="E52" s="71"/>
      <c r="G52" s="69"/>
      <c r="J52" s="69"/>
    </row>
    <row r="53" spans="1:10" ht="15">
      <c r="A53" s="71"/>
      <c r="B53" s="20" t="s">
        <v>13</v>
      </c>
      <c r="C53" s="106">
        <v>0.16327433628318583</v>
      </c>
      <c r="D53" s="106">
        <v>0.11017699115044248</v>
      </c>
      <c r="E53" s="71"/>
      <c r="G53" s="69"/>
      <c r="J53" s="69"/>
    </row>
    <row r="54" spans="1:10" ht="15">
      <c r="A54" s="69"/>
      <c r="B54" s="20" t="s">
        <v>14</v>
      </c>
      <c r="C54" s="106">
        <v>0.1486081370449679</v>
      </c>
      <c r="D54" s="106">
        <v>0.10449678800856531</v>
      </c>
      <c r="E54" s="71"/>
      <c r="G54" s="69"/>
      <c r="J54" s="69"/>
    </row>
    <row r="55" spans="1:10" ht="15">
      <c r="A55" s="71"/>
      <c r="B55" s="20" t="s">
        <v>15</v>
      </c>
      <c r="C55" s="106">
        <v>0.13608112528622832</v>
      </c>
      <c r="D55" s="106">
        <v>0.08014393195943735</v>
      </c>
      <c r="E55" s="71"/>
      <c r="G55" s="69"/>
      <c r="J55" s="69"/>
    </row>
    <row r="56" spans="1:10" ht="15">
      <c r="A56" s="71"/>
      <c r="B56" s="20" t="s">
        <v>16</v>
      </c>
      <c r="C56" s="106">
        <v>0.11718288213736848</v>
      </c>
      <c r="D56" s="106">
        <v>0.06011348859203215</v>
      </c>
      <c r="E56" s="71"/>
      <c r="G56" s="69"/>
      <c r="J56" s="69"/>
    </row>
    <row r="57" spans="1:10" ht="15">
      <c r="A57" s="70"/>
      <c r="B57" s="20" t="s">
        <v>17</v>
      </c>
      <c r="C57" s="106">
        <v>0.09314091399187194</v>
      </c>
      <c r="D57" s="106">
        <v>0.11387575682176329</v>
      </c>
      <c r="E57" s="71"/>
      <c r="G57" s="69"/>
      <c r="J57" s="69"/>
    </row>
    <row r="58" spans="1:10" ht="15">
      <c r="A58" s="71"/>
      <c r="B58" s="20" t="s">
        <v>18</v>
      </c>
      <c r="C58" s="106">
        <v>0.07935679941939582</v>
      </c>
      <c r="D58" s="106">
        <v>0.03660527986936406</v>
      </c>
      <c r="E58" s="71"/>
      <c r="G58" s="69"/>
      <c r="J58" s="69"/>
    </row>
    <row r="59" spans="1:10" ht="15">
      <c r="A59" s="71"/>
      <c r="B59" s="20" t="s">
        <v>19</v>
      </c>
      <c r="C59" s="107">
        <v>0.056185080264400375</v>
      </c>
      <c r="D59" s="107">
        <v>0.032938954618674667</v>
      </c>
      <c r="E59" s="71"/>
      <c r="G59" s="69"/>
      <c r="J59" s="69"/>
    </row>
    <row r="60" spans="1:10" ht="15">
      <c r="A60" s="71"/>
      <c r="B60" s="20" t="s">
        <v>21</v>
      </c>
      <c r="C60" s="108">
        <v>0.052153530618224433</v>
      </c>
      <c r="D60" s="108">
        <v>0.02080281277468503</v>
      </c>
      <c r="E60" s="71"/>
      <c r="G60" s="69"/>
      <c r="J60" s="69"/>
    </row>
    <row r="61" spans="1:10" ht="15">
      <c r="A61" s="65"/>
      <c r="B61" s="20" t="s">
        <v>20</v>
      </c>
      <c r="C61" s="106">
        <v>0.024281667341157425</v>
      </c>
      <c r="D61" s="106">
        <v>0.040631323350870094</v>
      </c>
      <c r="E61" s="71"/>
      <c r="G61" s="69"/>
      <c r="J61" s="69"/>
    </row>
    <row r="62" spans="1:10" ht="15">
      <c r="A62" s="71"/>
      <c r="B62" s="20" t="s">
        <v>22</v>
      </c>
      <c r="C62" s="106">
        <v>0.023850619802290914</v>
      </c>
      <c r="D62" s="106">
        <v>0.03938490506825671</v>
      </c>
      <c r="E62" s="71"/>
      <c r="G62" s="69"/>
      <c r="J62" s="69"/>
    </row>
    <row r="63" spans="1:10" ht="15">
      <c r="A63" s="71"/>
      <c r="B63" s="20" t="s">
        <v>23</v>
      </c>
      <c r="C63" s="106">
        <v>0.022426533768688778</v>
      </c>
      <c r="D63" s="106">
        <v>0.021395428767829523</v>
      </c>
      <c r="E63" s="71"/>
      <c r="G63" s="69"/>
      <c r="J63" s="69"/>
    </row>
    <row r="64" spans="1:10" ht="15">
      <c r="A64" s="65"/>
      <c r="B64" s="20" t="s">
        <v>36</v>
      </c>
      <c r="C64" s="106">
        <v>0.00824888050907377</v>
      </c>
      <c r="D64" s="106">
        <v>0</v>
      </c>
      <c r="E64" s="71"/>
      <c r="G64" s="69"/>
      <c r="J64" s="69"/>
    </row>
    <row r="65" spans="7:10" ht="15">
      <c r="G65" s="69"/>
      <c r="J65" s="69"/>
    </row>
    <row r="66" spans="2:10" ht="15">
      <c r="B66" s="20" t="s">
        <v>25</v>
      </c>
      <c r="C66" s="106">
        <v>0.14786967418546365</v>
      </c>
      <c r="D66" s="106">
        <v>0.10877192982456141</v>
      </c>
      <c r="G66" s="69"/>
      <c r="J66" s="69"/>
    </row>
    <row r="67" spans="2:10" ht="15">
      <c r="B67" s="20" t="s">
        <v>24</v>
      </c>
      <c r="C67" s="106">
        <v>0.0016494845360824743</v>
      </c>
      <c r="D67" s="106">
        <v>0.0016494845360824743</v>
      </c>
      <c r="G67" s="69"/>
      <c r="J67" s="69"/>
    </row>
    <row r="68" spans="7:10" ht="15">
      <c r="G68" s="69"/>
      <c r="J68" s="69"/>
    </row>
    <row r="69" spans="7:10" ht="15">
      <c r="G69" s="69"/>
      <c r="J69" s="69"/>
    </row>
    <row r="70" spans="7:10" ht="15">
      <c r="G70" s="69"/>
      <c r="J70" s="69"/>
    </row>
    <row r="71" spans="7:10" ht="15">
      <c r="G71" s="69"/>
      <c r="J71" s="69"/>
    </row>
    <row r="72" spans="7:10" ht="15">
      <c r="G72" s="69"/>
      <c r="J72" s="69"/>
    </row>
    <row r="73" spans="7:10" ht="15">
      <c r="G73" s="69"/>
      <c r="J73" s="69"/>
    </row>
    <row r="74" spans="7:10" ht="15">
      <c r="G74" s="69"/>
      <c r="J74" s="69"/>
    </row>
    <row r="75" spans="7:10" ht="15">
      <c r="G75" s="69"/>
      <c r="J75" s="69"/>
    </row>
    <row r="76" spans="7:10" ht="15">
      <c r="G76" s="69"/>
      <c r="J76" s="69"/>
    </row>
    <row r="77" spans="7:10" ht="15">
      <c r="G77" s="69"/>
      <c r="J77" s="69"/>
    </row>
    <row r="78" spans="7:10" ht="15">
      <c r="G78" s="69"/>
      <c r="J78" s="6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L37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5.7109375" style="3" customWidth="1"/>
    <col min="2" max="2" width="16.28125" style="3" customWidth="1"/>
    <col min="3" max="7" width="10.28125" style="3" customWidth="1"/>
    <col min="8" max="8" width="10.28125" style="37" customWidth="1"/>
    <col min="9" max="9" width="10.28125" style="3" customWidth="1"/>
    <col min="10" max="16384" width="8.8515625" style="3" customWidth="1"/>
  </cols>
  <sheetData>
    <row r="2" ht="15">
      <c r="B2" s="101" t="s">
        <v>120</v>
      </c>
    </row>
    <row r="3" ht="15">
      <c r="B3" s="47" t="s">
        <v>90</v>
      </c>
    </row>
    <row r="5" spans="2:9" ht="24">
      <c r="B5" s="122"/>
      <c r="C5" s="121">
        <v>2012</v>
      </c>
      <c r="D5" s="121">
        <v>2013</v>
      </c>
      <c r="E5" s="121">
        <v>2014</v>
      </c>
      <c r="F5" s="121">
        <v>2015</v>
      </c>
      <c r="G5" s="121">
        <v>2016</v>
      </c>
      <c r="H5" s="5" t="s">
        <v>136</v>
      </c>
      <c r="I5" s="5" t="s">
        <v>137</v>
      </c>
    </row>
    <row r="6" spans="2:12" ht="15">
      <c r="B6" s="6" t="s">
        <v>46</v>
      </c>
      <c r="C6" s="165">
        <v>1.3621406943635275</v>
      </c>
      <c r="D6" s="165">
        <v>1.1844500767500803</v>
      </c>
      <c r="E6" s="165">
        <v>0.9800545469572165</v>
      </c>
      <c r="F6" s="165">
        <v>0.9218118775167675</v>
      </c>
      <c r="G6" s="165">
        <v>0.6536480311981607</v>
      </c>
      <c r="H6" s="165">
        <f>((G6-C6)/C6)*100</f>
        <v>-52.01317794094804</v>
      </c>
      <c r="I6" s="165">
        <f>((G6-F6)/F6)*100</f>
        <v>-29.090951511820695</v>
      </c>
      <c r="J6" s="102"/>
      <c r="K6" s="102"/>
      <c r="L6" s="102"/>
    </row>
    <row r="7" spans="2:12" ht="15">
      <c r="B7" s="111" t="s">
        <v>43</v>
      </c>
      <c r="C7" s="165">
        <v>7.513929119449893</v>
      </c>
      <c r="D7" s="165">
        <v>6.943918894798844</v>
      </c>
      <c r="E7" s="165">
        <v>6.650320945480592</v>
      </c>
      <c r="F7" s="165">
        <v>7.8610971968331835</v>
      </c>
      <c r="G7" s="165">
        <v>8.266930531707459</v>
      </c>
      <c r="H7" s="165">
        <f aca="true" t="shared" si="0" ref="H7:H17">((G7-C7)/C7)*100</f>
        <v>10.021406913573529</v>
      </c>
      <c r="I7" s="165">
        <f aca="true" t="shared" si="1" ref="I7:I17">((G7-F7)/F7)*100</f>
        <v>5.162553327005853</v>
      </c>
      <c r="J7" s="102"/>
      <c r="K7" s="102"/>
      <c r="L7" s="102"/>
    </row>
    <row r="8" spans="2:12" ht="15">
      <c r="B8" s="111" t="s">
        <v>57</v>
      </c>
      <c r="C8" s="165">
        <v>8.34762486973504</v>
      </c>
      <c r="D8" s="165">
        <v>7.34087744975547</v>
      </c>
      <c r="E8" s="165">
        <v>5.938180115154688</v>
      </c>
      <c r="F8" s="165">
        <v>5.029957259675121</v>
      </c>
      <c r="G8" s="165">
        <v>2.9143505718692704</v>
      </c>
      <c r="H8" s="165">
        <f t="shared" si="0"/>
        <v>-65.0876672425054</v>
      </c>
      <c r="I8" s="165">
        <f t="shared" si="1"/>
        <v>-42.06013249389907</v>
      </c>
      <c r="J8" s="102"/>
      <c r="K8" s="102"/>
      <c r="L8" s="102"/>
    </row>
    <row r="9" spans="2:12" ht="15">
      <c r="B9" s="111" t="s">
        <v>47</v>
      </c>
      <c r="C9" s="165">
        <v>0.5456768444287625</v>
      </c>
      <c r="D9" s="165">
        <v>0.5140470495841216</v>
      </c>
      <c r="E9" s="165">
        <v>0.32783272266453617</v>
      </c>
      <c r="F9" s="165">
        <v>0.27452689647994066</v>
      </c>
      <c r="G9" s="165">
        <v>0.24213497860947003</v>
      </c>
      <c r="H9" s="165">
        <f t="shared" si="0"/>
        <v>-55.62667152150333</v>
      </c>
      <c r="I9" s="165">
        <f t="shared" si="1"/>
        <v>-11.799178253864634</v>
      </c>
      <c r="J9" s="102"/>
      <c r="K9" s="102"/>
      <c r="L9" s="102"/>
    </row>
    <row r="10" spans="2:12" ht="15">
      <c r="B10" s="111" t="s">
        <v>101</v>
      </c>
      <c r="C10" s="165">
        <v>3.5817735728293965</v>
      </c>
      <c r="D10" s="165">
        <v>2.8308285438903367</v>
      </c>
      <c r="E10" s="165">
        <v>2.624727953938125</v>
      </c>
      <c r="F10" s="165">
        <v>2.1968657095089092</v>
      </c>
      <c r="G10" s="165">
        <v>2.0366112744099416</v>
      </c>
      <c r="H10" s="165">
        <f t="shared" si="0"/>
        <v>-43.139586213398324</v>
      </c>
      <c r="I10" s="165">
        <f t="shared" si="1"/>
        <v>-7.294685078169443</v>
      </c>
      <c r="J10" s="102"/>
      <c r="K10" s="102"/>
      <c r="L10" s="102"/>
    </row>
    <row r="11" spans="2:12" ht="15">
      <c r="B11" s="111" t="s">
        <v>42</v>
      </c>
      <c r="C11" s="165">
        <v>0.909187885153487</v>
      </c>
      <c r="D11" s="165">
        <v>0.9045800164209474</v>
      </c>
      <c r="E11" s="165">
        <v>0.9146257472657648</v>
      </c>
      <c r="F11" s="165">
        <v>0.8853817680312779</v>
      </c>
      <c r="G11" s="165">
        <v>0.9371089316376124</v>
      </c>
      <c r="H11" s="165">
        <f t="shared" si="0"/>
        <v>3.070987519748115</v>
      </c>
      <c r="I11" s="165">
        <f t="shared" si="1"/>
        <v>5.842356989274167</v>
      </c>
      <c r="J11" s="102"/>
      <c r="K11" s="102"/>
      <c r="L11" s="102"/>
    </row>
    <row r="12" spans="2:12" ht="15">
      <c r="B12" s="111" t="s">
        <v>48</v>
      </c>
      <c r="C12" s="165">
        <v>0.290480605906439</v>
      </c>
      <c r="D12" s="165">
        <v>0.1827722842965766</v>
      </c>
      <c r="E12" s="165">
        <v>0.20523981376897438</v>
      </c>
      <c r="F12" s="165">
        <v>0.2322419479699972</v>
      </c>
      <c r="G12" s="165">
        <v>0.20197316725357237</v>
      </c>
      <c r="H12" s="165">
        <f t="shared" si="0"/>
        <v>-30.46931080878219</v>
      </c>
      <c r="I12" s="165">
        <f t="shared" si="1"/>
        <v>-13.033296086689381</v>
      </c>
      <c r="J12" s="102"/>
      <c r="K12" s="102"/>
      <c r="L12" s="102"/>
    </row>
    <row r="13" spans="2:12" ht="15">
      <c r="B13" s="111" t="s">
        <v>49</v>
      </c>
      <c r="C13" s="165">
        <v>0.012308500250272837</v>
      </c>
      <c r="D13" s="165">
        <v>0.02427444400813908</v>
      </c>
      <c r="E13" s="165">
        <v>0.038568555607592495</v>
      </c>
      <c r="F13" s="165">
        <v>0.029274195122268552</v>
      </c>
      <c r="G13" s="165">
        <v>0.020371933296469833</v>
      </c>
      <c r="H13" s="165">
        <f t="shared" si="0"/>
        <v>65.51109300272596</v>
      </c>
      <c r="I13" s="165">
        <f t="shared" si="1"/>
        <v>-30.409928568887857</v>
      </c>
      <c r="J13" s="102"/>
      <c r="K13" s="102"/>
      <c r="L13" s="102"/>
    </row>
    <row r="14" spans="2:12" ht="15">
      <c r="B14" s="111" t="s">
        <v>59</v>
      </c>
      <c r="C14" s="165">
        <v>3.1280001969360036</v>
      </c>
      <c r="D14" s="165">
        <v>2.6444864884160926</v>
      </c>
      <c r="E14" s="165">
        <v>2.491115457726108</v>
      </c>
      <c r="F14" s="165">
        <v>2.6685055198121246</v>
      </c>
      <c r="G14" s="165">
        <v>2.354995489071913</v>
      </c>
      <c r="H14" s="165">
        <f t="shared" si="0"/>
        <v>-24.71242516612622</v>
      </c>
      <c r="I14" s="165">
        <f t="shared" si="1"/>
        <v>-11.74852472339215</v>
      </c>
      <c r="J14" s="102"/>
      <c r="K14" s="102"/>
      <c r="L14" s="102"/>
    </row>
    <row r="15" spans="2:12" ht="15">
      <c r="B15" s="112" t="s">
        <v>52</v>
      </c>
      <c r="C15" s="165">
        <v>0.1961154373210139</v>
      </c>
      <c r="D15" s="165">
        <v>0.23988862313925677</v>
      </c>
      <c r="E15" s="165">
        <v>0.16391636133226808</v>
      </c>
      <c r="F15" s="165">
        <v>0.17564517073361133</v>
      </c>
      <c r="G15" s="165">
        <v>0.15191641686796079</v>
      </c>
      <c r="H15" s="165">
        <f t="shared" si="0"/>
        <v>-22.537246968837763</v>
      </c>
      <c r="I15" s="165">
        <f t="shared" si="1"/>
        <v>-13.509482649903465</v>
      </c>
      <c r="J15" s="102"/>
      <c r="K15" s="102"/>
      <c r="L15" s="102"/>
    </row>
    <row r="16" spans="2:12" ht="15">
      <c r="B16" s="113" t="s">
        <v>44</v>
      </c>
      <c r="C16" s="166">
        <v>0.79759081621768</v>
      </c>
      <c r="D16" s="166">
        <v>0.8374683182807982</v>
      </c>
      <c r="E16" s="166">
        <v>1.0303314140885425</v>
      </c>
      <c r="F16" s="166">
        <v>1.271150605975839</v>
      </c>
      <c r="G16" s="166">
        <v>1.373650359419109</v>
      </c>
      <c r="H16" s="166">
        <f t="shared" si="0"/>
        <v>72.22494686350672</v>
      </c>
      <c r="I16" s="166">
        <f t="shared" si="1"/>
        <v>8.063541248488232</v>
      </c>
      <c r="J16" s="102"/>
      <c r="K16" s="102"/>
      <c r="L16" s="102"/>
    </row>
    <row r="17" spans="2:12" ht="15">
      <c r="B17" s="114" t="s">
        <v>50</v>
      </c>
      <c r="C17" s="165">
        <v>0.31099477299022704</v>
      </c>
      <c r="D17" s="165">
        <v>0.23417698925498873</v>
      </c>
      <c r="E17" s="165">
        <v>0.2610264745585278</v>
      </c>
      <c r="F17" s="165">
        <v>0.13010753387674914</v>
      </c>
      <c r="G17" s="165">
        <v>0.1746165711125986</v>
      </c>
      <c r="H17" s="165">
        <f t="shared" si="0"/>
        <v>-43.85224888712651</v>
      </c>
      <c r="I17" s="165">
        <f t="shared" si="1"/>
        <v>34.20942347428771</v>
      </c>
      <c r="J17" s="102"/>
      <c r="K17" s="102"/>
      <c r="L17" s="102"/>
    </row>
    <row r="18" spans="2:12" ht="15">
      <c r="B18" s="111" t="s">
        <v>55</v>
      </c>
      <c r="C18" s="167" t="s">
        <v>133</v>
      </c>
      <c r="D18" s="167" t="s">
        <v>133</v>
      </c>
      <c r="E18" s="167" t="s">
        <v>133</v>
      </c>
      <c r="F18" s="167" t="s">
        <v>133</v>
      </c>
      <c r="G18" s="167" t="s">
        <v>133</v>
      </c>
      <c r="H18" s="167" t="s">
        <v>133</v>
      </c>
      <c r="I18" s="167" t="s">
        <v>133</v>
      </c>
      <c r="J18" s="102"/>
      <c r="K18" s="102"/>
      <c r="L18" s="102"/>
    </row>
    <row r="19" spans="2:12" ht="15">
      <c r="B19" s="111" t="s">
        <v>41</v>
      </c>
      <c r="C19" s="165">
        <v>2.3057923802177784</v>
      </c>
      <c r="D19" s="165">
        <v>2.470281654945918</v>
      </c>
      <c r="E19" s="165">
        <v>2.898840188434943</v>
      </c>
      <c r="F19" s="165">
        <v>3.043215217377162</v>
      </c>
      <c r="G19" s="165">
        <v>2.6640668199412123</v>
      </c>
      <c r="H19" s="165">
        <f aca="true" t="shared" si="2" ref="H19:H22">((G19-C19)/C19)*100</f>
        <v>15.53801820134367</v>
      </c>
      <c r="I19" s="165">
        <f aca="true" t="shared" si="3" ref="I19:I22">((G19-F19)/F19)*100</f>
        <v>-12.458809855805208</v>
      </c>
      <c r="J19" s="102"/>
      <c r="K19" s="102"/>
      <c r="L19" s="102"/>
    </row>
    <row r="20" spans="2:12" ht="15">
      <c r="B20" s="111" t="s">
        <v>60</v>
      </c>
      <c r="C20" s="165">
        <v>7.854464293040773</v>
      </c>
      <c r="D20" s="165">
        <v>8.291150537250562</v>
      </c>
      <c r="E20" s="165">
        <v>8.47612881897573</v>
      </c>
      <c r="F20" s="165">
        <v>8.551317664049336</v>
      </c>
      <c r="G20" s="165">
        <v>9.291347748901371</v>
      </c>
      <c r="H20" s="165">
        <f t="shared" si="2"/>
        <v>18.29384414076092</v>
      </c>
      <c r="I20" s="165">
        <f t="shared" si="3"/>
        <v>8.653988939777108</v>
      </c>
      <c r="J20" s="102"/>
      <c r="K20" s="102"/>
      <c r="L20" s="102"/>
    </row>
    <row r="21" spans="2:12" ht="15">
      <c r="B21" s="111" t="s">
        <v>39</v>
      </c>
      <c r="C21" s="165">
        <v>2.2688668794669598</v>
      </c>
      <c r="D21" s="165">
        <v>2.359618748438225</v>
      </c>
      <c r="E21" s="165">
        <v>2.4518581779112374</v>
      </c>
      <c r="F21" s="165">
        <v>2.1806022677743155</v>
      </c>
      <c r="G21" s="165">
        <v>2.0185675620616395</v>
      </c>
      <c r="H21" s="165">
        <f t="shared" si="2"/>
        <v>-11.031908468077457</v>
      </c>
      <c r="I21" s="165">
        <f t="shared" si="3"/>
        <v>-7.430731780264575</v>
      </c>
      <c r="J21" s="102"/>
      <c r="K21" s="102"/>
      <c r="L21" s="102"/>
    </row>
    <row r="22" spans="2:12" ht="15">
      <c r="B22" s="111" t="s">
        <v>61</v>
      </c>
      <c r="C22" s="165">
        <v>7.480285885432479</v>
      </c>
      <c r="D22" s="165">
        <v>7.8977617534716025</v>
      </c>
      <c r="E22" s="165">
        <v>8.182732306675115</v>
      </c>
      <c r="F22" s="165">
        <v>7.77717783748268</v>
      </c>
      <c r="G22" s="165">
        <v>6.8158668257617645</v>
      </c>
      <c r="H22" s="165">
        <f t="shared" si="2"/>
        <v>-8.882268269514144</v>
      </c>
      <c r="I22" s="165">
        <f t="shared" si="3"/>
        <v>-12.360666450081753</v>
      </c>
      <c r="J22" s="102"/>
      <c r="K22" s="102"/>
      <c r="L22" s="102"/>
    </row>
    <row r="23" spans="2:12" ht="15">
      <c r="B23" s="111" t="s">
        <v>100</v>
      </c>
      <c r="C23" s="167" t="s">
        <v>133</v>
      </c>
      <c r="D23" s="167" t="s">
        <v>133</v>
      </c>
      <c r="E23" s="167" t="s">
        <v>133</v>
      </c>
      <c r="F23" s="167" t="s">
        <v>133</v>
      </c>
      <c r="G23" s="167" t="s">
        <v>133</v>
      </c>
      <c r="H23" s="167" t="s">
        <v>133</v>
      </c>
      <c r="I23" s="167" t="s">
        <v>133</v>
      </c>
      <c r="J23" s="102"/>
      <c r="K23" s="102"/>
      <c r="L23" s="102"/>
    </row>
    <row r="24" spans="2:12" ht="15">
      <c r="B24" s="111" t="s">
        <v>62</v>
      </c>
      <c r="C24" s="165">
        <v>4.4048019562309735</v>
      </c>
      <c r="D24" s="165">
        <v>4.2937207724984825</v>
      </c>
      <c r="E24" s="165">
        <v>4.025592991542467</v>
      </c>
      <c r="F24" s="165">
        <v>3.1446990938010266</v>
      </c>
      <c r="G24" s="165">
        <v>2.307849014871511</v>
      </c>
      <c r="H24" s="165">
        <f aca="true" t="shared" si="4" ref="H24:H33">((G24-C24)/C24)*100</f>
        <v>-47.6060663384228</v>
      </c>
      <c r="I24" s="165">
        <f aca="true" t="shared" si="5" ref="I24:I33">((G24-F24)/F24)*100</f>
        <v>-26.611451651420392</v>
      </c>
      <c r="J24" s="102"/>
      <c r="K24" s="102"/>
      <c r="L24" s="102"/>
    </row>
    <row r="25" spans="2:12" ht="15">
      <c r="B25" s="111" t="s">
        <v>45</v>
      </c>
      <c r="C25" s="165">
        <v>1.7043170013211122</v>
      </c>
      <c r="D25" s="165">
        <v>1.3493735051583193</v>
      </c>
      <c r="E25" s="165">
        <v>1.365051378825863</v>
      </c>
      <c r="F25" s="165">
        <v>1.1924355479804059</v>
      </c>
      <c r="G25" s="165">
        <v>0.9545705887488722</v>
      </c>
      <c r="H25" s="165">
        <f t="shared" si="4"/>
        <v>-43.99101880642329</v>
      </c>
      <c r="I25" s="165">
        <f t="shared" si="5"/>
        <v>-19.94782524174147</v>
      </c>
      <c r="J25" s="102"/>
      <c r="K25" s="102"/>
      <c r="L25" s="102"/>
    </row>
    <row r="26" spans="2:12" ht="15">
      <c r="B26" s="111" t="s">
        <v>63</v>
      </c>
      <c r="C26" s="165">
        <v>26.24172253358169</v>
      </c>
      <c r="D26" s="165">
        <v>26.931781672794774</v>
      </c>
      <c r="E26" s="165">
        <v>28.84376980082096</v>
      </c>
      <c r="F26" s="165">
        <v>28.863055315218027</v>
      </c>
      <c r="G26" s="165">
        <v>30.870463606996303</v>
      </c>
      <c r="H26" s="165">
        <f t="shared" si="4"/>
        <v>17.638861425697893</v>
      </c>
      <c r="I26" s="165">
        <f t="shared" si="5"/>
        <v>6.954940389556996</v>
      </c>
      <c r="J26" s="102"/>
      <c r="K26" s="102"/>
      <c r="L26" s="102"/>
    </row>
    <row r="27" spans="2:12" ht="15">
      <c r="B27" s="111" t="s">
        <v>64</v>
      </c>
      <c r="C27" s="165">
        <v>3.5087431380111105</v>
      </c>
      <c r="D27" s="165">
        <v>4.901295826937494</v>
      </c>
      <c r="E27" s="165">
        <v>4.084134549161133</v>
      </c>
      <c r="F27" s="165">
        <v>3.3808442677873267</v>
      </c>
      <c r="G27" s="165">
        <v>3.7792846541136753</v>
      </c>
      <c r="H27" s="165">
        <f t="shared" si="4"/>
        <v>7.710496478688322</v>
      </c>
      <c r="I27" s="165">
        <f t="shared" si="5"/>
        <v>11.785233354954777</v>
      </c>
      <c r="J27" s="102"/>
      <c r="K27" s="102"/>
      <c r="L27" s="102"/>
    </row>
    <row r="28" spans="2:12" ht="15">
      <c r="B28" s="111" t="s">
        <v>65</v>
      </c>
      <c r="C28" s="165">
        <v>2.9532194933821296</v>
      </c>
      <c r="D28" s="165">
        <v>4.704244457930247</v>
      </c>
      <c r="E28" s="165">
        <v>5.0910493402022095</v>
      </c>
      <c r="F28" s="165">
        <v>6.915215425549216</v>
      </c>
      <c r="G28" s="165">
        <v>9.233724280434213</v>
      </c>
      <c r="H28" s="165">
        <f t="shared" si="4"/>
        <v>212.66637312688977</v>
      </c>
      <c r="I28" s="165">
        <f t="shared" si="5"/>
        <v>33.52764465325182</v>
      </c>
      <c r="J28" s="102"/>
      <c r="K28" s="102"/>
      <c r="L28" s="102"/>
    </row>
    <row r="29" spans="2:12" ht="15">
      <c r="B29" s="111" t="s">
        <v>40</v>
      </c>
      <c r="C29" s="165">
        <v>9.37251265724109</v>
      </c>
      <c r="D29" s="165">
        <v>8.194052761218005</v>
      </c>
      <c r="E29" s="165">
        <v>8.444447505440921</v>
      </c>
      <c r="F29" s="165">
        <v>8.401043462421692</v>
      </c>
      <c r="G29" s="165">
        <v>8.078344634905852</v>
      </c>
      <c r="H29" s="165">
        <f t="shared" si="4"/>
        <v>-13.808122428465113</v>
      </c>
      <c r="I29" s="165">
        <f t="shared" si="5"/>
        <v>-3.8411755511001533</v>
      </c>
      <c r="J29" s="102"/>
      <c r="K29" s="102"/>
      <c r="L29" s="102"/>
    </row>
    <row r="30" spans="2:12" ht="15">
      <c r="B30" s="111" t="s">
        <v>66</v>
      </c>
      <c r="C30" s="165">
        <v>4.463062190748931</v>
      </c>
      <c r="D30" s="165">
        <v>4.039553064648556</v>
      </c>
      <c r="E30" s="165">
        <v>3.9932229538003803</v>
      </c>
      <c r="F30" s="165">
        <v>4.3124142103448495</v>
      </c>
      <c r="G30" s="165">
        <v>4.246675009458397</v>
      </c>
      <c r="H30" s="165">
        <f t="shared" si="4"/>
        <v>-4.848401658822115</v>
      </c>
      <c r="I30" s="165">
        <f t="shared" si="5"/>
        <v>-1.524417592557631</v>
      </c>
      <c r="J30" s="102"/>
      <c r="K30" s="102"/>
      <c r="L30" s="102"/>
    </row>
    <row r="31" spans="2:12" ht="15">
      <c r="B31" s="111" t="s">
        <v>51</v>
      </c>
      <c r="C31" s="165">
        <v>0.0730304348182855</v>
      </c>
      <c r="D31" s="165">
        <v>0.301288687395138</v>
      </c>
      <c r="E31" s="165">
        <v>0.22934516102371966</v>
      </c>
      <c r="F31" s="165">
        <v>0.27973119783501066</v>
      </c>
      <c r="G31" s="165">
        <v>0.21477838246849626</v>
      </c>
      <c r="H31" s="165">
        <f t="shared" si="4"/>
        <v>194.09434984593523</v>
      </c>
      <c r="I31" s="165">
        <f t="shared" si="5"/>
        <v>-23.219725175174943</v>
      </c>
      <c r="J31" s="102"/>
      <c r="K31" s="102"/>
      <c r="L31" s="102"/>
    </row>
    <row r="32" spans="1:12" ht="15">
      <c r="A32" s="47"/>
      <c r="B32" s="112" t="s">
        <v>53</v>
      </c>
      <c r="C32" s="165">
        <v>0.18380693707074106</v>
      </c>
      <c r="D32" s="165">
        <v>0.17920251311890908</v>
      </c>
      <c r="E32" s="165">
        <v>0.11019587316455</v>
      </c>
      <c r="F32" s="165">
        <v>0.08782258536680566</v>
      </c>
      <c r="G32" s="165">
        <v>0.10360583219347515</v>
      </c>
      <c r="H32" s="165">
        <f t="shared" si="4"/>
        <v>-43.63333950034716</v>
      </c>
      <c r="I32" s="165">
        <f t="shared" si="5"/>
        <v>17.97174014036153</v>
      </c>
      <c r="J32" s="102"/>
      <c r="K32" s="102"/>
      <c r="L32" s="102"/>
    </row>
    <row r="33" spans="1:12" ht="15">
      <c r="A33" s="47"/>
      <c r="B33" s="115" t="s">
        <v>54</v>
      </c>
      <c r="C33" s="168">
        <v>0.1895509038542017</v>
      </c>
      <c r="D33" s="168">
        <v>0.20490486559811516</v>
      </c>
      <c r="E33" s="168">
        <v>0.17700212127055842</v>
      </c>
      <c r="F33" s="168">
        <v>0.19320968780697248</v>
      </c>
      <c r="G33" s="168">
        <v>0.08847239603038327</v>
      </c>
      <c r="H33" s="168">
        <f t="shared" si="4"/>
        <v>-53.32525763188434</v>
      </c>
      <c r="I33" s="168">
        <f t="shared" si="5"/>
        <v>-54.20913048688726</v>
      </c>
      <c r="J33" s="102"/>
      <c r="K33" s="102"/>
      <c r="L33" s="102"/>
    </row>
    <row r="34" spans="1:7" ht="15">
      <c r="A34" s="47"/>
      <c r="F34" s="72"/>
      <c r="G34" s="72"/>
    </row>
    <row r="35" spans="1:8" ht="15">
      <c r="A35" s="47"/>
      <c r="B35" s="7" t="s">
        <v>119</v>
      </c>
      <c r="C35" s="11"/>
      <c r="D35" s="10"/>
      <c r="E35" s="10"/>
      <c r="F35" s="10"/>
      <c r="G35" s="10"/>
      <c r="H35" s="10"/>
    </row>
    <row r="36" spans="1:8" ht="15">
      <c r="A36" s="47"/>
      <c r="B36" s="7" t="s">
        <v>102</v>
      </c>
      <c r="H36" s="3"/>
    </row>
    <row r="37" spans="1:8" ht="15">
      <c r="A37" s="47"/>
      <c r="B37" s="8" t="s">
        <v>94</v>
      </c>
      <c r="C37" s="8"/>
      <c r="D37" s="8"/>
      <c r="E37" s="8"/>
      <c r="F37" s="8"/>
      <c r="G37" s="8"/>
      <c r="H37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85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5.7109375" style="21" customWidth="1"/>
    <col min="2" max="2" width="7.7109375" style="21" customWidth="1"/>
    <col min="3" max="5" width="6.7109375" style="21" customWidth="1"/>
    <col min="6" max="7" width="8.8515625" style="21" customWidth="1"/>
    <col min="8" max="8" width="9.140625" style="21" customWidth="1"/>
    <col min="9" max="12" width="8.8515625" style="21" customWidth="1"/>
    <col min="13" max="13" width="9.421875" style="21" bestFit="1" customWidth="1"/>
    <col min="14" max="15" width="8.8515625" style="21" customWidth="1"/>
    <col min="16" max="16" width="3.00390625" style="21" customWidth="1"/>
    <col min="17" max="16384" width="8.8515625" style="21" customWidth="1"/>
  </cols>
  <sheetData>
    <row r="1" ht="11.25" customHeight="1">
      <c r="B1" s="2"/>
    </row>
    <row r="2" ht="15">
      <c r="B2" s="99" t="s">
        <v>121</v>
      </c>
    </row>
    <row r="3" ht="15">
      <c r="B3" s="100" t="s">
        <v>91</v>
      </c>
    </row>
    <row r="32" spans="6:14" ht="15">
      <c r="F32" s="73"/>
      <c r="G32" s="74"/>
      <c r="H32" s="74"/>
      <c r="I32" s="74"/>
      <c r="J32" s="74"/>
      <c r="K32" s="74"/>
      <c r="L32" s="74"/>
      <c r="M32" s="74"/>
      <c r="N32" s="74"/>
    </row>
    <row r="33" spans="6:7" ht="15">
      <c r="F33" s="73"/>
      <c r="G33" s="17"/>
    </row>
    <row r="34" spans="2:7" ht="15">
      <c r="B34" s="7" t="s">
        <v>114</v>
      </c>
      <c r="G34" s="69"/>
    </row>
    <row r="35" spans="2:14" ht="15">
      <c r="B35" s="8" t="s">
        <v>94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3:14" ht="15">
      <c r="C36" s="3"/>
      <c r="D36" s="3"/>
      <c r="E36" s="3"/>
      <c r="F36" s="3"/>
      <c r="G36" s="3"/>
      <c r="H36" s="3"/>
      <c r="I36" s="3"/>
      <c r="J36" s="47"/>
      <c r="K36" s="47"/>
      <c r="L36" s="47"/>
      <c r="M36" s="47"/>
      <c r="N36" s="47"/>
    </row>
    <row r="37" spans="3:14" ht="1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2:14" ht="15">
      <c r="B38" s="53"/>
      <c r="C38" s="53"/>
      <c r="D38" s="53"/>
      <c r="E38" s="53"/>
      <c r="F38" s="53"/>
      <c r="G38" s="53"/>
      <c r="H38" s="8"/>
      <c r="I38" s="8"/>
      <c r="J38" s="8"/>
      <c r="K38" s="8"/>
      <c r="L38" s="8"/>
      <c r="M38" s="8"/>
      <c r="N38" s="8"/>
    </row>
    <row r="39" spans="3:7" ht="15">
      <c r="C39" s="20" t="s">
        <v>33</v>
      </c>
      <c r="D39" s="20" t="s">
        <v>28</v>
      </c>
      <c r="E39" s="20" t="s">
        <v>34</v>
      </c>
      <c r="G39" s="69"/>
    </row>
    <row r="40" spans="2:7" ht="15">
      <c r="B40" s="20" t="s">
        <v>96</v>
      </c>
      <c r="C40" s="75">
        <v>13.635470996584361</v>
      </c>
      <c r="D40" s="75">
        <v>12.684954042751915</v>
      </c>
      <c r="E40" s="75">
        <v>15.802438670344026</v>
      </c>
      <c r="G40" s="69"/>
    </row>
    <row r="41" spans="2:7" ht="15">
      <c r="B41" s="20"/>
      <c r="C41" s="75"/>
      <c r="D41" s="75"/>
      <c r="E41" s="75"/>
      <c r="G41" s="69"/>
    </row>
    <row r="42" spans="2:7" ht="15">
      <c r="B42" s="20" t="s">
        <v>35</v>
      </c>
      <c r="C42" s="75">
        <v>14.762005649717514</v>
      </c>
      <c r="D42" s="75">
        <v>13.894912427022518</v>
      </c>
      <c r="E42" s="75">
        <v>19.552995391705068</v>
      </c>
      <c r="G42" s="69"/>
    </row>
    <row r="43" spans="2:7" ht="15">
      <c r="B43" s="20" t="s">
        <v>22</v>
      </c>
      <c r="C43" s="75">
        <v>17.21423989737011</v>
      </c>
      <c r="D43" s="75">
        <v>17.020083102493075</v>
      </c>
      <c r="E43" s="75">
        <v>19.482758620689655</v>
      </c>
      <c r="G43" s="69"/>
    </row>
    <row r="44" spans="2:7" ht="15">
      <c r="B44" s="20" t="s">
        <v>0</v>
      </c>
      <c r="C44" s="75">
        <v>13.34991349480969</v>
      </c>
      <c r="D44" s="75">
        <v>11.364350453172205</v>
      </c>
      <c r="E44" s="75">
        <v>18.35159817351598</v>
      </c>
      <c r="G44" s="69"/>
    </row>
    <row r="45" spans="2:7" ht="15">
      <c r="B45" s="20" t="s">
        <v>10</v>
      </c>
      <c r="C45" s="75">
        <v>10.492537313432836</v>
      </c>
      <c r="D45" s="75">
        <v>10.363636363636363</v>
      </c>
      <c r="E45" s="75">
        <v>18</v>
      </c>
      <c r="G45" s="69"/>
    </row>
    <row r="46" spans="2:7" ht="15">
      <c r="B46" s="20" t="s">
        <v>7</v>
      </c>
      <c r="C46" s="75">
        <v>16.13240651252695</v>
      </c>
      <c r="D46" s="75">
        <v>15.368242527029892</v>
      </c>
      <c r="E46" s="75">
        <v>17.926811053024647</v>
      </c>
      <c r="G46" s="69"/>
    </row>
    <row r="47" spans="2:7" ht="15">
      <c r="B47" s="20" t="s">
        <v>23</v>
      </c>
      <c r="C47" s="75">
        <v>16.873467773823645</v>
      </c>
      <c r="D47" s="75">
        <v>16.806506849315067</v>
      </c>
      <c r="E47" s="75">
        <v>17.59278350515464</v>
      </c>
      <c r="G47" s="69"/>
    </row>
    <row r="48" spans="2:7" ht="15">
      <c r="B48" s="20" t="s">
        <v>5</v>
      </c>
      <c r="C48" s="75">
        <v>16.916876574307306</v>
      </c>
      <c r="D48" s="75">
        <v>15.186440677966102</v>
      </c>
      <c r="E48" s="75">
        <v>17.585714285714285</v>
      </c>
      <c r="G48" s="69"/>
    </row>
    <row r="49" spans="2:7" ht="15">
      <c r="B49" s="20" t="s">
        <v>8</v>
      </c>
      <c r="C49" s="75">
        <v>11.53538119911177</v>
      </c>
      <c r="D49" s="75">
        <v>11.226547294667185</v>
      </c>
      <c r="E49" s="75">
        <v>17.52710843373494</v>
      </c>
      <c r="G49" s="69"/>
    </row>
    <row r="50" spans="2:7" ht="15">
      <c r="B50" s="20" t="s">
        <v>13</v>
      </c>
      <c r="C50" s="75">
        <v>16.73967684021544</v>
      </c>
      <c r="D50" s="75">
        <v>13.098901098901099</v>
      </c>
      <c r="E50" s="75">
        <v>17.448497854077253</v>
      </c>
      <c r="G50" s="69"/>
    </row>
    <row r="51" spans="2:13" ht="15">
      <c r="B51" s="20" t="s">
        <v>16</v>
      </c>
      <c r="C51" s="75">
        <v>14.22688598979013</v>
      </c>
      <c r="D51" s="75">
        <v>12.933113129644921</v>
      </c>
      <c r="E51" s="75">
        <v>17.065217391304348</v>
      </c>
      <c r="G51" s="69"/>
      <c r="M51" s="140"/>
    </row>
    <row r="52" spans="2:7" ht="15">
      <c r="B52" s="20" t="s">
        <v>1</v>
      </c>
      <c r="C52" s="75">
        <v>15.619320688134097</v>
      </c>
      <c r="D52" s="75">
        <v>12.16611295681063</v>
      </c>
      <c r="E52" s="75">
        <v>16.86786786786787</v>
      </c>
      <c r="G52" s="69"/>
    </row>
    <row r="53" spans="2:7" ht="15">
      <c r="B53" s="20" t="s">
        <v>20</v>
      </c>
      <c r="C53" s="75">
        <v>15.733389402859546</v>
      </c>
      <c r="D53" s="75">
        <v>10.564356435643564</v>
      </c>
      <c r="E53" s="75">
        <v>16.79128672745694</v>
      </c>
      <c r="G53" s="69"/>
    </row>
    <row r="54" spans="2:7" ht="15">
      <c r="B54" s="20" t="s">
        <v>26</v>
      </c>
      <c r="C54" s="75">
        <v>14.917105263157895</v>
      </c>
      <c r="D54" s="75">
        <v>12.574132492113565</v>
      </c>
      <c r="E54" s="75">
        <v>16.59367945823928</v>
      </c>
      <c r="G54" s="69"/>
    </row>
    <row r="55" spans="2:7" ht="15">
      <c r="B55" s="20" t="s">
        <v>3</v>
      </c>
      <c r="C55" s="75">
        <v>11.503931379556827</v>
      </c>
      <c r="D55" s="75">
        <v>10.738879736408567</v>
      </c>
      <c r="E55" s="75">
        <v>16.524324324324326</v>
      </c>
      <c r="G55" s="69"/>
    </row>
    <row r="56" spans="2:7" ht="15">
      <c r="B56" s="20" t="s">
        <v>11</v>
      </c>
      <c r="C56" s="75">
        <v>16.03945885005637</v>
      </c>
      <c r="D56" s="75">
        <v>14.544041450777202</v>
      </c>
      <c r="E56" s="75">
        <v>16.455331412103746</v>
      </c>
      <c r="G56" s="69"/>
    </row>
    <row r="57" spans="2:7" ht="15">
      <c r="B57" s="20" t="s">
        <v>12</v>
      </c>
      <c r="C57" s="75">
        <v>15.770875763747455</v>
      </c>
      <c r="D57" s="75">
        <v>11.556420233463035</v>
      </c>
      <c r="E57" s="75">
        <v>16.40538957234915</v>
      </c>
      <c r="G57" s="69"/>
    </row>
    <row r="58" spans="2:7" ht="15">
      <c r="B58" s="20" t="s">
        <v>18</v>
      </c>
      <c r="C58" s="75">
        <v>14.526030820491462</v>
      </c>
      <c r="D58" s="75">
        <v>11.47182320441989</v>
      </c>
      <c r="E58" s="75">
        <v>16.37366310160428</v>
      </c>
      <c r="G58" s="69"/>
    </row>
    <row r="59" spans="2:7" ht="15">
      <c r="B59" s="20" t="s">
        <v>9</v>
      </c>
      <c r="C59" s="75">
        <v>15.05640957091298</v>
      </c>
      <c r="D59" s="75">
        <v>14.98087839856588</v>
      </c>
      <c r="E59" s="75">
        <v>15.71882951653944</v>
      </c>
      <c r="G59" s="69"/>
    </row>
    <row r="60" spans="2:7" ht="15">
      <c r="B60" s="20" t="s">
        <v>17</v>
      </c>
      <c r="C60" s="75">
        <v>14.550545490941847</v>
      </c>
      <c r="D60" s="75">
        <v>12.93317161916313</v>
      </c>
      <c r="E60" s="75">
        <v>15.685380814448799</v>
      </c>
      <c r="G60" s="69"/>
    </row>
    <row r="61" spans="2:7" ht="15">
      <c r="B61" s="20" t="s">
        <v>4</v>
      </c>
      <c r="C61" s="75">
        <v>13.306541347045435</v>
      </c>
      <c r="D61" s="76">
        <v>13.016053287329884</v>
      </c>
      <c r="E61" s="75">
        <v>15.427571728481455</v>
      </c>
      <c r="G61" s="69"/>
    </row>
    <row r="62" spans="2:7" ht="15">
      <c r="B62" s="20" t="s">
        <v>14</v>
      </c>
      <c r="C62" s="75">
        <v>14.276231263383298</v>
      </c>
      <c r="D62" s="75">
        <v>12.766884531590414</v>
      </c>
      <c r="E62" s="75">
        <v>15.019118428040361</v>
      </c>
      <c r="G62" s="69"/>
    </row>
    <row r="63" spans="2:7" ht="15">
      <c r="B63" s="20" t="s">
        <v>19</v>
      </c>
      <c r="C63" s="75">
        <v>14.674383186110266</v>
      </c>
      <c r="D63" s="76">
        <v>14.205405405405406</v>
      </c>
      <c r="E63" s="75">
        <v>14.852055955913523</v>
      </c>
      <c r="G63" s="69"/>
    </row>
    <row r="64" spans="2:7" ht="15">
      <c r="B64" s="20" t="s">
        <v>6</v>
      </c>
      <c r="C64" s="75">
        <v>11.377081292850146</v>
      </c>
      <c r="D64" s="75">
        <v>10.766821345707656</v>
      </c>
      <c r="E64" s="75">
        <v>14.685534591194969</v>
      </c>
      <c r="G64" s="69"/>
    </row>
    <row r="65" spans="2:7" ht="15">
      <c r="B65" s="20" t="s">
        <v>21</v>
      </c>
      <c r="C65" s="75">
        <v>11.28638351030606</v>
      </c>
      <c r="D65" s="75">
        <v>5.169691470054446</v>
      </c>
      <c r="E65" s="75">
        <v>14.495714285714286</v>
      </c>
      <c r="G65" s="69"/>
    </row>
    <row r="66" spans="2:7" ht="15">
      <c r="B66" s="20" t="s">
        <v>15</v>
      </c>
      <c r="C66" s="75">
        <v>12.38411078717201</v>
      </c>
      <c r="D66" s="75">
        <v>11.009032258064517</v>
      </c>
      <c r="E66" s="75">
        <v>14.175115207373272</v>
      </c>
      <c r="G66" s="69"/>
    </row>
    <row r="67" spans="2:7" ht="15">
      <c r="B67" s="20" t="s">
        <v>2</v>
      </c>
      <c r="C67" s="75">
        <v>12.016957248626701</v>
      </c>
      <c r="D67" s="75">
        <v>10.12437585111212</v>
      </c>
      <c r="E67" s="75">
        <v>14.117943548387096</v>
      </c>
      <c r="G67" s="69"/>
    </row>
    <row r="68" spans="2:7" ht="15">
      <c r="B68" s="20" t="s">
        <v>36</v>
      </c>
      <c r="C68" s="75">
        <v>11.103443941679236</v>
      </c>
      <c r="D68" s="75">
        <v>11.176269851686573</v>
      </c>
      <c r="E68" s="75">
        <v>9.441481481481482</v>
      </c>
      <c r="G68" s="69"/>
    </row>
    <row r="69" spans="3:7" ht="15">
      <c r="C69" s="75"/>
      <c r="D69" s="75"/>
      <c r="E69" s="75"/>
      <c r="G69" s="69"/>
    </row>
    <row r="70" spans="2:7" ht="15">
      <c r="B70" s="20" t="s">
        <v>24</v>
      </c>
      <c r="C70" s="75">
        <v>14.505890505890505</v>
      </c>
      <c r="D70" s="75">
        <v>13.957013574660634</v>
      </c>
      <c r="E70" s="75">
        <v>20.550847457627118</v>
      </c>
      <c r="G70" s="69"/>
    </row>
    <row r="71" spans="2:7" ht="15">
      <c r="B71" s="20" t="s">
        <v>25</v>
      </c>
      <c r="C71" s="75">
        <v>8.799129804205947</v>
      </c>
      <c r="D71" s="75">
        <v>8.215559157212319</v>
      </c>
      <c r="E71" s="75">
        <v>13.758620689655173</v>
      </c>
      <c r="G71" s="69"/>
    </row>
    <row r="72" ht="15">
      <c r="G72" s="69"/>
    </row>
    <row r="73" ht="15">
      <c r="G73" s="69"/>
    </row>
    <row r="74" ht="15">
      <c r="G74" s="69"/>
    </row>
    <row r="75" ht="15">
      <c r="G75" s="69"/>
    </row>
    <row r="76" ht="15">
      <c r="G76" s="69"/>
    </row>
    <row r="77" ht="15">
      <c r="G77" s="69"/>
    </row>
    <row r="78" ht="15">
      <c r="G78" s="69"/>
    </row>
    <row r="79" ht="15">
      <c r="G79" s="69"/>
    </row>
    <row r="80" ht="15">
      <c r="G80" s="69"/>
    </row>
    <row r="81" ht="15">
      <c r="G81" s="69"/>
    </row>
    <row r="82" ht="15">
      <c r="G82" s="69"/>
    </row>
    <row r="83" ht="15">
      <c r="G83" s="69"/>
    </row>
    <row r="84" ht="15">
      <c r="G84" s="69"/>
    </row>
    <row r="85" ht="15">
      <c r="G85" s="6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P40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5.7109375" style="3" customWidth="1"/>
    <col min="2" max="2" width="13.28125" style="3" customWidth="1"/>
    <col min="3" max="9" width="10.28125" style="3" customWidth="1"/>
    <col min="10" max="10" width="9.57421875" style="3" customWidth="1"/>
    <col min="11" max="16384" width="8.8515625" style="3" customWidth="1"/>
  </cols>
  <sheetData>
    <row r="1" ht="15">
      <c r="B1" s="2"/>
    </row>
    <row r="2" ht="15">
      <c r="B2" s="96" t="s">
        <v>122</v>
      </c>
    </row>
    <row r="3" ht="15">
      <c r="B3" s="97" t="s">
        <v>91</v>
      </c>
    </row>
    <row r="5" spans="2:9" ht="36">
      <c r="B5" s="49"/>
      <c r="C5" s="109">
        <v>2012</v>
      </c>
      <c r="D5" s="109">
        <v>2013</v>
      </c>
      <c r="E5" s="109">
        <v>2014</v>
      </c>
      <c r="F5" s="109">
        <v>2015</v>
      </c>
      <c r="G5" s="109">
        <v>2016</v>
      </c>
      <c r="H5" s="109" t="s">
        <v>134</v>
      </c>
      <c r="I5" s="109" t="s">
        <v>103</v>
      </c>
    </row>
    <row r="6" spans="2:11" ht="15">
      <c r="B6" s="110" t="s">
        <v>83</v>
      </c>
      <c r="C6" s="147">
        <v>13.725428259020775</v>
      </c>
      <c r="D6" s="147">
        <v>13.75358404321629</v>
      </c>
      <c r="E6" s="147">
        <v>13.743630357782465</v>
      </c>
      <c r="F6" s="147">
        <v>13.682651229026067</v>
      </c>
      <c r="G6" s="147">
        <v>13.635470996584361</v>
      </c>
      <c r="H6" s="147">
        <f>((G6-C6)/C6)*100</f>
        <v>-0.6554058695931131</v>
      </c>
      <c r="I6" s="147">
        <f>((G6-F6)/F6)*100</f>
        <v>-0.34481791322444005</v>
      </c>
      <c r="K6" s="102"/>
    </row>
    <row r="7" spans="2:9" ht="15">
      <c r="B7" s="6" t="s">
        <v>46</v>
      </c>
      <c r="C7" s="141">
        <v>13.802665520206363</v>
      </c>
      <c r="D7" s="141">
        <v>13.791421362489487</v>
      </c>
      <c r="E7" s="141">
        <v>13.404129793510325</v>
      </c>
      <c r="F7" s="141">
        <v>12.88748984565394</v>
      </c>
      <c r="G7" s="141">
        <v>13.34991349480969</v>
      </c>
      <c r="H7" s="142">
        <f aca="true" t="shared" si="0" ref="H7:H23">((G7-C7)/C7)*100</f>
        <v>-3.2801781998837023</v>
      </c>
      <c r="I7" s="142">
        <f>((G7-F7)/F7)*100</f>
        <v>3.588159173694267</v>
      </c>
    </row>
    <row r="8" spans="2:9" ht="15">
      <c r="B8" s="111" t="s">
        <v>43</v>
      </c>
      <c r="C8" s="143">
        <v>14.717391304347826</v>
      </c>
      <c r="D8" s="143">
        <v>15.19742007851935</v>
      </c>
      <c r="E8" s="143">
        <v>15.701240135287486</v>
      </c>
      <c r="F8" s="143">
        <v>15.394184938036226</v>
      </c>
      <c r="G8" s="143">
        <v>15.619320688134097</v>
      </c>
      <c r="H8" s="142">
        <f t="shared" si="0"/>
        <v>6.128323730305536</v>
      </c>
      <c r="I8" s="142">
        <f aca="true" t="shared" si="1" ref="I8:I36">((G8-F8)/F8)*100</f>
        <v>1.462472686953385</v>
      </c>
    </row>
    <row r="9" spans="2:9" ht="15">
      <c r="B9" s="111" t="s">
        <v>57</v>
      </c>
      <c r="C9" s="143">
        <v>13.155624036979969</v>
      </c>
      <c r="D9" s="143">
        <v>13.217673970623645</v>
      </c>
      <c r="E9" s="143">
        <v>12.956167664670659</v>
      </c>
      <c r="F9" s="143">
        <v>12.563145179002856</v>
      </c>
      <c r="G9" s="143">
        <v>12.016957248626701</v>
      </c>
      <c r="H9" s="142">
        <f t="shared" si="0"/>
        <v>-8.655361274786493</v>
      </c>
      <c r="I9" s="142">
        <f t="shared" si="1"/>
        <v>-4.347541340913692</v>
      </c>
    </row>
    <row r="10" spans="2:9" ht="15">
      <c r="B10" s="111" t="s">
        <v>47</v>
      </c>
      <c r="C10" s="143">
        <v>11.111925383077947</v>
      </c>
      <c r="D10" s="143">
        <v>11.099447513812155</v>
      </c>
      <c r="E10" s="143">
        <v>11.2</v>
      </c>
      <c r="F10" s="143">
        <v>11.047754811119031</v>
      </c>
      <c r="G10" s="143">
        <v>11.503931379556827</v>
      </c>
      <c r="H10" s="142">
        <f t="shared" si="0"/>
        <v>3.527795435666393</v>
      </c>
      <c r="I10" s="142">
        <f t="shared" si="1"/>
        <v>4.1291337130208206</v>
      </c>
    </row>
    <row r="11" spans="2:9" ht="15">
      <c r="B11" s="111" t="s">
        <v>101</v>
      </c>
      <c r="C11" s="143">
        <v>13.334303335649757</v>
      </c>
      <c r="D11" s="143">
        <v>13.311158518002525</v>
      </c>
      <c r="E11" s="143">
        <v>13.29426893565948</v>
      </c>
      <c r="F11" s="143">
        <v>13.282815071094047</v>
      </c>
      <c r="G11" s="143">
        <v>13.306541347045435</v>
      </c>
      <c r="H11" s="142">
        <f t="shared" si="0"/>
        <v>-0.20819976796312392</v>
      </c>
      <c r="I11" s="142">
        <f t="shared" si="1"/>
        <v>0.1786238521307189</v>
      </c>
    </row>
    <row r="12" spans="2:9" ht="15">
      <c r="B12" s="111" t="s">
        <v>42</v>
      </c>
      <c r="C12" s="143">
        <v>16.451704545454547</v>
      </c>
      <c r="D12" s="143">
        <v>16.266304347826086</v>
      </c>
      <c r="E12" s="143">
        <v>16.962365591397848</v>
      </c>
      <c r="F12" s="143">
        <v>16.701333333333334</v>
      </c>
      <c r="G12" s="143">
        <v>16.916876574307306</v>
      </c>
      <c r="H12" s="142">
        <f t="shared" si="0"/>
        <v>2.82750050347386</v>
      </c>
      <c r="I12" s="142">
        <f t="shared" si="1"/>
        <v>1.2905750497403703</v>
      </c>
    </row>
    <row r="13" spans="2:9" ht="15">
      <c r="B13" s="111" t="s">
        <v>48</v>
      </c>
      <c r="C13" s="143">
        <v>11.479861910241658</v>
      </c>
      <c r="D13" s="143">
        <v>11.196840826245444</v>
      </c>
      <c r="E13" s="143">
        <v>11.418032786885245</v>
      </c>
      <c r="F13" s="143">
        <v>11.578947368421053</v>
      </c>
      <c r="G13" s="143">
        <v>11.377081292850146</v>
      </c>
      <c r="H13" s="142">
        <f t="shared" si="0"/>
        <v>-0.8953123146874835</v>
      </c>
      <c r="I13" s="142">
        <f t="shared" si="1"/>
        <v>-1.743388834476013</v>
      </c>
    </row>
    <row r="14" spans="2:9" ht="15">
      <c r="B14" s="111" t="s">
        <v>49</v>
      </c>
      <c r="C14" s="143">
        <v>15.345360824742269</v>
      </c>
      <c r="D14" s="143">
        <v>13.846715328467154</v>
      </c>
      <c r="E14" s="143">
        <v>14.924689440993788</v>
      </c>
      <c r="F14" s="143">
        <v>14.107066381156317</v>
      </c>
      <c r="G14" s="143">
        <v>14.762005649717514</v>
      </c>
      <c r="H14" s="142">
        <f t="shared" si="0"/>
        <v>-3.8015083626067323</v>
      </c>
      <c r="I14" s="142">
        <f t="shared" si="1"/>
        <v>4.642632641440179</v>
      </c>
    </row>
    <row r="15" spans="2:9" ht="15">
      <c r="B15" s="111" t="s">
        <v>59</v>
      </c>
      <c r="C15" s="143">
        <v>16.15382744080441</v>
      </c>
      <c r="D15" s="143">
        <v>16.206411982497475</v>
      </c>
      <c r="E15" s="143">
        <v>16.096612399276435</v>
      </c>
      <c r="F15" s="143">
        <v>16.14542370267561</v>
      </c>
      <c r="G15" s="143">
        <v>16.13240651252695</v>
      </c>
      <c r="H15" s="142">
        <f t="shared" si="0"/>
        <v>-0.13260590009369583</v>
      </c>
      <c r="I15" s="142">
        <f t="shared" si="1"/>
        <v>-0.08062464255122304</v>
      </c>
    </row>
    <row r="16" spans="2:9" ht="15">
      <c r="B16" s="112" t="s">
        <v>52</v>
      </c>
      <c r="C16" s="144">
        <v>12.785068208778172</v>
      </c>
      <c r="D16" s="144">
        <v>12.766882585064403</v>
      </c>
      <c r="E16" s="144">
        <v>12.80714673281141</v>
      </c>
      <c r="F16" s="144">
        <v>12.276578737010391</v>
      </c>
      <c r="G16" s="144">
        <v>11.53538119911177</v>
      </c>
      <c r="H16" s="142">
        <f t="shared" si="0"/>
        <v>-9.774582264710743</v>
      </c>
      <c r="I16" s="142">
        <f t="shared" si="1"/>
        <v>-6.037492641692769</v>
      </c>
    </row>
    <row r="17" spans="2:9" ht="15">
      <c r="B17" s="113" t="s">
        <v>44</v>
      </c>
      <c r="C17" s="145">
        <v>14.343283582089553</v>
      </c>
      <c r="D17" s="145">
        <v>14.6128</v>
      </c>
      <c r="E17" s="145">
        <v>14.866877971473851</v>
      </c>
      <c r="F17" s="145">
        <v>15.04178674351585</v>
      </c>
      <c r="G17" s="145">
        <v>14.917105263157895</v>
      </c>
      <c r="H17" s="142">
        <f t="shared" si="0"/>
        <v>4.000629826386983</v>
      </c>
      <c r="I17" s="142">
        <f t="shared" si="1"/>
        <v>-0.8289007315683569</v>
      </c>
    </row>
    <row r="18" spans="2:9" ht="15">
      <c r="B18" s="114" t="s">
        <v>50</v>
      </c>
      <c r="C18" s="142">
        <v>15.550470219435736</v>
      </c>
      <c r="D18" s="142">
        <v>15.335784018319874</v>
      </c>
      <c r="E18" s="142">
        <v>15.02142037485656</v>
      </c>
      <c r="F18" s="142">
        <v>15.40754418359272</v>
      </c>
      <c r="G18" s="142">
        <v>15.05640957091298</v>
      </c>
      <c r="H18" s="142">
        <f t="shared" si="0"/>
        <v>-3.1771428230205894</v>
      </c>
      <c r="I18" s="142">
        <f t="shared" si="1"/>
        <v>-2.2789784568890497</v>
      </c>
    </row>
    <row r="19" spans="2:9" ht="15">
      <c r="B19" s="111" t="s">
        <v>55</v>
      </c>
      <c r="C19" s="143">
        <v>11.487179487179487</v>
      </c>
      <c r="D19" s="143">
        <v>10.745762711864407</v>
      </c>
      <c r="E19" s="143">
        <v>10.150943396226415</v>
      </c>
      <c r="F19" s="143">
        <v>10.425925925925926</v>
      </c>
      <c r="G19" s="143">
        <v>10.492537313432836</v>
      </c>
      <c r="H19" s="142">
        <f t="shared" si="0"/>
        <v>-8.658715351812369</v>
      </c>
      <c r="I19" s="142">
        <f t="shared" si="1"/>
        <v>0.6389014077039334</v>
      </c>
    </row>
    <row r="20" spans="2:9" ht="15">
      <c r="B20" s="111" t="s">
        <v>41</v>
      </c>
      <c r="C20" s="143">
        <v>16.70507544581619</v>
      </c>
      <c r="D20" s="143">
        <v>16.141057934508815</v>
      </c>
      <c r="E20" s="143">
        <v>16.529625151148732</v>
      </c>
      <c r="F20" s="143">
        <v>16.50561797752809</v>
      </c>
      <c r="G20" s="143">
        <v>16.03945885005637</v>
      </c>
      <c r="H20" s="142">
        <f t="shared" si="0"/>
        <v>-3.9845171482091275</v>
      </c>
      <c r="I20" s="142">
        <f t="shared" si="1"/>
        <v>-2.8242452243010927</v>
      </c>
    </row>
    <row r="21" spans="2:9" ht="15">
      <c r="B21" s="111" t="s">
        <v>60</v>
      </c>
      <c r="C21" s="143">
        <v>16.272727272727273</v>
      </c>
      <c r="D21" s="143">
        <v>15.85671282360024</v>
      </c>
      <c r="E21" s="143">
        <v>15.723809523809523</v>
      </c>
      <c r="F21" s="143">
        <v>15.859281437125748</v>
      </c>
      <c r="G21" s="143">
        <v>15.770875763747455</v>
      </c>
      <c r="H21" s="142">
        <f t="shared" si="0"/>
        <v>-3.084003686468159</v>
      </c>
      <c r="I21" s="142">
        <f t="shared" si="1"/>
        <v>-0.557438076427223</v>
      </c>
    </row>
    <row r="22" spans="2:9" ht="15">
      <c r="B22" s="111" t="s">
        <v>39</v>
      </c>
      <c r="C22" s="143">
        <v>16.257668711656443</v>
      </c>
      <c r="D22" s="143">
        <v>17.075396825396826</v>
      </c>
      <c r="E22" s="143">
        <v>16.46483704974271</v>
      </c>
      <c r="F22" s="143">
        <v>16.298342541436465</v>
      </c>
      <c r="G22" s="143">
        <v>16.73967684021544</v>
      </c>
      <c r="H22" s="142">
        <f t="shared" si="0"/>
        <v>2.964804715287425</v>
      </c>
      <c r="I22" s="142">
        <f t="shared" si="1"/>
        <v>2.707847731491345</v>
      </c>
    </row>
    <row r="23" spans="2:9" ht="15">
      <c r="B23" s="111" t="s">
        <v>61</v>
      </c>
      <c r="C23" s="143">
        <v>14.566493955094991</v>
      </c>
      <c r="D23" s="143">
        <v>14.495346013759612</v>
      </c>
      <c r="E23" s="143">
        <v>14.672272193977317</v>
      </c>
      <c r="F23" s="143">
        <v>14.660932721712538</v>
      </c>
      <c r="G23" s="143">
        <v>14.276231263383298</v>
      </c>
      <c r="H23" s="142">
        <f t="shared" si="0"/>
        <v>-1.992673683911193</v>
      </c>
      <c r="I23" s="142">
        <f t="shared" si="1"/>
        <v>-2.6239903397108173</v>
      </c>
    </row>
    <row r="24" spans="2:9" ht="15">
      <c r="B24" s="111" t="s">
        <v>100</v>
      </c>
      <c r="C24" s="143" t="s">
        <v>133</v>
      </c>
      <c r="D24" s="143" t="s">
        <v>133</v>
      </c>
      <c r="E24" s="143" t="s">
        <v>133</v>
      </c>
      <c r="F24" s="143" t="s">
        <v>133</v>
      </c>
      <c r="G24" s="143" t="s">
        <v>133</v>
      </c>
      <c r="H24" s="142" t="s">
        <v>133</v>
      </c>
      <c r="I24" s="142" t="s">
        <v>133</v>
      </c>
    </row>
    <row r="25" spans="2:9" ht="15">
      <c r="B25" s="111" t="s">
        <v>62</v>
      </c>
      <c r="C25" s="143">
        <v>12.876171229101598</v>
      </c>
      <c r="D25" s="143">
        <v>13.110403783193888</v>
      </c>
      <c r="E25" s="143">
        <v>12.77605086541858</v>
      </c>
      <c r="F25" s="143">
        <v>12.376504400934076</v>
      </c>
      <c r="G25" s="143">
        <v>12.38411078717201</v>
      </c>
      <c r="H25" s="142">
        <f aca="true" t="shared" si="2" ref="H25:H36">((G25-C25)/C25)*100</f>
        <v>-3.8214810379150177</v>
      </c>
      <c r="I25" s="142">
        <f t="shared" si="1"/>
        <v>0.061458276032777905</v>
      </c>
    </row>
    <row r="26" spans="2:9" ht="15">
      <c r="B26" s="111" t="s">
        <v>45</v>
      </c>
      <c r="C26" s="143">
        <v>14.97646383467279</v>
      </c>
      <c r="D26" s="143">
        <v>14.70127504553734</v>
      </c>
      <c r="E26" s="143">
        <v>14.386619301361753</v>
      </c>
      <c r="F26" s="143">
        <v>14.19047619047619</v>
      </c>
      <c r="G26" s="143">
        <v>14.22688598979013</v>
      </c>
      <c r="H26" s="142">
        <f t="shared" si="2"/>
        <v>-5.005038927462126</v>
      </c>
      <c r="I26" s="142">
        <f t="shared" si="1"/>
        <v>0.2565791226821295</v>
      </c>
    </row>
    <row r="27" spans="2:9" ht="15">
      <c r="B27" s="111" t="s">
        <v>63</v>
      </c>
      <c r="C27" s="143">
        <v>14.521063287832277</v>
      </c>
      <c r="D27" s="143">
        <v>14.502928772258668</v>
      </c>
      <c r="E27" s="143">
        <v>14.59580037226617</v>
      </c>
      <c r="F27" s="143">
        <v>14.467980022197558</v>
      </c>
      <c r="G27" s="143">
        <v>14.550545490941847</v>
      </c>
      <c r="H27" s="142">
        <f t="shared" si="2"/>
        <v>0.20303060819433272</v>
      </c>
      <c r="I27" s="142">
        <f t="shared" si="1"/>
        <v>0.570677237718134</v>
      </c>
    </row>
    <row r="28" spans="2:9" ht="15">
      <c r="B28" s="111" t="s">
        <v>64</v>
      </c>
      <c r="C28" s="143">
        <v>15.14949402023919</v>
      </c>
      <c r="D28" s="143">
        <v>15.53548661283468</v>
      </c>
      <c r="E28" s="143">
        <v>15.45345744680851</v>
      </c>
      <c r="F28" s="143">
        <v>14.307865168539326</v>
      </c>
      <c r="G28" s="143">
        <v>14.526030820491462</v>
      </c>
      <c r="H28" s="142">
        <f t="shared" si="2"/>
        <v>-4.115406091548693</v>
      </c>
      <c r="I28" s="142">
        <f t="shared" si="1"/>
        <v>1.5247952743631288</v>
      </c>
    </row>
    <row r="29" spans="2:9" ht="15">
      <c r="B29" s="111" t="s">
        <v>65</v>
      </c>
      <c r="C29" s="143">
        <v>14.676892627412172</v>
      </c>
      <c r="D29" s="143">
        <v>14.63483870967742</v>
      </c>
      <c r="E29" s="143">
        <v>14.787878787878787</v>
      </c>
      <c r="F29" s="143">
        <v>14.670300751879699</v>
      </c>
      <c r="G29" s="143">
        <v>14.674383186110266</v>
      </c>
      <c r="H29" s="142">
        <f t="shared" si="2"/>
        <v>-0.01709790597786334</v>
      </c>
      <c r="I29" s="142">
        <f t="shared" si="1"/>
        <v>0.02782788369245568</v>
      </c>
    </row>
    <row r="30" spans="2:9" ht="15">
      <c r="B30" s="111" t="s">
        <v>40</v>
      </c>
      <c r="C30" s="143">
        <v>11.221844293272865</v>
      </c>
      <c r="D30" s="143">
        <v>11.324943651389932</v>
      </c>
      <c r="E30" s="143">
        <v>10.94520069808028</v>
      </c>
      <c r="F30" s="143">
        <v>11.25503355704698</v>
      </c>
      <c r="G30" s="143">
        <v>11.28638351030606</v>
      </c>
      <c r="H30" s="142">
        <f t="shared" si="2"/>
        <v>0.5751213022255537</v>
      </c>
      <c r="I30" s="142">
        <f t="shared" si="1"/>
        <v>0.2785416240669538</v>
      </c>
    </row>
    <row r="31" spans="2:9" ht="15">
      <c r="B31" s="111" t="s">
        <v>66</v>
      </c>
      <c r="C31" s="143">
        <v>14.946378174976482</v>
      </c>
      <c r="D31" s="143">
        <v>15.162059103908485</v>
      </c>
      <c r="E31" s="143">
        <v>15.081556997219648</v>
      </c>
      <c r="F31" s="143">
        <v>15.532523850823937</v>
      </c>
      <c r="G31" s="143">
        <v>15.733389402859546</v>
      </c>
      <c r="H31" s="142">
        <f t="shared" si="2"/>
        <v>5.26556479883998</v>
      </c>
      <c r="I31" s="142">
        <f t="shared" si="1"/>
        <v>1.2931932631473382</v>
      </c>
    </row>
    <row r="32" spans="2:9" ht="15">
      <c r="B32" s="111" t="s">
        <v>51</v>
      </c>
      <c r="C32" s="143">
        <v>16.134347275031686</v>
      </c>
      <c r="D32" s="143">
        <v>15.344849246231156</v>
      </c>
      <c r="E32" s="143">
        <v>16.467980295566502</v>
      </c>
      <c r="F32" s="143">
        <v>18.166172106824927</v>
      </c>
      <c r="G32" s="143">
        <v>17.21423989737011</v>
      </c>
      <c r="H32" s="142">
        <f t="shared" si="2"/>
        <v>6.693128664768391</v>
      </c>
      <c r="I32" s="142">
        <f>((G32-F32)/F32)*100</f>
        <v>-5.240136468250137</v>
      </c>
    </row>
    <row r="33" spans="2:9" ht="15">
      <c r="B33" s="112" t="s">
        <v>53</v>
      </c>
      <c r="C33" s="144">
        <v>16.412254901960786</v>
      </c>
      <c r="D33" s="144">
        <v>16.34763529985373</v>
      </c>
      <c r="E33" s="144">
        <v>16.488801571709235</v>
      </c>
      <c r="F33" s="144">
        <v>16.326514555468137</v>
      </c>
      <c r="G33" s="144">
        <v>16.873467773823645</v>
      </c>
      <c r="H33" s="142">
        <f t="shared" si="2"/>
        <v>2.810173706281868</v>
      </c>
      <c r="I33" s="142">
        <f t="shared" si="1"/>
        <v>3.35009175716761</v>
      </c>
    </row>
    <row r="34" spans="2:9" ht="15">
      <c r="B34" s="115" t="s">
        <v>54</v>
      </c>
      <c r="C34" s="146">
        <v>10.552810335641983</v>
      </c>
      <c r="D34" s="146">
        <v>10.609673466445614</v>
      </c>
      <c r="E34" s="146">
        <v>10.530817887614004</v>
      </c>
      <c r="F34" s="146">
        <v>10.873289545703338</v>
      </c>
      <c r="G34" s="146">
        <v>11.103443941679236</v>
      </c>
      <c r="H34" s="157">
        <f t="shared" si="2"/>
        <v>5.2178859329774525</v>
      </c>
      <c r="I34" s="157">
        <f t="shared" si="1"/>
        <v>2.1166951823410725</v>
      </c>
    </row>
    <row r="35" spans="2:9" ht="15">
      <c r="B35" s="114" t="s">
        <v>67</v>
      </c>
      <c r="C35" s="142">
        <v>12.955041746949261</v>
      </c>
      <c r="D35" s="142">
        <v>13.006101281269066</v>
      </c>
      <c r="E35" s="142">
        <v>13.412422360248447</v>
      </c>
      <c r="F35" s="142">
        <v>14.09872029250457</v>
      </c>
      <c r="G35" s="142">
        <v>14.505890505890505</v>
      </c>
      <c r="H35" s="142">
        <f t="shared" si="2"/>
        <v>11.971005491406066</v>
      </c>
      <c r="I35" s="142">
        <f t="shared" si="1"/>
        <v>2.887994122433956</v>
      </c>
    </row>
    <row r="36" spans="2:11" ht="15">
      <c r="B36" s="116" t="s">
        <v>68</v>
      </c>
      <c r="C36" s="146">
        <v>9.176220806794054</v>
      </c>
      <c r="D36" s="146">
        <v>9.187813620071685</v>
      </c>
      <c r="E36" s="146">
        <v>9.313613684960798</v>
      </c>
      <c r="F36" s="146">
        <v>9.002170767004342</v>
      </c>
      <c r="G36" s="164">
        <v>8.799129804205947</v>
      </c>
      <c r="H36" s="157">
        <f t="shared" si="2"/>
        <v>-4.109436886140645</v>
      </c>
      <c r="I36" s="157">
        <f t="shared" si="1"/>
        <v>-2.2554666874638882</v>
      </c>
      <c r="K36" s="102"/>
    </row>
    <row r="37" spans="6:9" ht="15">
      <c r="F37" s="72"/>
      <c r="G37" s="72"/>
      <c r="H37" s="72"/>
      <c r="I37" s="72"/>
    </row>
    <row r="38" spans="2:16" ht="15">
      <c r="B38" s="7" t="s">
        <v>102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2:16" ht="15">
      <c r="B39" s="8" t="s">
        <v>94</v>
      </c>
      <c r="L39" s="47"/>
      <c r="M39" s="47"/>
      <c r="N39" s="47"/>
      <c r="O39" s="47"/>
      <c r="P39" s="47"/>
    </row>
    <row r="40" spans="3:16" ht="1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4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5.7109375" style="21" customWidth="1"/>
    <col min="2" max="2" width="7.421875" style="21" customWidth="1"/>
    <col min="3" max="5" width="6.421875" style="21" customWidth="1"/>
    <col min="6" max="6" width="8.8515625" style="21" customWidth="1"/>
    <col min="7" max="7" width="5.421875" style="21" customWidth="1"/>
    <col min="8" max="15" width="8.8515625" style="21" customWidth="1"/>
    <col min="16" max="16" width="8.57421875" style="21" customWidth="1"/>
    <col min="17" max="16384" width="8.8515625" style="21" customWidth="1"/>
  </cols>
  <sheetData>
    <row r="1" ht="11.25" customHeight="1">
      <c r="B1" s="2"/>
    </row>
    <row r="2" ht="15">
      <c r="B2" s="99" t="s">
        <v>123</v>
      </c>
    </row>
    <row r="3" ht="15">
      <c r="B3" s="100" t="s">
        <v>92</v>
      </c>
    </row>
    <row r="5" ht="15">
      <c r="G5" s="67"/>
    </row>
    <row r="6" ht="15">
      <c r="G6" s="67"/>
    </row>
    <row r="7" ht="15">
      <c r="G7" s="67"/>
    </row>
    <row r="8" ht="15">
      <c r="G8" s="67"/>
    </row>
    <row r="9" ht="15">
      <c r="G9" s="67"/>
    </row>
    <row r="10" ht="15">
      <c r="G10" s="67"/>
    </row>
    <row r="11" ht="15">
      <c r="G11" s="67"/>
    </row>
    <row r="12" ht="15">
      <c r="G12" s="68"/>
    </row>
    <row r="13" ht="15">
      <c r="G13" s="67"/>
    </row>
    <row r="14" ht="15">
      <c r="G14" s="67"/>
    </row>
    <row r="15" ht="15">
      <c r="G15" s="68"/>
    </row>
    <row r="16" ht="15">
      <c r="G16" s="67"/>
    </row>
    <row r="17" ht="15">
      <c r="G17" s="67"/>
    </row>
    <row r="18" ht="15">
      <c r="G18" s="67"/>
    </row>
    <row r="19" ht="15">
      <c r="G19" s="67"/>
    </row>
    <row r="20" ht="15">
      <c r="G20" s="67"/>
    </row>
    <row r="21" ht="15">
      <c r="G21" s="67"/>
    </row>
    <row r="22" ht="15">
      <c r="G22" s="67"/>
    </row>
    <row r="23" ht="15">
      <c r="G23" s="67"/>
    </row>
    <row r="24" ht="15">
      <c r="G24" s="67"/>
    </row>
    <row r="25" ht="15">
      <c r="G25" s="67"/>
    </row>
    <row r="26" ht="15">
      <c r="G26" s="67"/>
    </row>
    <row r="27" ht="15">
      <c r="G27" s="67"/>
    </row>
    <row r="28" ht="15">
      <c r="G28" s="67"/>
    </row>
    <row r="29" ht="15">
      <c r="G29" s="67"/>
    </row>
    <row r="30" spans="2:7" ht="15">
      <c r="B30" s="7" t="s">
        <v>114</v>
      </c>
      <c r="G30" s="67"/>
    </row>
    <row r="31" spans="2:7" ht="15">
      <c r="B31" s="27" t="s">
        <v>94</v>
      </c>
      <c r="G31" s="67"/>
    </row>
    <row r="32" spans="3:16" ht="15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ht="15">
      <c r="G33" s="67"/>
    </row>
    <row r="34" spans="7:13" ht="15">
      <c r="G34" s="74"/>
      <c r="H34" s="74"/>
      <c r="I34" s="74"/>
      <c r="J34" s="74"/>
      <c r="K34" s="74"/>
      <c r="L34" s="74"/>
      <c r="M34" s="74"/>
    </row>
    <row r="35" spans="3:11" ht="15">
      <c r="C35" s="20" t="s">
        <v>33</v>
      </c>
      <c r="D35" s="20" t="s">
        <v>28</v>
      </c>
      <c r="E35" s="20" t="s">
        <v>29</v>
      </c>
      <c r="G35" s="74"/>
      <c r="H35" s="74"/>
      <c r="I35" s="74"/>
      <c r="J35" s="74"/>
      <c r="K35" s="74"/>
    </row>
    <row r="36" spans="2:11" ht="15">
      <c r="B36" s="20" t="s">
        <v>96</v>
      </c>
      <c r="C36" s="67">
        <v>126.15263567372389</v>
      </c>
      <c r="D36" s="77">
        <v>88.33940100296532</v>
      </c>
      <c r="E36" s="77">
        <v>581.9227260416518</v>
      </c>
      <c r="G36" s="74"/>
      <c r="H36" s="74"/>
      <c r="I36" s="74"/>
      <c r="J36" s="74"/>
      <c r="K36" s="74"/>
    </row>
    <row r="37" spans="2:11" ht="15">
      <c r="B37" s="20"/>
      <c r="C37" s="67"/>
      <c r="D37" s="77"/>
      <c r="E37" s="77"/>
      <c r="G37" s="74"/>
      <c r="H37" s="74"/>
      <c r="I37" s="74"/>
      <c r="J37" s="74"/>
      <c r="K37" s="74"/>
    </row>
    <row r="38" spans="2:11" ht="15">
      <c r="B38" s="20" t="s">
        <v>35</v>
      </c>
      <c r="C38" s="67">
        <v>49.806877128104446</v>
      </c>
      <c r="D38" s="77">
        <v>39.97485375346121</v>
      </c>
      <c r="E38" s="77">
        <v>1453.5799931483384</v>
      </c>
      <c r="G38" s="74"/>
      <c r="H38" s="74"/>
      <c r="I38" s="74"/>
      <c r="J38" s="74"/>
      <c r="K38" s="74"/>
    </row>
    <row r="39" spans="2:11" ht="15">
      <c r="B39" s="20" t="s">
        <v>7</v>
      </c>
      <c r="C39" s="67">
        <v>168.8477112648658</v>
      </c>
      <c r="D39" s="77">
        <v>119.68241861110147</v>
      </c>
      <c r="E39" s="77">
        <v>976.3279915399008</v>
      </c>
      <c r="G39" s="74"/>
      <c r="H39" s="74"/>
      <c r="I39" s="74"/>
      <c r="J39" s="74"/>
      <c r="K39" s="74"/>
    </row>
    <row r="40" spans="2:11" ht="15">
      <c r="B40" s="20" t="s">
        <v>12</v>
      </c>
      <c r="C40" s="67">
        <v>487.234745402778</v>
      </c>
      <c r="D40" s="77">
        <v>86.15438169001828</v>
      </c>
      <c r="E40" s="77">
        <v>962.4029142896419</v>
      </c>
      <c r="G40" s="74"/>
      <c r="H40" s="74"/>
      <c r="I40" s="74"/>
      <c r="J40" s="74"/>
      <c r="K40" s="74"/>
    </row>
    <row r="41" spans="2:11" ht="15">
      <c r="B41" s="20" t="s">
        <v>18</v>
      </c>
      <c r="C41" s="67">
        <v>235.98706289920972</v>
      </c>
      <c r="D41" s="77">
        <v>85.08092603974596</v>
      </c>
      <c r="E41" s="77">
        <v>950.634532541623</v>
      </c>
      <c r="G41" s="74"/>
      <c r="H41" s="74"/>
      <c r="I41" s="74"/>
      <c r="J41" s="74"/>
      <c r="K41" s="74"/>
    </row>
    <row r="42" spans="2:11" ht="15">
      <c r="B42" s="20" t="s">
        <v>10</v>
      </c>
      <c r="C42" s="67">
        <v>35.71791484605223</v>
      </c>
      <c r="D42" s="77">
        <v>34.78968516352169</v>
      </c>
      <c r="E42" s="77">
        <v>857.1428571428571</v>
      </c>
      <c r="G42" s="74"/>
      <c r="H42" s="74"/>
      <c r="I42" s="74"/>
      <c r="J42" s="74"/>
      <c r="K42" s="74"/>
    </row>
    <row r="43" spans="2:11" ht="15">
      <c r="B43" s="20" t="s">
        <v>19</v>
      </c>
      <c r="C43" s="67">
        <v>222.9266058017556</v>
      </c>
      <c r="D43" s="77">
        <v>75.9647347882642</v>
      </c>
      <c r="E43" s="77">
        <v>812.3159676334886</v>
      </c>
      <c r="G43" s="74"/>
      <c r="H43" s="74"/>
      <c r="I43" s="74"/>
      <c r="J43" s="74"/>
      <c r="K43" s="74"/>
    </row>
    <row r="44" spans="1:11" ht="15">
      <c r="A44" s="71"/>
      <c r="B44" s="20" t="s">
        <v>1</v>
      </c>
      <c r="C44" s="67">
        <v>241.47549032979623</v>
      </c>
      <c r="D44" s="67">
        <v>65.52800866071988</v>
      </c>
      <c r="E44" s="67">
        <v>805.4894312673874</v>
      </c>
      <c r="G44" s="74"/>
      <c r="H44" s="74"/>
      <c r="I44" s="74"/>
      <c r="J44" s="74"/>
      <c r="K44" s="74"/>
    </row>
    <row r="45" spans="1:11" ht="15">
      <c r="A45" s="71"/>
      <c r="B45" s="20" t="s">
        <v>11</v>
      </c>
      <c r="C45" s="67">
        <v>224.43957153449338</v>
      </c>
      <c r="D45" s="77">
        <v>57.969517987691546</v>
      </c>
      <c r="E45" s="77">
        <v>763.0629426700522</v>
      </c>
      <c r="G45" s="74"/>
      <c r="H45" s="74"/>
      <c r="I45" s="74"/>
      <c r="J45" s="74"/>
      <c r="K45" s="74"/>
    </row>
    <row r="46" spans="1:11" ht="15">
      <c r="A46" s="71"/>
      <c r="B46" s="20" t="s">
        <v>17</v>
      </c>
      <c r="C46" s="67">
        <v>221.32794176866562</v>
      </c>
      <c r="D46" s="77">
        <v>99.58358197943778</v>
      </c>
      <c r="E46" s="77">
        <v>758.1179125250146</v>
      </c>
      <c r="G46" s="74"/>
      <c r="H46" s="74"/>
      <c r="I46" s="74"/>
      <c r="J46" s="74"/>
      <c r="K46" s="74"/>
    </row>
    <row r="47" spans="1:11" ht="15">
      <c r="A47" s="71"/>
      <c r="B47" s="20" t="s">
        <v>5</v>
      </c>
      <c r="C47" s="67">
        <v>194.2106937335531</v>
      </c>
      <c r="D47" s="67">
        <v>64.84295845997974</v>
      </c>
      <c r="E47" s="67">
        <v>708.8972070256264</v>
      </c>
      <c r="G47" s="74"/>
      <c r="H47" s="74"/>
      <c r="I47" s="74"/>
      <c r="J47" s="74"/>
      <c r="K47" s="74"/>
    </row>
    <row r="48" spans="1:11" ht="15">
      <c r="A48" s="71"/>
      <c r="B48" s="20" t="s">
        <v>14</v>
      </c>
      <c r="C48" s="67">
        <v>202.2765082752239</v>
      </c>
      <c r="D48" s="77">
        <v>75.04450164560042</v>
      </c>
      <c r="E48" s="77">
        <v>680.0769508236143</v>
      </c>
      <c r="G48" s="74"/>
      <c r="H48" s="74"/>
      <c r="I48" s="74"/>
      <c r="J48" s="74"/>
      <c r="K48" s="74"/>
    </row>
    <row r="49" spans="1:11" ht="15">
      <c r="A49" s="71"/>
      <c r="B49" s="20" t="s">
        <v>9</v>
      </c>
      <c r="C49" s="67">
        <v>124.94356646622363</v>
      </c>
      <c r="D49" s="77">
        <v>113.7847187946413</v>
      </c>
      <c r="E49" s="77">
        <v>612.5130137325864</v>
      </c>
      <c r="G49" s="74"/>
      <c r="H49" s="74"/>
      <c r="I49" s="74"/>
      <c r="J49" s="74"/>
      <c r="K49" s="74"/>
    </row>
    <row r="50" spans="1:11" ht="15">
      <c r="A50" s="71"/>
      <c r="B50" s="20" t="s">
        <v>21</v>
      </c>
      <c r="C50" s="67">
        <v>231.394745772479</v>
      </c>
      <c r="D50" s="78">
        <v>53.84077420330397</v>
      </c>
      <c r="E50" s="77">
        <v>604.3838227410805</v>
      </c>
      <c r="G50" s="74"/>
      <c r="H50" s="74"/>
      <c r="I50" s="74"/>
      <c r="J50" s="74"/>
      <c r="K50" s="74"/>
    </row>
    <row r="51" spans="1:11" ht="15">
      <c r="A51" s="71"/>
      <c r="B51" s="20" t="s">
        <v>20</v>
      </c>
      <c r="C51" s="67">
        <v>249.31696720109818</v>
      </c>
      <c r="D51" s="77">
        <v>46.29468934397779</v>
      </c>
      <c r="E51" s="77">
        <v>572.7269585651587</v>
      </c>
      <c r="G51" s="74"/>
      <c r="H51" s="74"/>
      <c r="I51" s="74"/>
      <c r="J51" s="74"/>
      <c r="K51" s="74"/>
    </row>
    <row r="52" spans="1:11" ht="15">
      <c r="A52" s="71"/>
      <c r="B52" s="20" t="s">
        <v>2</v>
      </c>
      <c r="C52" s="67">
        <v>116.49984139443237</v>
      </c>
      <c r="D52" s="77">
        <v>58.3860589671971</v>
      </c>
      <c r="E52" s="77">
        <v>561.5477145148357</v>
      </c>
      <c r="G52" s="74"/>
      <c r="H52" s="74"/>
      <c r="I52" s="74"/>
      <c r="J52" s="74"/>
      <c r="K52" s="74"/>
    </row>
    <row r="53" spans="1:11" ht="15">
      <c r="A53" s="71"/>
      <c r="B53" s="20" t="s">
        <v>26</v>
      </c>
      <c r="C53" s="67">
        <v>156.3379116332947</v>
      </c>
      <c r="D53" s="77">
        <v>67.74763750084982</v>
      </c>
      <c r="E53" s="77">
        <v>537.3538011695906</v>
      </c>
      <c r="G53" s="74"/>
      <c r="H53" s="74"/>
      <c r="I53" s="74"/>
      <c r="J53" s="74"/>
      <c r="K53" s="74"/>
    </row>
    <row r="54" spans="1:11" ht="15">
      <c r="A54" s="71"/>
      <c r="B54" s="20" t="s">
        <v>23</v>
      </c>
      <c r="C54" s="67">
        <v>98.53717109440846</v>
      </c>
      <c r="D54" s="77">
        <v>92.05330932350431</v>
      </c>
      <c r="E54" s="77">
        <v>519.2453978396471</v>
      </c>
      <c r="G54" s="74"/>
      <c r="H54" s="74"/>
      <c r="I54" s="74"/>
      <c r="J54" s="74"/>
      <c r="K54" s="74"/>
    </row>
    <row r="55" spans="1:11" ht="15">
      <c r="A55" s="71"/>
      <c r="B55" s="20" t="s">
        <v>22</v>
      </c>
      <c r="C55" s="67">
        <v>96.27139802843983</v>
      </c>
      <c r="D55" s="77">
        <v>89.5770992867218</v>
      </c>
      <c r="E55" s="77">
        <v>514.1037306642402</v>
      </c>
      <c r="G55" s="74"/>
      <c r="H55" s="74"/>
      <c r="I55" s="74"/>
      <c r="J55" s="74"/>
      <c r="K55" s="74"/>
    </row>
    <row r="56" spans="1:11" ht="15">
      <c r="A56" s="71"/>
      <c r="B56" s="20" t="s">
        <v>3</v>
      </c>
      <c r="C56" s="67">
        <v>87.12363175730542</v>
      </c>
      <c r="D56" s="77">
        <v>72.96610548938838</v>
      </c>
      <c r="E56" s="77">
        <v>504.9554013875124</v>
      </c>
      <c r="G56" s="74"/>
      <c r="H56" s="74"/>
      <c r="I56" s="74"/>
      <c r="J56" s="74"/>
      <c r="K56" s="74"/>
    </row>
    <row r="57" spans="1:11" ht="15">
      <c r="A57" s="71"/>
      <c r="B57" s="20" t="s">
        <v>36</v>
      </c>
      <c r="C57" s="67">
        <v>93.72271385178828</v>
      </c>
      <c r="D57" s="77">
        <v>91.10332468505096</v>
      </c>
      <c r="E57" s="77">
        <v>404.24992071043454</v>
      </c>
      <c r="G57" s="74"/>
      <c r="H57" s="74"/>
      <c r="I57" s="74"/>
      <c r="J57" s="74"/>
      <c r="K57" s="74"/>
    </row>
    <row r="58" spans="1:11" ht="15">
      <c r="A58" s="71"/>
      <c r="B58" s="20" t="s">
        <v>16</v>
      </c>
      <c r="C58" s="67">
        <v>66.63673389142905</v>
      </c>
      <c r="D58" s="77">
        <v>44.71943990771725</v>
      </c>
      <c r="E58" s="77">
        <v>359.94039203698753</v>
      </c>
      <c r="G58" s="74"/>
      <c r="H58" s="74"/>
      <c r="I58" s="74"/>
      <c r="J58" s="74"/>
      <c r="K58" s="74"/>
    </row>
    <row r="59" spans="1:11" ht="15">
      <c r="A59" s="71"/>
      <c r="B59" s="20" t="s">
        <v>4</v>
      </c>
      <c r="C59" s="67">
        <v>101.49651509696004</v>
      </c>
      <c r="D59" s="77">
        <v>91.0034200954732</v>
      </c>
      <c r="E59" s="77">
        <v>350.35916343525525</v>
      </c>
      <c r="G59" s="74"/>
      <c r="H59" s="74"/>
      <c r="I59" s="74"/>
      <c r="J59" s="74"/>
      <c r="K59" s="74"/>
    </row>
    <row r="60" spans="1:11" ht="15">
      <c r="A60" s="71"/>
      <c r="B60" s="20" t="s">
        <v>6</v>
      </c>
      <c r="C60" s="67">
        <v>82.53341196365007</v>
      </c>
      <c r="D60" s="77">
        <v>69.84497290788681</v>
      </c>
      <c r="E60" s="77">
        <v>296.99821928262526</v>
      </c>
      <c r="G60" s="74"/>
      <c r="H60" s="74"/>
      <c r="I60" s="74"/>
      <c r="J60" s="74"/>
      <c r="K60" s="74"/>
    </row>
    <row r="61" spans="1:11" ht="15">
      <c r="A61" s="71"/>
      <c r="B61" s="20" t="s">
        <v>8</v>
      </c>
      <c r="C61" s="67">
        <v>90.20722836332948</v>
      </c>
      <c r="D61" s="77">
        <v>85.52937108436451</v>
      </c>
      <c r="E61" s="77">
        <v>279.88071761820015</v>
      </c>
      <c r="G61" s="74"/>
      <c r="H61" s="74"/>
      <c r="I61" s="74"/>
      <c r="J61" s="74"/>
      <c r="K61" s="74"/>
    </row>
    <row r="62" spans="1:11" ht="15">
      <c r="A62" s="71"/>
      <c r="B62" s="20" t="s">
        <v>13</v>
      </c>
      <c r="C62" s="67">
        <v>161.37350940653178</v>
      </c>
      <c r="D62" s="77">
        <v>42.23056756182243</v>
      </c>
      <c r="E62" s="77">
        <v>275.1235027407458</v>
      </c>
      <c r="G62" s="74"/>
      <c r="H62" s="74"/>
      <c r="I62" s="74"/>
      <c r="J62" s="74"/>
      <c r="K62" s="74"/>
    </row>
    <row r="63" spans="1:11" ht="15">
      <c r="A63" s="71"/>
      <c r="B63" s="20" t="s">
        <v>15</v>
      </c>
      <c r="C63" s="67">
        <v>103.366514323085</v>
      </c>
      <c r="D63" s="77">
        <v>64.59831425050774</v>
      </c>
      <c r="E63" s="67">
        <v>261.90070746319486</v>
      </c>
      <c r="G63" s="74"/>
      <c r="H63" s="74"/>
      <c r="I63" s="74"/>
      <c r="J63" s="74"/>
      <c r="K63" s="74"/>
    </row>
    <row r="64" spans="1:11" ht="15">
      <c r="A64" s="71"/>
      <c r="B64" s="20" t="s">
        <v>0</v>
      </c>
      <c r="C64" s="67">
        <v>120.76453556616323</v>
      </c>
      <c r="D64" s="77">
        <v>91.31781590778881</v>
      </c>
      <c r="E64" s="77">
        <v>242.99159596122453</v>
      </c>
      <c r="G64" s="74"/>
      <c r="H64" s="74"/>
      <c r="I64" s="74"/>
      <c r="J64" s="74"/>
      <c r="K64" s="74"/>
    </row>
    <row r="65" spans="1:11" ht="15">
      <c r="A65" s="71"/>
      <c r="B65" s="20"/>
      <c r="C65" s="67"/>
      <c r="D65" s="77"/>
      <c r="E65" s="77"/>
      <c r="G65" s="74"/>
      <c r="H65" s="74"/>
      <c r="I65" s="74"/>
      <c r="J65" s="74"/>
      <c r="K65" s="74"/>
    </row>
    <row r="66" spans="1:11" ht="15">
      <c r="A66" s="71"/>
      <c r="B66" s="20" t="s">
        <v>24</v>
      </c>
      <c r="C66" s="67">
        <v>78.07068582255441</v>
      </c>
      <c r="D66" s="77">
        <v>70.29718765668444</v>
      </c>
      <c r="E66" s="77">
        <v>500.2062706270627</v>
      </c>
      <c r="G66" s="74"/>
      <c r="H66" s="74"/>
      <c r="I66" s="74"/>
      <c r="J66" s="74"/>
      <c r="K66" s="74"/>
    </row>
    <row r="67" spans="1:11" ht="15">
      <c r="A67" s="71"/>
      <c r="B67" s="20" t="s">
        <v>25</v>
      </c>
      <c r="C67" s="118">
        <v>42.63273100341863</v>
      </c>
      <c r="D67" s="118">
        <v>37.01134654419603</v>
      </c>
      <c r="E67" s="118">
        <v>186.43117465657417</v>
      </c>
      <c r="G67" s="74"/>
      <c r="H67" s="74"/>
      <c r="I67" s="74"/>
      <c r="J67" s="74"/>
      <c r="K67" s="74"/>
    </row>
    <row r="68" spans="1:11" ht="15">
      <c r="A68" s="71"/>
      <c r="G68" s="74"/>
      <c r="H68" s="74"/>
      <c r="I68" s="74"/>
      <c r="J68" s="74"/>
      <c r="K68" s="74"/>
    </row>
    <row r="69" spans="1:11" ht="15">
      <c r="A69" s="71"/>
      <c r="G69" s="74"/>
      <c r="H69" s="74"/>
      <c r="I69" s="74"/>
      <c r="J69" s="74"/>
      <c r="K69" s="74"/>
    </row>
    <row r="70" spans="1:11" ht="15">
      <c r="A70" s="71"/>
      <c r="G70" s="74"/>
      <c r="H70" s="74"/>
      <c r="I70" s="74"/>
      <c r="J70" s="74"/>
      <c r="K70" s="74"/>
    </row>
    <row r="71" spans="7:11" ht="15">
      <c r="G71" s="74"/>
      <c r="H71" s="74"/>
      <c r="I71" s="74"/>
      <c r="J71" s="74"/>
      <c r="K71" s="74"/>
    </row>
    <row r="72" spans="7:11" ht="15">
      <c r="G72" s="74"/>
      <c r="H72" s="74"/>
      <c r="I72" s="74"/>
      <c r="J72" s="74"/>
      <c r="K72" s="74"/>
    </row>
    <row r="73" spans="7:11" ht="15">
      <c r="G73" s="74"/>
      <c r="H73" s="74"/>
      <c r="I73" s="74"/>
      <c r="J73" s="74"/>
      <c r="K73" s="74"/>
    </row>
    <row r="74" spans="7:11" ht="15">
      <c r="G74" s="74"/>
      <c r="H74" s="74"/>
      <c r="I74" s="74"/>
      <c r="J74" s="74"/>
      <c r="K74" s="7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40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5.7109375" style="3" customWidth="1"/>
    <col min="2" max="2" width="14.140625" style="3" customWidth="1"/>
    <col min="3" max="9" width="10.28125" style="3" customWidth="1"/>
    <col min="10" max="10" width="9.8515625" style="3" customWidth="1"/>
    <col min="11" max="16384" width="8.8515625" style="3" customWidth="1"/>
  </cols>
  <sheetData>
    <row r="1" ht="15">
      <c r="B1" s="2"/>
    </row>
    <row r="2" ht="15">
      <c r="B2" s="99" t="s">
        <v>124</v>
      </c>
    </row>
    <row r="3" ht="15">
      <c r="B3" s="100" t="s">
        <v>92</v>
      </c>
    </row>
    <row r="4" ht="15">
      <c r="B4" s="20"/>
    </row>
    <row r="5" spans="2:13" ht="36">
      <c r="B5" s="49"/>
      <c r="C5" s="109">
        <v>2012</v>
      </c>
      <c r="D5" s="109">
        <v>2013</v>
      </c>
      <c r="E5" s="109">
        <v>2014</v>
      </c>
      <c r="F5" s="109">
        <v>2015</v>
      </c>
      <c r="G5" s="109">
        <v>2016</v>
      </c>
      <c r="H5" s="109" t="s">
        <v>134</v>
      </c>
      <c r="I5" s="109" t="s">
        <v>103</v>
      </c>
      <c r="L5" s="79"/>
      <c r="M5" s="79"/>
    </row>
    <row r="6" spans="2:12" ht="15">
      <c r="B6" s="110" t="s">
        <v>83</v>
      </c>
      <c r="C6" s="169">
        <v>119.9892176028369</v>
      </c>
      <c r="D6" s="169">
        <v>123.15779877410084</v>
      </c>
      <c r="E6" s="169">
        <v>122.04784212135296</v>
      </c>
      <c r="F6" s="169">
        <v>123.65727302778419</v>
      </c>
      <c r="G6" s="169">
        <v>126.15263567372389</v>
      </c>
      <c r="H6" s="147">
        <f>((G6-C6)/C6)*100</f>
        <v>5.13664327013769</v>
      </c>
      <c r="I6" s="147">
        <f>((G6-F6)/F6)*100</f>
        <v>2.017966743758801</v>
      </c>
      <c r="K6" s="79"/>
      <c r="L6" s="79"/>
    </row>
    <row r="7" spans="2:9" ht="15">
      <c r="B7" s="6" t="s">
        <v>46</v>
      </c>
      <c r="C7" s="127">
        <v>110.1825794495161</v>
      </c>
      <c r="D7" s="127">
        <v>109.09889291036832</v>
      </c>
      <c r="E7" s="127">
        <v>106.21218394796244</v>
      </c>
      <c r="F7" s="127">
        <v>120.17012960452062</v>
      </c>
      <c r="G7" s="127">
        <v>120.76453556616323</v>
      </c>
      <c r="H7" s="142">
        <f aca="true" t="shared" si="0" ref="H7:H23">((G7-C7)/C7)*100</f>
        <v>9.604019228371413</v>
      </c>
      <c r="I7" s="142">
        <f>((G7-F7)/F7)*100</f>
        <v>0.49463703134780235</v>
      </c>
    </row>
    <row r="8" spans="2:9" ht="15">
      <c r="B8" s="111" t="s">
        <v>43</v>
      </c>
      <c r="C8" s="132">
        <v>173.745669190299</v>
      </c>
      <c r="D8" s="132">
        <v>169.22193009298869</v>
      </c>
      <c r="E8" s="132">
        <v>181.9607125825565</v>
      </c>
      <c r="F8" s="132">
        <v>199.89849412318108</v>
      </c>
      <c r="G8" s="132">
        <v>241.47549032979623</v>
      </c>
      <c r="H8" s="142">
        <f t="shared" si="0"/>
        <v>38.98216367356735</v>
      </c>
      <c r="I8" s="142">
        <f aca="true" t="shared" si="1" ref="I8:I36">((G8-F8)/F8)*100</f>
        <v>20.799054234492957</v>
      </c>
    </row>
    <row r="9" spans="2:9" ht="15">
      <c r="B9" s="111" t="s">
        <v>57</v>
      </c>
      <c r="C9" s="132">
        <v>150.97520290939957</v>
      </c>
      <c r="D9" s="132">
        <v>156.16029950187328</v>
      </c>
      <c r="E9" s="132">
        <v>140.04655100545511</v>
      </c>
      <c r="F9" s="132">
        <v>130.85711409733756</v>
      </c>
      <c r="G9" s="132">
        <v>116.49984139443237</v>
      </c>
      <c r="H9" s="142">
        <f t="shared" si="0"/>
        <v>-22.83511520475049</v>
      </c>
      <c r="I9" s="142">
        <f t="shared" si="1"/>
        <v>-10.971717359000895</v>
      </c>
    </row>
    <row r="10" spans="2:9" ht="15">
      <c r="B10" s="111" t="s">
        <v>47</v>
      </c>
      <c r="C10" s="132">
        <v>94.57681708382005</v>
      </c>
      <c r="D10" s="132">
        <v>92.41189762932893</v>
      </c>
      <c r="E10" s="132">
        <v>90.84683349612116</v>
      </c>
      <c r="F10" s="132">
        <v>85.5257349695418</v>
      </c>
      <c r="G10" s="132">
        <v>87.12363175730542</v>
      </c>
      <c r="H10" s="142">
        <f t="shared" si="0"/>
        <v>-7.880562654068954</v>
      </c>
      <c r="I10" s="142">
        <f t="shared" si="1"/>
        <v>1.8683227783224243</v>
      </c>
    </row>
    <row r="11" spans="2:9" ht="15">
      <c r="B11" s="111" t="s">
        <v>101</v>
      </c>
      <c r="C11" s="132">
        <v>106.1640057859416</v>
      </c>
      <c r="D11" s="132">
        <v>104.04049134617937</v>
      </c>
      <c r="E11" s="132">
        <v>101.59836049462955</v>
      </c>
      <c r="F11" s="132">
        <v>103.71725766794968</v>
      </c>
      <c r="G11" s="132">
        <v>101.49651509696004</v>
      </c>
      <c r="H11" s="142">
        <f t="shared" si="0"/>
        <v>-4.3964907450766475</v>
      </c>
      <c r="I11" s="142">
        <f t="shared" si="1"/>
        <v>-2.1411504902099705</v>
      </c>
    </row>
    <row r="12" spans="2:9" ht="15">
      <c r="B12" s="111" t="s">
        <v>42</v>
      </c>
      <c r="C12" s="132">
        <v>184.8919255451614</v>
      </c>
      <c r="D12" s="132">
        <v>192.5997425997426</v>
      </c>
      <c r="E12" s="132">
        <v>230.645515023028</v>
      </c>
      <c r="F12" s="132">
        <v>222.39187557701868</v>
      </c>
      <c r="G12" s="132">
        <v>194.2106937335531</v>
      </c>
      <c r="H12" s="142">
        <f t="shared" si="0"/>
        <v>5.040116360362909</v>
      </c>
      <c r="I12" s="142">
        <f t="shared" si="1"/>
        <v>-12.671857625350121</v>
      </c>
    </row>
    <row r="13" spans="2:9" ht="15">
      <c r="B13" s="111" t="s">
        <v>48</v>
      </c>
      <c r="C13" s="132">
        <v>93.7021556380031</v>
      </c>
      <c r="D13" s="132">
        <v>85.9431833019343</v>
      </c>
      <c r="E13" s="132">
        <v>86.42588078883226</v>
      </c>
      <c r="F13" s="132">
        <v>84.55034588777863</v>
      </c>
      <c r="G13" s="132">
        <v>82.53341196365007</v>
      </c>
      <c r="H13" s="142">
        <f t="shared" si="0"/>
        <v>-11.919409535785848</v>
      </c>
      <c r="I13" s="142">
        <f t="shared" si="1"/>
        <v>-2.385482759355694</v>
      </c>
    </row>
    <row r="14" spans="2:9" ht="15">
      <c r="B14" s="111" t="s">
        <v>49</v>
      </c>
      <c r="C14" s="132">
        <v>52.081354780018195</v>
      </c>
      <c r="D14" s="132">
        <v>39.455567249175324</v>
      </c>
      <c r="E14" s="132">
        <v>47.661078975620285</v>
      </c>
      <c r="F14" s="132">
        <v>47.05658265973024</v>
      </c>
      <c r="G14" s="132">
        <v>49.806877128104446</v>
      </c>
      <c r="H14" s="142">
        <f t="shared" si="0"/>
        <v>-4.367162992438874</v>
      </c>
      <c r="I14" s="142">
        <f t="shared" si="1"/>
        <v>5.844654058841879</v>
      </c>
    </row>
    <row r="15" spans="2:9" ht="15">
      <c r="B15" s="111" t="s">
        <v>59</v>
      </c>
      <c r="C15" s="132">
        <v>160.82063254872233</v>
      </c>
      <c r="D15" s="132">
        <v>171.27650113830393</v>
      </c>
      <c r="E15" s="132">
        <v>165.26195649788198</v>
      </c>
      <c r="F15" s="132">
        <v>166.41221495381322</v>
      </c>
      <c r="G15" s="132">
        <v>168.8477112648658</v>
      </c>
      <c r="H15" s="142">
        <f t="shared" si="0"/>
        <v>4.9913239296031175</v>
      </c>
      <c r="I15" s="142">
        <f t="shared" si="1"/>
        <v>1.4635321762459246</v>
      </c>
    </row>
    <row r="16" spans="2:9" ht="15">
      <c r="B16" s="112" t="s">
        <v>52</v>
      </c>
      <c r="C16" s="148">
        <v>85.86316266425013</v>
      </c>
      <c r="D16" s="148">
        <v>85.74161607585297</v>
      </c>
      <c r="E16" s="148">
        <v>86.11873831161927</v>
      </c>
      <c r="F16" s="148">
        <v>85.47631702708495</v>
      </c>
      <c r="G16" s="148">
        <v>90.20722836332948</v>
      </c>
      <c r="H16" s="142">
        <f t="shared" si="0"/>
        <v>5.059289180933049</v>
      </c>
      <c r="I16" s="142">
        <f t="shared" si="1"/>
        <v>5.534762728189897</v>
      </c>
    </row>
    <row r="17" spans="2:9" ht="15">
      <c r="B17" s="113" t="s">
        <v>44</v>
      </c>
      <c r="C17" s="132">
        <v>132.1406199868608</v>
      </c>
      <c r="D17" s="132">
        <v>135.27965398743927</v>
      </c>
      <c r="E17" s="132">
        <v>141.79905376604137</v>
      </c>
      <c r="F17" s="132">
        <v>156.9703622392975</v>
      </c>
      <c r="G17" s="132">
        <v>156.3379116332947</v>
      </c>
      <c r="H17" s="142">
        <f t="shared" si="0"/>
        <v>18.31177396385754</v>
      </c>
      <c r="I17" s="142">
        <f t="shared" si="1"/>
        <v>-0.40291084060736365</v>
      </c>
    </row>
    <row r="18" spans="2:9" ht="15">
      <c r="B18" s="114" t="s">
        <v>50</v>
      </c>
      <c r="C18" s="149">
        <v>110.59802214011609</v>
      </c>
      <c r="D18" s="149">
        <v>124.27432335291911</v>
      </c>
      <c r="E18" s="149">
        <v>122.33245003405825</v>
      </c>
      <c r="F18" s="149">
        <v>122.06820019937179</v>
      </c>
      <c r="G18" s="149">
        <v>124.94356646622363</v>
      </c>
      <c r="H18" s="142">
        <f t="shared" si="0"/>
        <v>12.970886864444326</v>
      </c>
      <c r="I18" s="142">
        <f t="shared" si="1"/>
        <v>2.3555408060048055</v>
      </c>
    </row>
    <row r="19" spans="2:9" ht="15">
      <c r="B19" s="111" t="s">
        <v>55</v>
      </c>
      <c r="C19" s="132">
        <v>39.01759275387563</v>
      </c>
      <c r="D19" s="132">
        <v>39.32514576355291</v>
      </c>
      <c r="E19" s="132">
        <v>36.88721288995543</v>
      </c>
      <c r="F19" s="132">
        <v>39.09179280655464</v>
      </c>
      <c r="G19" s="132">
        <v>35.71791484605223</v>
      </c>
      <c r="H19" s="142">
        <f t="shared" si="0"/>
        <v>-8.45689770929203</v>
      </c>
      <c r="I19" s="142">
        <f t="shared" si="1"/>
        <v>-8.63065548617331</v>
      </c>
    </row>
    <row r="20" spans="2:9" ht="15">
      <c r="B20" s="111" t="s">
        <v>41</v>
      </c>
      <c r="C20" s="132">
        <v>231.42411918969253</v>
      </c>
      <c r="D20" s="132">
        <v>211.45025573337733</v>
      </c>
      <c r="E20" s="132">
        <v>219.63720496794613</v>
      </c>
      <c r="F20" s="132">
        <v>234.78080199459797</v>
      </c>
      <c r="G20" s="132">
        <v>224.43957153449338</v>
      </c>
      <c r="H20" s="142">
        <f t="shared" si="0"/>
        <v>-3.0180724808005395</v>
      </c>
      <c r="I20" s="142">
        <f t="shared" si="1"/>
        <v>-4.404632053494103</v>
      </c>
    </row>
    <row r="21" spans="2:9" ht="15">
      <c r="B21" s="111" t="s">
        <v>60</v>
      </c>
      <c r="C21" s="132">
        <v>484.2033534318989</v>
      </c>
      <c r="D21" s="132">
        <v>503.15210331257396</v>
      </c>
      <c r="E21" s="132">
        <v>487.3504540640031</v>
      </c>
      <c r="F21" s="132">
        <v>451.9547447995768</v>
      </c>
      <c r="G21" s="132">
        <v>487.234745402778</v>
      </c>
      <c r="H21" s="142">
        <f t="shared" si="0"/>
        <v>0.626057615956898</v>
      </c>
      <c r="I21" s="142">
        <f t="shared" si="1"/>
        <v>7.8060914304254965</v>
      </c>
    </row>
    <row r="22" spans="2:9" ht="15">
      <c r="B22" s="111" t="s">
        <v>39</v>
      </c>
      <c r="C22" s="132">
        <v>145.9197533130208</v>
      </c>
      <c r="D22" s="132">
        <v>167.17171717171718</v>
      </c>
      <c r="E22" s="132">
        <v>163.46235716840079</v>
      </c>
      <c r="F22" s="132">
        <v>168.42065198774432</v>
      </c>
      <c r="G22" s="132">
        <v>161.37350940653178</v>
      </c>
      <c r="H22" s="142">
        <f t="shared" si="0"/>
        <v>10.590585402347989</v>
      </c>
      <c r="I22" s="142">
        <f t="shared" si="1"/>
        <v>-4.184250861186162</v>
      </c>
    </row>
    <row r="23" spans="2:9" ht="15">
      <c r="B23" s="111" t="s">
        <v>61</v>
      </c>
      <c r="C23" s="132">
        <v>203.8256582524741</v>
      </c>
      <c r="D23" s="132">
        <v>211.67654585103804</v>
      </c>
      <c r="E23" s="132">
        <v>194.27586064045735</v>
      </c>
      <c r="F23" s="132">
        <v>192.97689489997182</v>
      </c>
      <c r="G23" s="132">
        <v>202.2765082752239</v>
      </c>
      <c r="H23" s="142">
        <f t="shared" si="0"/>
        <v>-0.7600367836571946</v>
      </c>
      <c r="I23" s="142">
        <f t="shared" si="1"/>
        <v>4.819029438769064</v>
      </c>
    </row>
    <row r="24" spans="2:9" ht="15">
      <c r="B24" s="111" t="s">
        <v>100</v>
      </c>
      <c r="C24" s="132" t="s">
        <v>133</v>
      </c>
      <c r="D24" s="132" t="s">
        <v>133</v>
      </c>
      <c r="E24" s="132" t="s">
        <v>133</v>
      </c>
      <c r="F24" s="132" t="s">
        <v>133</v>
      </c>
      <c r="G24" s="132" t="s">
        <v>133</v>
      </c>
      <c r="H24" s="132" t="s">
        <v>133</v>
      </c>
      <c r="I24" s="132" t="s">
        <v>133</v>
      </c>
    </row>
    <row r="25" spans="2:9" ht="15">
      <c r="B25" s="111" t="s">
        <v>62</v>
      </c>
      <c r="C25" s="132">
        <v>110.91311634443282</v>
      </c>
      <c r="D25" s="132">
        <v>112.25017363652502</v>
      </c>
      <c r="E25" s="132">
        <v>113.06752196468457</v>
      </c>
      <c r="F25" s="132">
        <v>107.39815879963463</v>
      </c>
      <c r="G25" s="132">
        <v>103.366514323085</v>
      </c>
      <c r="H25" s="142">
        <f aca="true" t="shared" si="2" ref="H25:H36">((G25-C25)/C25)*100</f>
        <v>-6.8040663449689625</v>
      </c>
      <c r="I25" s="142">
        <f t="shared" si="1"/>
        <v>-3.7539232716933184</v>
      </c>
    </row>
    <row r="26" spans="2:9" ht="15">
      <c r="B26" s="111" t="s">
        <v>45</v>
      </c>
      <c r="C26" s="132">
        <v>78.11943239221111</v>
      </c>
      <c r="D26" s="132">
        <v>74.39281050771947</v>
      </c>
      <c r="E26" s="132">
        <v>69.51767624028358</v>
      </c>
      <c r="F26" s="132">
        <v>69.60474893752777</v>
      </c>
      <c r="G26" s="132">
        <v>66.63673389142905</v>
      </c>
      <c r="H26" s="142">
        <f t="shared" si="2"/>
        <v>-14.698901603804979</v>
      </c>
      <c r="I26" s="142">
        <f t="shared" si="1"/>
        <v>-4.26409848667453</v>
      </c>
    </row>
    <row r="27" spans="2:9" ht="15">
      <c r="B27" s="111" t="s">
        <v>63</v>
      </c>
      <c r="C27" s="132">
        <v>178.57231780494484</v>
      </c>
      <c r="D27" s="132">
        <v>190.36788947938197</v>
      </c>
      <c r="E27" s="132">
        <v>192.96714350090974</v>
      </c>
      <c r="F27" s="132">
        <v>206.10375031621552</v>
      </c>
      <c r="G27" s="132">
        <v>221.32794176866562</v>
      </c>
      <c r="H27" s="142">
        <f t="shared" si="2"/>
        <v>23.943030190392047</v>
      </c>
      <c r="I27" s="142">
        <f t="shared" si="1"/>
        <v>7.386663963703874</v>
      </c>
    </row>
    <row r="28" spans="2:9" ht="15">
      <c r="B28" s="111" t="s">
        <v>64</v>
      </c>
      <c r="C28" s="132">
        <v>213.19359933714819</v>
      </c>
      <c r="D28" s="132">
        <v>246.6982055244741</v>
      </c>
      <c r="E28" s="132">
        <v>232.68526119776544</v>
      </c>
      <c r="F28" s="132">
        <v>211.7280091514918</v>
      </c>
      <c r="G28" s="132">
        <v>235.98706289920972</v>
      </c>
      <c r="H28" s="142">
        <f t="shared" si="2"/>
        <v>10.691438970461558</v>
      </c>
      <c r="I28" s="142">
        <f t="shared" si="1"/>
        <v>11.457649767235345</v>
      </c>
    </row>
    <row r="29" spans="2:9" ht="15">
      <c r="B29" s="111" t="s">
        <v>65</v>
      </c>
      <c r="C29" s="132">
        <v>157.26548292517404</v>
      </c>
      <c r="D29" s="132">
        <v>177.63137287657787</v>
      </c>
      <c r="E29" s="132">
        <v>184.01784872576437</v>
      </c>
      <c r="F29" s="132">
        <v>196.26906208506014</v>
      </c>
      <c r="G29" s="132">
        <v>222.9266058017556</v>
      </c>
      <c r="H29" s="142">
        <f t="shared" si="2"/>
        <v>41.75177009936932</v>
      </c>
      <c r="I29" s="142">
        <f t="shared" si="1"/>
        <v>13.582142510643111</v>
      </c>
    </row>
    <row r="30" spans="2:9" ht="15">
      <c r="B30" s="111" t="s">
        <v>40</v>
      </c>
      <c r="C30" s="132">
        <v>224.4877901262569</v>
      </c>
      <c r="D30" s="132">
        <v>233.63971727943456</v>
      </c>
      <c r="E30" s="132">
        <v>219.88948726579156</v>
      </c>
      <c r="F30" s="132">
        <v>227.81456953642385</v>
      </c>
      <c r="G30" s="132">
        <v>231.394745772479</v>
      </c>
      <c r="H30" s="142">
        <f t="shared" si="2"/>
        <v>3.076762278401641</v>
      </c>
      <c r="I30" s="142">
        <f t="shared" si="1"/>
        <v>1.571530847803285</v>
      </c>
    </row>
    <row r="31" spans="2:9" ht="15">
      <c r="B31" s="111" t="s">
        <v>66</v>
      </c>
      <c r="C31" s="132">
        <v>253.1589094791185</v>
      </c>
      <c r="D31" s="132">
        <v>243.41903887358433</v>
      </c>
      <c r="E31" s="132">
        <v>219.4812726757752</v>
      </c>
      <c r="F31" s="132">
        <v>253.99594378022667</v>
      </c>
      <c r="G31" s="132">
        <v>249.31696720109818</v>
      </c>
      <c r="H31" s="142">
        <f t="shared" si="2"/>
        <v>-1.517601053790771</v>
      </c>
      <c r="I31" s="142">
        <f t="shared" si="1"/>
        <v>-1.8421461813488778</v>
      </c>
    </row>
    <row r="32" spans="2:9" ht="15">
      <c r="B32" s="111" t="s">
        <v>51</v>
      </c>
      <c r="C32" s="132">
        <v>85.03759222704302</v>
      </c>
      <c r="D32" s="132">
        <v>88.95014145945375</v>
      </c>
      <c r="E32" s="132">
        <v>83.53591712448818</v>
      </c>
      <c r="F32" s="132">
        <v>90.05854835387919</v>
      </c>
      <c r="G32" s="132">
        <v>96.27139802843983</v>
      </c>
      <c r="H32" s="142">
        <f t="shared" si="2"/>
        <v>13.210399668188538</v>
      </c>
      <c r="I32" s="142">
        <f t="shared" si="1"/>
        <v>6.898678457649192</v>
      </c>
    </row>
    <row r="33" spans="2:9" ht="15">
      <c r="B33" s="112" t="s">
        <v>53</v>
      </c>
      <c r="C33" s="132">
        <v>113.51838854814046</v>
      </c>
      <c r="D33" s="132">
        <v>119.24517296933959</v>
      </c>
      <c r="E33" s="132">
        <v>110.06575513490688</v>
      </c>
      <c r="F33" s="132">
        <v>98.1387638895129</v>
      </c>
      <c r="G33" s="132">
        <v>98.53717109440846</v>
      </c>
      <c r="H33" s="142">
        <f t="shared" si="2"/>
        <v>-13.197172409982564</v>
      </c>
      <c r="I33" s="142">
        <f t="shared" si="1"/>
        <v>0.4059631374041957</v>
      </c>
    </row>
    <row r="34" spans="2:9" ht="15">
      <c r="B34" s="115" t="s">
        <v>54</v>
      </c>
      <c r="C34" s="150">
        <v>97.53036649053539</v>
      </c>
      <c r="D34" s="150">
        <v>97.66254309578345</v>
      </c>
      <c r="E34" s="150">
        <v>94.99119598000618</v>
      </c>
      <c r="F34" s="150">
        <v>95.29948843476389</v>
      </c>
      <c r="G34" s="150">
        <v>93.72271385178828</v>
      </c>
      <c r="H34" s="157">
        <f t="shared" si="2"/>
        <v>-3.9040688308257363</v>
      </c>
      <c r="I34" s="157">
        <f t="shared" si="1"/>
        <v>-1.6545467440310178</v>
      </c>
    </row>
    <row r="35" spans="2:9" ht="15">
      <c r="B35" s="114" t="s">
        <v>67</v>
      </c>
      <c r="C35" s="149">
        <v>80.19895670981902</v>
      </c>
      <c r="D35" s="149">
        <v>78.55934608198298</v>
      </c>
      <c r="E35" s="149">
        <v>73.6415999672613</v>
      </c>
      <c r="F35" s="149">
        <v>81.7029932337943</v>
      </c>
      <c r="G35" s="149">
        <v>78.07068582255441</v>
      </c>
      <c r="H35" s="142">
        <f t="shared" si="2"/>
        <v>-2.6537388696529445</v>
      </c>
      <c r="I35" s="142">
        <f t="shared" si="1"/>
        <v>-4.445745825793668</v>
      </c>
    </row>
    <row r="36" spans="2:9" ht="15">
      <c r="B36" s="116" t="s">
        <v>68</v>
      </c>
      <c r="C36" s="139">
        <v>43.15110207368901</v>
      </c>
      <c r="D36" s="139">
        <v>43.35237631364431</v>
      </c>
      <c r="E36" s="139">
        <v>43.1016568425983</v>
      </c>
      <c r="F36" s="139">
        <v>43.01644105596183</v>
      </c>
      <c r="G36" s="139">
        <v>42.63273100341863</v>
      </c>
      <c r="H36" s="157">
        <f t="shared" si="2"/>
        <v>-1.201292772048238</v>
      </c>
      <c r="I36" s="157">
        <f t="shared" si="1"/>
        <v>-0.8920079000585305</v>
      </c>
    </row>
    <row r="37" spans="11:12" ht="15">
      <c r="K37" s="79"/>
      <c r="L37" s="79"/>
    </row>
    <row r="38" spans="2:14" ht="15">
      <c r="B38" s="7" t="s">
        <v>102</v>
      </c>
      <c r="C38" s="7"/>
      <c r="D38" s="7"/>
      <c r="E38" s="7"/>
      <c r="F38" s="7"/>
      <c r="G38" s="7"/>
      <c r="M38" s="79"/>
      <c r="N38" s="79"/>
    </row>
    <row r="39" spans="2:14" ht="15">
      <c r="B39" s="8" t="s">
        <v>94</v>
      </c>
      <c r="M39" s="79"/>
      <c r="N39" s="79"/>
    </row>
    <row r="40" spans="13:14" ht="15">
      <c r="M40" s="79"/>
      <c r="N40" s="79"/>
    </row>
  </sheetData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09"/>
  <sheetViews>
    <sheetView showGridLines="0" zoomScalePageLayoutView="125" workbookViewId="0" topLeftCell="A1">
      <selection activeCell="B2" sqref="B2"/>
    </sheetView>
  </sheetViews>
  <sheetFormatPr defaultColWidth="9.140625" defaultRowHeight="15"/>
  <cols>
    <col min="1" max="1" width="5.7109375" style="3" customWidth="1"/>
    <col min="2" max="2" width="13.57421875" style="3" customWidth="1"/>
    <col min="3" max="10" width="9.7109375" style="3" customWidth="1"/>
    <col min="11" max="12" width="8.28125" style="3" customWidth="1"/>
    <col min="13" max="13" width="9.00390625" style="3" customWidth="1"/>
    <col min="14" max="14" width="9.421875" style="3" customWidth="1"/>
    <col min="15" max="17" width="8.28125" style="3" customWidth="1"/>
    <col min="18" max="19" width="6.7109375" style="3" customWidth="1"/>
    <col min="20" max="20" width="8.28125" style="3" customWidth="1"/>
    <col min="21" max="22" width="6.7109375" style="3" customWidth="1"/>
    <col min="23" max="23" width="8.28125" style="3" customWidth="1"/>
    <col min="24" max="16384" width="9.140625" style="3" customWidth="1"/>
  </cols>
  <sheetData>
    <row r="1" ht="15">
      <c r="A1" s="80"/>
    </row>
    <row r="2" spans="2:11" ht="15">
      <c r="B2" s="103" t="s">
        <v>125</v>
      </c>
      <c r="K2" s="37"/>
    </row>
    <row r="3" spans="2:11" ht="15">
      <c r="B3" s="104" t="s">
        <v>88</v>
      </c>
      <c r="K3" s="37"/>
    </row>
    <row r="4" spans="2:11" ht="15">
      <c r="B4" s="81"/>
      <c r="K4" s="37"/>
    </row>
    <row r="5" spans="1:11" ht="15">
      <c r="A5" s="37"/>
      <c r="B5" s="193"/>
      <c r="C5" s="195" t="s">
        <v>69</v>
      </c>
      <c r="D5" s="196"/>
      <c r="E5" s="197" t="s">
        <v>70</v>
      </c>
      <c r="F5" s="198"/>
      <c r="G5" s="197" t="s">
        <v>71</v>
      </c>
      <c r="H5" s="198"/>
      <c r="I5" s="199" t="s">
        <v>72</v>
      </c>
      <c r="J5" s="197"/>
      <c r="K5" s="37"/>
    </row>
    <row r="6" spans="2:11" ht="36">
      <c r="B6" s="194"/>
      <c r="C6" s="170">
        <v>2016</v>
      </c>
      <c r="D6" s="171" t="s">
        <v>126</v>
      </c>
      <c r="E6" s="82">
        <v>2016</v>
      </c>
      <c r="F6" s="172" t="s">
        <v>126</v>
      </c>
      <c r="G6" s="82">
        <v>2016</v>
      </c>
      <c r="H6" s="172" t="s">
        <v>126</v>
      </c>
      <c r="I6" s="152">
        <v>2016</v>
      </c>
      <c r="J6" s="173" t="s">
        <v>126</v>
      </c>
      <c r="K6" s="37"/>
    </row>
    <row r="7" spans="2:13" ht="12" customHeight="1">
      <c r="B7" s="117" t="s">
        <v>83</v>
      </c>
      <c r="C7" s="178">
        <f>SUM(C8:C35)</f>
        <v>423402</v>
      </c>
      <c r="D7" s="187">
        <f aca="true" t="shared" si="0" ref="D7:D24">((C7/N80)-1)*100</f>
        <v>7.039440586312473</v>
      </c>
      <c r="E7" s="182">
        <f>SUM(E8:E35)</f>
        <v>389897</v>
      </c>
      <c r="F7" s="192">
        <f aca="true" t="shared" si="1" ref="F7:F24">((E7/O80)-1)*100</f>
        <v>12.460772550015008</v>
      </c>
      <c r="G7" s="186">
        <f>SUM(G8:G35)</f>
        <v>728246</v>
      </c>
      <c r="H7" s="192">
        <f aca="true" t="shared" si="2" ref="H7:H24">((G7/P80)-1)*100</f>
        <v>12.756015235499962</v>
      </c>
      <c r="I7" s="186">
        <f>SUM(I8:I35)</f>
        <v>321891</v>
      </c>
      <c r="J7" s="174">
        <f aca="true" t="shared" si="3" ref="J7:J24">((I7/Q80)-1)*100</f>
        <v>6.677558974223019</v>
      </c>
      <c r="K7" s="37"/>
      <c r="L7" s="102"/>
      <c r="M7" s="102"/>
    </row>
    <row r="8" spans="2:13" ht="12" customHeight="1">
      <c r="B8" s="6" t="s">
        <v>46</v>
      </c>
      <c r="C8" s="179">
        <f aca="true" t="shared" si="4" ref="C8:C24">D49+E49</f>
        <v>9745</v>
      </c>
      <c r="D8" s="188">
        <f t="shared" si="0"/>
        <v>-9.137529137529132</v>
      </c>
      <c r="E8" s="183">
        <f aca="true" t="shared" si="5" ref="E8:E24">F49</f>
        <v>10976</v>
      </c>
      <c r="F8" s="188">
        <f t="shared" si="1"/>
        <v>23.882618510158004</v>
      </c>
      <c r="G8" s="183">
        <f aca="true" t="shared" si="6" ref="G8:G24">G49+H49</f>
        <v>14168</v>
      </c>
      <c r="H8" s="188">
        <f t="shared" si="2"/>
        <v>-8.077596833841561</v>
      </c>
      <c r="I8" s="179">
        <f aca="true" t="shared" si="7" ref="I8:I24">SUM(I49,J49,K49)</f>
        <v>1523</v>
      </c>
      <c r="J8" s="175">
        <f t="shared" si="3"/>
        <v>1.4656895403064585</v>
      </c>
      <c r="K8" s="37"/>
      <c r="L8" s="102"/>
      <c r="M8" s="6"/>
    </row>
    <row r="9" spans="2:13" ht="12" customHeight="1">
      <c r="B9" s="111" t="s">
        <v>43</v>
      </c>
      <c r="C9" s="179">
        <f t="shared" si="4"/>
        <v>2983</v>
      </c>
      <c r="D9" s="188">
        <f t="shared" si="0"/>
        <v>6.840974212034379</v>
      </c>
      <c r="E9" s="183">
        <f t="shared" si="5"/>
        <v>3722</v>
      </c>
      <c r="F9" s="188">
        <f t="shared" si="1"/>
        <v>53.674649050371606</v>
      </c>
      <c r="G9" s="183">
        <f t="shared" si="6"/>
        <v>12517</v>
      </c>
      <c r="H9" s="188">
        <f t="shared" si="2"/>
        <v>75.30812324929971</v>
      </c>
      <c r="I9" s="179">
        <f t="shared" si="7"/>
        <v>16201</v>
      </c>
      <c r="J9" s="175">
        <f t="shared" si="3"/>
        <v>34.42582144042483</v>
      </c>
      <c r="K9" s="37"/>
      <c r="L9" s="102"/>
      <c r="M9" s="6"/>
    </row>
    <row r="10" spans="2:13" ht="12" customHeight="1">
      <c r="B10" s="111" t="s">
        <v>57</v>
      </c>
      <c r="C10" s="179">
        <f t="shared" si="4"/>
        <v>13571</v>
      </c>
      <c r="D10" s="188">
        <f t="shared" si="0"/>
        <v>67.89558332302363</v>
      </c>
      <c r="E10" s="183">
        <f t="shared" si="5"/>
        <v>8858</v>
      </c>
      <c r="F10" s="188">
        <f t="shared" si="1"/>
        <v>31.737061273051758</v>
      </c>
      <c r="G10" s="183">
        <f t="shared" si="6"/>
        <v>18037</v>
      </c>
      <c r="H10" s="188">
        <f t="shared" si="2"/>
        <v>-16.649722735674676</v>
      </c>
      <c r="I10" s="179">
        <f t="shared" si="7"/>
        <v>9974</v>
      </c>
      <c r="J10" s="175">
        <f t="shared" si="3"/>
        <v>-32.52148027873621</v>
      </c>
      <c r="K10" s="37"/>
      <c r="L10" s="102"/>
      <c r="M10" s="6"/>
    </row>
    <row r="11" spans="2:13" ht="12" customHeight="1">
      <c r="B11" s="111" t="s">
        <v>47</v>
      </c>
      <c r="C11" s="179">
        <f t="shared" si="4"/>
        <v>5085</v>
      </c>
      <c r="D11" s="188">
        <f t="shared" si="0"/>
        <v>-0.9158222915042868</v>
      </c>
      <c r="E11" s="183">
        <f t="shared" si="5"/>
        <v>4532</v>
      </c>
      <c r="F11" s="188">
        <f t="shared" si="1"/>
        <v>1.3643480205770553</v>
      </c>
      <c r="G11" s="183">
        <f t="shared" si="6"/>
        <v>5574</v>
      </c>
      <c r="H11" s="188">
        <f t="shared" si="2"/>
        <v>-2.330471350972485</v>
      </c>
      <c r="I11" s="179">
        <f t="shared" si="7"/>
        <v>904</v>
      </c>
      <c r="J11" s="175">
        <f t="shared" si="3"/>
        <v>-33.821376281112734</v>
      </c>
      <c r="K11" s="37"/>
      <c r="L11" s="102"/>
      <c r="M11" s="6"/>
    </row>
    <row r="12" spans="2:13" ht="12" customHeight="1">
      <c r="B12" s="111" t="s">
        <v>101</v>
      </c>
      <c r="C12" s="179">
        <f t="shared" si="4"/>
        <v>93489</v>
      </c>
      <c r="D12" s="188">
        <f t="shared" si="0"/>
        <v>13.152671201374933</v>
      </c>
      <c r="E12" s="183">
        <f t="shared" si="5"/>
        <v>76315</v>
      </c>
      <c r="F12" s="188">
        <f t="shared" si="1"/>
        <v>10.382284449715783</v>
      </c>
      <c r="G12" s="183">
        <f t="shared" si="6"/>
        <v>126350</v>
      </c>
      <c r="H12" s="188">
        <f t="shared" si="2"/>
        <v>-4.454745502529478</v>
      </c>
      <c r="I12" s="179">
        <f t="shared" si="7"/>
        <v>9680</v>
      </c>
      <c r="J12" s="175">
        <f t="shared" si="3"/>
        <v>-28.30691749370463</v>
      </c>
      <c r="K12" s="37"/>
      <c r="L12" s="102"/>
      <c r="M12" s="6"/>
    </row>
    <row r="13" spans="2:13" ht="12" customHeight="1">
      <c r="B13" s="111" t="s">
        <v>42</v>
      </c>
      <c r="C13" s="179">
        <f t="shared" si="4"/>
        <v>1083</v>
      </c>
      <c r="D13" s="188">
        <f t="shared" si="0"/>
        <v>11.764705882352944</v>
      </c>
      <c r="E13" s="183">
        <f t="shared" si="5"/>
        <v>862</v>
      </c>
      <c r="F13" s="188">
        <f t="shared" si="1"/>
        <v>24.74674384949349</v>
      </c>
      <c r="G13" s="183">
        <f t="shared" si="6"/>
        <v>2135</v>
      </c>
      <c r="H13" s="188">
        <f t="shared" si="2"/>
        <v>54.48625180897251</v>
      </c>
      <c r="I13" s="179">
        <f t="shared" si="7"/>
        <v>2625</v>
      </c>
      <c r="J13" s="175">
        <f t="shared" si="3"/>
        <v>-4.266958424507661</v>
      </c>
      <c r="K13" s="37"/>
      <c r="L13" s="102"/>
      <c r="M13" s="6"/>
    </row>
    <row r="14" spans="2:13" ht="12" customHeight="1">
      <c r="B14" s="111" t="s">
        <v>48</v>
      </c>
      <c r="C14" s="179">
        <f t="shared" si="4"/>
        <v>4866</v>
      </c>
      <c r="D14" s="188">
        <f t="shared" si="0"/>
        <v>33.497942386831284</v>
      </c>
      <c r="E14" s="183">
        <f t="shared" si="5"/>
        <v>3905</v>
      </c>
      <c r="F14" s="188">
        <f t="shared" si="1"/>
        <v>10.68594104308389</v>
      </c>
      <c r="G14" s="183">
        <f t="shared" si="6"/>
        <v>1942</v>
      </c>
      <c r="H14" s="188">
        <f t="shared" si="2"/>
        <v>16.287425149700606</v>
      </c>
      <c r="I14" s="179">
        <f t="shared" si="7"/>
        <v>721</v>
      </c>
      <c r="J14" s="175">
        <f t="shared" si="3"/>
        <v>-22.887700534759357</v>
      </c>
      <c r="K14" s="37"/>
      <c r="L14" s="102"/>
      <c r="M14" s="6"/>
    </row>
    <row r="15" spans="2:13" ht="12" customHeight="1">
      <c r="B15" s="111" t="s">
        <v>49</v>
      </c>
      <c r="C15" s="179">
        <f t="shared" si="4"/>
        <v>6318</v>
      </c>
      <c r="D15" s="188">
        <f t="shared" si="0"/>
        <v>6.417382516422432</v>
      </c>
      <c r="E15" s="183">
        <f t="shared" si="5"/>
        <v>3515</v>
      </c>
      <c r="F15" s="188">
        <f t="shared" si="1"/>
        <v>-13.33826429980276</v>
      </c>
      <c r="G15" s="183">
        <f t="shared" si="6"/>
        <v>7316</v>
      </c>
      <c r="H15" s="188">
        <f t="shared" si="2"/>
        <v>9.718056388722252</v>
      </c>
      <c r="I15" s="179">
        <f t="shared" si="7"/>
        <v>3766</v>
      </c>
      <c r="J15" s="175">
        <f t="shared" si="3"/>
        <v>-0.07959671000264956</v>
      </c>
      <c r="K15" s="37"/>
      <c r="L15" s="102"/>
      <c r="M15" s="6"/>
    </row>
    <row r="16" spans="2:13" ht="12" customHeight="1">
      <c r="B16" s="111" t="s">
        <v>59</v>
      </c>
      <c r="C16" s="179">
        <f t="shared" si="4"/>
        <v>35296</v>
      </c>
      <c r="D16" s="188">
        <f t="shared" si="0"/>
        <v>10.84034669011431</v>
      </c>
      <c r="E16" s="183">
        <f t="shared" si="5"/>
        <v>27390</v>
      </c>
      <c r="F16" s="188">
        <f t="shared" si="1"/>
        <v>9.761962010098578</v>
      </c>
      <c r="G16" s="183">
        <f t="shared" si="6"/>
        <v>95686</v>
      </c>
      <c r="H16" s="188">
        <f t="shared" si="2"/>
        <v>8.042862143332986</v>
      </c>
      <c r="I16" s="179">
        <f t="shared" si="7"/>
        <v>58621</v>
      </c>
      <c r="J16" s="175">
        <f t="shared" si="3"/>
        <v>8.871926305623656</v>
      </c>
      <c r="K16" s="37"/>
      <c r="L16" s="102"/>
      <c r="M16" s="6"/>
    </row>
    <row r="17" spans="2:13" ht="12" customHeight="1">
      <c r="B17" s="112" t="s">
        <v>52</v>
      </c>
      <c r="C17" s="179">
        <f t="shared" si="4"/>
        <v>45653</v>
      </c>
      <c r="D17" s="188">
        <f t="shared" si="0"/>
        <v>-13.862264150943393</v>
      </c>
      <c r="E17" s="183">
        <f t="shared" si="5"/>
        <v>35917</v>
      </c>
      <c r="F17" s="188">
        <f t="shared" si="1"/>
        <v>-7.025445885428805</v>
      </c>
      <c r="G17" s="183">
        <f t="shared" si="6"/>
        <v>71138</v>
      </c>
      <c r="H17" s="188">
        <f t="shared" si="2"/>
        <v>-5.55732568636822</v>
      </c>
      <c r="I17" s="179">
        <f t="shared" si="7"/>
        <v>3139</v>
      </c>
      <c r="J17" s="175">
        <f t="shared" si="3"/>
        <v>-43.01016702977487</v>
      </c>
      <c r="K17" s="37"/>
      <c r="L17" s="102"/>
      <c r="M17" s="6"/>
    </row>
    <row r="18" spans="2:13" ht="12" customHeight="1">
      <c r="B18" s="113" t="s">
        <v>44</v>
      </c>
      <c r="C18" s="179">
        <f t="shared" si="4"/>
        <v>1902</v>
      </c>
      <c r="D18" s="188">
        <f t="shared" si="0"/>
        <v>6.4949608062709885</v>
      </c>
      <c r="E18" s="183">
        <f t="shared" si="5"/>
        <v>1764</v>
      </c>
      <c r="F18" s="188">
        <f t="shared" si="1"/>
        <v>10.943396226415093</v>
      </c>
      <c r="G18" s="183">
        <f t="shared" si="6"/>
        <v>5069</v>
      </c>
      <c r="H18" s="188">
        <f t="shared" si="2"/>
        <v>57.6181592039801</v>
      </c>
      <c r="I18" s="179">
        <f t="shared" si="7"/>
        <v>2600</v>
      </c>
      <c r="J18" s="175">
        <f t="shared" si="3"/>
        <v>26.520681265206814</v>
      </c>
      <c r="K18" s="37"/>
      <c r="L18" s="102"/>
      <c r="M18" s="6"/>
    </row>
    <row r="19" spans="2:13" ht="12" customHeight="1">
      <c r="B19" s="114" t="s">
        <v>50</v>
      </c>
      <c r="C19" s="179">
        <f t="shared" si="4"/>
        <v>28547</v>
      </c>
      <c r="D19" s="188">
        <f t="shared" si="0"/>
        <v>-14.609195058478653</v>
      </c>
      <c r="E19" s="183">
        <f t="shared" si="5"/>
        <v>31465</v>
      </c>
      <c r="F19" s="188">
        <f t="shared" si="1"/>
        <v>-5.962343096234313</v>
      </c>
      <c r="G19" s="183">
        <f t="shared" si="6"/>
        <v>45045</v>
      </c>
      <c r="H19" s="188">
        <f t="shared" si="2"/>
        <v>-8.619710309571149</v>
      </c>
      <c r="I19" s="179">
        <f t="shared" si="7"/>
        <v>7577</v>
      </c>
      <c r="J19" s="175">
        <f t="shared" si="3"/>
        <v>-3.1817020189113254</v>
      </c>
      <c r="K19" s="37"/>
      <c r="L19" s="102"/>
      <c r="M19" s="6"/>
    </row>
    <row r="20" spans="2:13" ht="12" customHeight="1">
      <c r="B20" s="111" t="s">
        <v>55</v>
      </c>
      <c r="C20" s="179">
        <f t="shared" si="4"/>
        <v>635</v>
      </c>
      <c r="D20" s="188">
        <f t="shared" si="0"/>
        <v>-23.493975903614462</v>
      </c>
      <c r="E20" s="183">
        <f t="shared" si="5"/>
        <v>52</v>
      </c>
      <c r="F20" s="188">
        <f t="shared" si="1"/>
        <v>0</v>
      </c>
      <c r="G20" s="183">
        <f t="shared" si="6"/>
        <v>1</v>
      </c>
      <c r="H20" s="188">
        <f t="shared" si="2"/>
        <v>-66.66666666666667</v>
      </c>
      <c r="I20" s="179">
        <f t="shared" si="7"/>
        <v>15</v>
      </c>
      <c r="J20" s="175">
        <f t="shared" si="3"/>
        <v>36.36363636363635</v>
      </c>
      <c r="K20" s="37"/>
      <c r="L20" s="102"/>
      <c r="M20" s="6"/>
    </row>
    <row r="21" spans="2:13" ht="12" customHeight="1">
      <c r="B21" s="111" t="s">
        <v>41</v>
      </c>
      <c r="C21" s="179">
        <f t="shared" si="4"/>
        <v>2103</v>
      </c>
      <c r="D21" s="188">
        <f t="shared" si="0"/>
        <v>20.240137221269293</v>
      </c>
      <c r="E21" s="183">
        <f t="shared" si="5"/>
        <v>1352</v>
      </c>
      <c r="F21" s="188">
        <f t="shared" si="1"/>
        <v>20.822162645218945</v>
      </c>
      <c r="G21" s="183">
        <f t="shared" si="6"/>
        <v>3199</v>
      </c>
      <c r="H21" s="188">
        <f t="shared" si="2"/>
        <v>53.2088122605364</v>
      </c>
      <c r="I21" s="179">
        <f t="shared" si="7"/>
        <v>7437</v>
      </c>
      <c r="J21" s="175">
        <f t="shared" si="3"/>
        <v>5.5342699020859865</v>
      </c>
      <c r="K21" s="37"/>
      <c r="L21" s="102"/>
      <c r="M21" s="6"/>
    </row>
    <row r="22" spans="2:13" ht="12" customHeight="1">
      <c r="B22" s="111" t="s">
        <v>60</v>
      </c>
      <c r="C22" s="179">
        <f t="shared" si="4"/>
        <v>1420</v>
      </c>
      <c r="D22" s="188">
        <f t="shared" si="0"/>
        <v>28.158844765342963</v>
      </c>
      <c r="E22" s="183">
        <f t="shared" si="5"/>
        <v>1990</v>
      </c>
      <c r="F22" s="188">
        <f t="shared" si="1"/>
        <v>63.65131578947369</v>
      </c>
      <c r="G22" s="183">
        <f t="shared" si="6"/>
        <v>8499</v>
      </c>
      <c r="H22" s="188">
        <f t="shared" si="2"/>
        <v>97.78915522457527</v>
      </c>
      <c r="I22" s="179">
        <f t="shared" si="7"/>
        <v>19046</v>
      </c>
      <c r="J22" s="175">
        <f t="shared" si="3"/>
        <v>13.342061413949068</v>
      </c>
      <c r="K22" s="37"/>
      <c r="L22" s="102"/>
      <c r="M22" s="6"/>
    </row>
    <row r="23" spans="2:13" ht="12" customHeight="1">
      <c r="B23" s="111" t="s">
        <v>39</v>
      </c>
      <c r="C23" s="179">
        <f t="shared" si="4"/>
        <v>1547</v>
      </c>
      <c r="D23" s="188">
        <f t="shared" si="0"/>
        <v>-3.972687771570449</v>
      </c>
      <c r="E23" s="183">
        <f t="shared" si="5"/>
        <v>1688</v>
      </c>
      <c r="F23" s="188">
        <f t="shared" si="1"/>
        <v>7.7217613273771635</v>
      </c>
      <c r="G23" s="183">
        <f t="shared" si="6"/>
        <v>3588</v>
      </c>
      <c r="H23" s="188">
        <f t="shared" si="2"/>
        <v>-14.489990467111536</v>
      </c>
      <c r="I23" s="179">
        <f t="shared" si="7"/>
        <v>286</v>
      </c>
      <c r="J23" s="175">
        <f t="shared" si="3"/>
        <v>-48.92857142857143</v>
      </c>
      <c r="K23" s="37"/>
      <c r="L23" s="102"/>
      <c r="M23" s="6"/>
    </row>
    <row r="24" spans="2:13" ht="12" customHeight="1">
      <c r="B24" s="111" t="s">
        <v>61</v>
      </c>
      <c r="C24" s="179">
        <f t="shared" si="4"/>
        <v>6089</v>
      </c>
      <c r="D24" s="188">
        <f t="shared" si="0"/>
        <v>26.144603273254607</v>
      </c>
      <c r="E24" s="183">
        <f t="shared" si="5"/>
        <v>6100</v>
      </c>
      <c r="F24" s="188">
        <f t="shared" si="1"/>
        <v>28.312999579301646</v>
      </c>
      <c r="G24" s="183">
        <f t="shared" si="6"/>
        <v>16766</v>
      </c>
      <c r="H24" s="188">
        <f t="shared" si="2"/>
        <v>46.7612044817927</v>
      </c>
      <c r="I24" s="179">
        <f t="shared" si="7"/>
        <v>10879</v>
      </c>
      <c r="J24" s="175">
        <f t="shared" si="3"/>
        <v>-13.535209028771256</v>
      </c>
      <c r="K24" s="37"/>
      <c r="L24" s="102"/>
      <c r="M24" s="6"/>
    </row>
    <row r="25" spans="2:13" ht="12" customHeight="1">
      <c r="B25" s="111" t="s">
        <v>100</v>
      </c>
      <c r="C25" s="179" t="s">
        <v>133</v>
      </c>
      <c r="D25" s="188" t="s">
        <v>133</v>
      </c>
      <c r="E25" s="183" t="s">
        <v>133</v>
      </c>
      <c r="F25" s="188" t="s">
        <v>133</v>
      </c>
      <c r="G25" s="183" t="s">
        <v>133</v>
      </c>
      <c r="H25" s="188" t="s">
        <v>133</v>
      </c>
      <c r="I25" s="179" t="s">
        <v>133</v>
      </c>
      <c r="J25" s="175" t="s">
        <v>133</v>
      </c>
      <c r="K25" s="37"/>
      <c r="L25" s="102"/>
      <c r="M25" s="6"/>
    </row>
    <row r="26" spans="2:13" ht="12" customHeight="1">
      <c r="B26" s="111" t="s">
        <v>62</v>
      </c>
      <c r="C26" s="179">
        <f aca="true" t="shared" si="8" ref="C26:C37">D66+E66</f>
        <v>25741</v>
      </c>
      <c r="D26" s="188">
        <f aca="true" t="shared" si="9" ref="D26:D37">((C26/N98)-1)*100</f>
        <v>28.872534294582962</v>
      </c>
      <c r="E26" s="183">
        <f aca="true" t="shared" si="10" ref="E26:E37">F66</f>
        <v>19452</v>
      </c>
      <c r="F26" s="188">
        <f aca="true" t="shared" si="11" ref="F26:F37">((E26/O98)-1)*100</f>
        <v>14.23537702607469</v>
      </c>
      <c r="G26" s="183">
        <f aca="true" t="shared" si="12" ref="G26:G37">G66+H66</f>
        <v>18637</v>
      </c>
      <c r="H26" s="188">
        <f aca="true" t="shared" si="13" ref="H26:H37">((G26/P98)-1)*100</f>
        <v>-20.470256891695826</v>
      </c>
      <c r="I26" s="179">
        <f aca="true" t="shared" si="14" ref="I26:I36">SUM(I66,J66,K66)</f>
        <v>4448</v>
      </c>
      <c r="J26" s="175">
        <f aca="true" t="shared" si="15" ref="J26:J36">((I26/Q98)-1)*100</f>
        <v>-33.67133909931405</v>
      </c>
      <c r="K26" s="37"/>
      <c r="L26" s="102"/>
      <c r="M26" s="6"/>
    </row>
    <row r="27" spans="2:13" ht="12" customHeight="1">
      <c r="B27" s="111" t="s">
        <v>45</v>
      </c>
      <c r="C27" s="179">
        <f t="shared" si="8"/>
        <v>9805</v>
      </c>
      <c r="D27" s="188">
        <f t="shared" si="9"/>
        <v>20.617542133103694</v>
      </c>
      <c r="E27" s="183">
        <f t="shared" si="10"/>
        <v>5731</v>
      </c>
      <c r="F27" s="188">
        <f t="shared" si="11"/>
        <v>3.7285067873303213</v>
      </c>
      <c r="G27" s="183">
        <f t="shared" si="12"/>
        <v>8027</v>
      </c>
      <c r="H27" s="188">
        <f t="shared" si="13"/>
        <v>-13.390159689253345</v>
      </c>
      <c r="I27" s="179">
        <f t="shared" si="14"/>
        <v>1710</v>
      </c>
      <c r="J27" s="175">
        <f t="shared" si="15"/>
        <v>-33.9258114374034</v>
      </c>
      <c r="K27" s="37"/>
      <c r="L27" s="102"/>
      <c r="M27" s="6"/>
    </row>
    <row r="28" spans="2:13" ht="12" customHeight="1">
      <c r="B28" s="111" t="s">
        <v>63</v>
      </c>
      <c r="C28" s="179">
        <f t="shared" si="8"/>
        <v>34007</v>
      </c>
      <c r="D28" s="188">
        <f t="shared" si="9"/>
        <v>8.951398455771642</v>
      </c>
      <c r="E28" s="183">
        <f t="shared" si="10"/>
        <v>38144</v>
      </c>
      <c r="F28" s="188">
        <f t="shared" si="11"/>
        <v>27.265447751234497</v>
      </c>
      <c r="G28" s="183">
        <f t="shared" si="12"/>
        <v>123643</v>
      </c>
      <c r="H28" s="188">
        <f t="shared" si="13"/>
        <v>47.81345638867636</v>
      </c>
      <c r="I28" s="179">
        <f t="shared" si="14"/>
        <v>94385</v>
      </c>
      <c r="J28" s="175">
        <f t="shared" si="15"/>
        <v>21.796526182672203</v>
      </c>
      <c r="K28" s="37"/>
      <c r="L28" s="102"/>
      <c r="M28" s="6"/>
    </row>
    <row r="29" spans="2:13" ht="12" customHeight="1">
      <c r="B29" s="111" t="s">
        <v>64</v>
      </c>
      <c r="C29" s="179">
        <f t="shared" si="8"/>
        <v>4700</v>
      </c>
      <c r="D29" s="188">
        <f t="shared" si="9"/>
        <v>5.7367829021372385</v>
      </c>
      <c r="E29" s="183">
        <f t="shared" si="10"/>
        <v>4057</v>
      </c>
      <c r="F29" s="188">
        <f t="shared" si="11"/>
        <v>8.854306412664336</v>
      </c>
      <c r="G29" s="183">
        <f t="shared" si="12"/>
        <v>9589</v>
      </c>
      <c r="H29" s="188">
        <f t="shared" si="13"/>
        <v>33.607356834331895</v>
      </c>
      <c r="I29" s="179">
        <f t="shared" si="14"/>
        <v>16466</v>
      </c>
      <c r="J29" s="175">
        <f t="shared" si="15"/>
        <v>0.9564684242795884</v>
      </c>
      <c r="K29" s="37"/>
      <c r="L29" s="102"/>
      <c r="M29" s="6"/>
    </row>
    <row r="30" spans="2:13" ht="12" customHeight="1">
      <c r="B30" s="111" t="s">
        <v>65</v>
      </c>
      <c r="C30" s="179">
        <f t="shared" si="8"/>
        <v>5142</v>
      </c>
      <c r="D30" s="188">
        <f t="shared" si="9"/>
        <v>15.680539932508442</v>
      </c>
      <c r="E30" s="183">
        <f t="shared" si="10"/>
        <v>4694</v>
      </c>
      <c r="F30" s="188">
        <f t="shared" si="11"/>
        <v>60.04091374019775</v>
      </c>
      <c r="G30" s="183">
        <f t="shared" si="12"/>
        <v>17194</v>
      </c>
      <c r="H30" s="188">
        <f t="shared" si="13"/>
        <v>93.62612612612612</v>
      </c>
      <c r="I30" s="179">
        <f t="shared" si="14"/>
        <v>21143</v>
      </c>
      <c r="J30" s="175">
        <f t="shared" si="15"/>
        <v>57.748265313735736</v>
      </c>
      <c r="K30" s="37"/>
      <c r="L30" s="102"/>
      <c r="M30" s="6"/>
    </row>
    <row r="31" spans="2:13" ht="12" customHeight="1">
      <c r="B31" s="111" t="s">
        <v>40</v>
      </c>
      <c r="C31" s="179">
        <f t="shared" si="8"/>
        <v>1749</v>
      </c>
      <c r="D31" s="188">
        <f t="shared" si="9"/>
        <v>21.796657381615603</v>
      </c>
      <c r="E31" s="183">
        <f t="shared" si="10"/>
        <v>1735</v>
      </c>
      <c r="F31" s="188">
        <f t="shared" si="11"/>
        <v>27.2927366104182</v>
      </c>
      <c r="G31" s="183">
        <f t="shared" si="12"/>
        <v>8110</v>
      </c>
      <c r="H31" s="188">
        <f t="shared" si="13"/>
        <v>27.455602703127457</v>
      </c>
      <c r="I31" s="179">
        <f t="shared" si="14"/>
        <v>7058</v>
      </c>
      <c r="J31" s="175">
        <f t="shared" si="15"/>
        <v>5.62705776713559</v>
      </c>
      <c r="K31" s="37"/>
      <c r="L31" s="102"/>
      <c r="M31" s="6"/>
    </row>
    <row r="32" spans="2:13" ht="12" customHeight="1">
      <c r="B32" s="111" t="s">
        <v>66</v>
      </c>
      <c r="C32" s="179">
        <f t="shared" si="8"/>
        <v>3709</v>
      </c>
      <c r="D32" s="188">
        <f t="shared" si="9"/>
        <v>17.37341772151899</v>
      </c>
      <c r="E32" s="183">
        <f t="shared" si="10"/>
        <v>3527</v>
      </c>
      <c r="F32" s="188">
        <f t="shared" si="11"/>
        <v>24.146427314325948</v>
      </c>
      <c r="G32" s="183">
        <f t="shared" si="12"/>
        <v>14057</v>
      </c>
      <c r="H32" s="188">
        <f t="shared" si="13"/>
        <v>36.48897951257404</v>
      </c>
      <c r="I32" s="179">
        <f t="shared" si="14"/>
        <v>14797</v>
      </c>
      <c r="J32" s="175">
        <f t="shared" si="15"/>
        <v>10.805751085816983</v>
      </c>
      <c r="K32" s="37"/>
      <c r="L32" s="102"/>
      <c r="M32" s="6"/>
    </row>
    <row r="33" spans="2:13" ht="12" customHeight="1">
      <c r="B33" s="111" t="s">
        <v>51</v>
      </c>
      <c r="C33" s="179">
        <f t="shared" si="8"/>
        <v>8119</v>
      </c>
      <c r="D33" s="188">
        <f t="shared" si="9"/>
        <v>-2.4861878453038666</v>
      </c>
      <c r="E33" s="183">
        <f t="shared" si="10"/>
        <v>6158</v>
      </c>
      <c r="F33" s="188">
        <f t="shared" si="11"/>
        <v>-11.927917620137297</v>
      </c>
      <c r="G33" s="183">
        <f t="shared" si="12"/>
        <v>11709</v>
      </c>
      <c r="H33" s="188">
        <f t="shared" si="13"/>
        <v>33.817142857142855</v>
      </c>
      <c r="I33" s="179">
        <f t="shared" si="14"/>
        <v>527</v>
      </c>
      <c r="J33" s="175">
        <f t="shared" si="15"/>
        <v>-48.129921259842526</v>
      </c>
      <c r="K33" s="37"/>
      <c r="L33" s="102"/>
      <c r="M33" s="6"/>
    </row>
    <row r="34" spans="2:13" ht="12" customHeight="1">
      <c r="B34" s="112" t="s">
        <v>53</v>
      </c>
      <c r="C34" s="179">
        <f t="shared" si="8"/>
        <v>12685</v>
      </c>
      <c r="D34" s="188">
        <f t="shared" si="9"/>
        <v>42.70446619417256</v>
      </c>
      <c r="E34" s="183">
        <f t="shared" si="10"/>
        <v>10274</v>
      </c>
      <c r="F34" s="188">
        <f t="shared" si="11"/>
        <v>29.54230235783635</v>
      </c>
      <c r="G34" s="183">
        <f t="shared" si="12"/>
        <v>16317</v>
      </c>
      <c r="H34" s="188">
        <f t="shared" si="13"/>
        <v>37.99898511502029</v>
      </c>
      <c r="I34" s="179">
        <f t="shared" si="14"/>
        <v>2981</v>
      </c>
      <c r="J34" s="175">
        <f t="shared" si="15"/>
        <v>22.87716405605935</v>
      </c>
      <c r="K34" s="37"/>
      <c r="L34" s="102"/>
      <c r="M34" s="6"/>
    </row>
    <row r="35" spans="2:13" ht="12" customHeight="1">
      <c r="B35" s="115" t="s">
        <v>54</v>
      </c>
      <c r="C35" s="151">
        <f t="shared" si="8"/>
        <v>57413</v>
      </c>
      <c r="D35" s="189">
        <f t="shared" si="9"/>
        <v>3.5401262398557343</v>
      </c>
      <c r="E35" s="127">
        <f t="shared" si="10"/>
        <v>75722</v>
      </c>
      <c r="F35" s="189">
        <f t="shared" si="11"/>
        <v>23.823851650777563</v>
      </c>
      <c r="G35" s="127">
        <f t="shared" si="12"/>
        <v>63933</v>
      </c>
      <c r="H35" s="189">
        <f t="shared" si="13"/>
        <v>39.13298948880328</v>
      </c>
      <c r="I35" s="151">
        <f t="shared" si="14"/>
        <v>3382</v>
      </c>
      <c r="J35" s="141">
        <f t="shared" si="15"/>
        <v>-21.220591660843237</v>
      </c>
      <c r="K35" s="37"/>
      <c r="L35" s="102"/>
      <c r="M35" s="6"/>
    </row>
    <row r="36" spans="2:13" ht="12" customHeight="1">
      <c r="B36" s="114" t="s">
        <v>67</v>
      </c>
      <c r="C36" s="180">
        <f t="shared" si="8"/>
        <v>6664</v>
      </c>
      <c r="D36" s="190">
        <f t="shared" si="9"/>
        <v>-0.8775844117209552</v>
      </c>
      <c r="E36" s="184">
        <f t="shared" si="10"/>
        <v>3798</v>
      </c>
      <c r="F36" s="190">
        <f t="shared" si="11"/>
        <v>3.0664857530529277</v>
      </c>
      <c r="G36" s="184">
        <f t="shared" si="12"/>
        <v>8239</v>
      </c>
      <c r="H36" s="190">
        <f t="shared" si="13"/>
        <v>-0.326639245100413</v>
      </c>
      <c r="I36" s="180">
        <f t="shared" si="14"/>
        <v>2231</v>
      </c>
      <c r="J36" s="176">
        <f t="shared" si="15"/>
        <v>49.23076923076923</v>
      </c>
      <c r="K36" s="37"/>
      <c r="L36" s="102"/>
      <c r="M36" s="6"/>
    </row>
    <row r="37" spans="2:13" ht="12" customHeight="1">
      <c r="B37" s="116" t="s">
        <v>68</v>
      </c>
      <c r="C37" s="181">
        <f t="shared" si="8"/>
        <v>7869</v>
      </c>
      <c r="D37" s="191">
        <f t="shared" si="9"/>
        <v>-0.22822365918599985</v>
      </c>
      <c r="E37" s="185">
        <f t="shared" si="10"/>
        <v>2427</v>
      </c>
      <c r="F37" s="191">
        <f t="shared" si="11"/>
        <v>-2.1765417170495738</v>
      </c>
      <c r="G37" s="185">
        <f t="shared" si="12"/>
        <v>1413</v>
      </c>
      <c r="H37" s="191">
        <f t="shared" si="13"/>
        <v>-36.551414458913335</v>
      </c>
      <c r="I37" s="181" t="s">
        <v>133</v>
      </c>
      <c r="J37" s="177" t="s">
        <v>97</v>
      </c>
      <c r="K37" s="37"/>
      <c r="L37" s="102"/>
      <c r="M37" s="6"/>
    </row>
    <row r="38" spans="11:13" ht="15">
      <c r="K38" s="37"/>
      <c r="M38" s="6"/>
    </row>
    <row r="39" spans="2:13" ht="15">
      <c r="B39" s="3" t="s">
        <v>99</v>
      </c>
      <c r="K39" s="37"/>
      <c r="M39" s="6"/>
    </row>
    <row r="40" spans="2:13" ht="15">
      <c r="B40" s="3" t="s">
        <v>98</v>
      </c>
      <c r="K40" s="37"/>
      <c r="M40" s="6"/>
    </row>
    <row r="41" spans="2:11" ht="15">
      <c r="B41" s="7" t="s">
        <v>102</v>
      </c>
      <c r="K41" s="37"/>
    </row>
    <row r="42" spans="2:11" ht="15">
      <c r="B42" s="8" t="s">
        <v>95</v>
      </c>
      <c r="K42" s="37"/>
    </row>
    <row r="44" ht="15">
      <c r="B44" s="17"/>
    </row>
    <row r="45" ht="15">
      <c r="B45" s="17"/>
    </row>
    <row r="46" spans="2:13" ht="15">
      <c r="B46" s="18">
        <v>2016</v>
      </c>
      <c r="M46" s="83">
        <v>2012</v>
      </c>
    </row>
    <row r="47" spans="2:22" ht="48">
      <c r="B47" s="84" t="s">
        <v>73</v>
      </c>
      <c r="C47" s="85" t="s">
        <v>27</v>
      </c>
      <c r="D47" s="85" t="s">
        <v>74</v>
      </c>
      <c r="E47" s="85" t="s">
        <v>75</v>
      </c>
      <c r="F47" s="85" t="s">
        <v>70</v>
      </c>
      <c r="G47" s="85" t="s">
        <v>76</v>
      </c>
      <c r="H47" s="85" t="s">
        <v>77</v>
      </c>
      <c r="I47" s="85" t="s">
        <v>78</v>
      </c>
      <c r="J47" s="85" t="s">
        <v>79</v>
      </c>
      <c r="K47" s="85" t="s">
        <v>80</v>
      </c>
      <c r="M47" s="84" t="s">
        <v>73</v>
      </c>
      <c r="N47" s="85" t="s">
        <v>27</v>
      </c>
      <c r="O47" s="85" t="s">
        <v>74</v>
      </c>
      <c r="P47" s="85" t="s">
        <v>75</v>
      </c>
      <c r="Q47" s="85" t="s">
        <v>70</v>
      </c>
      <c r="R47" s="85" t="s">
        <v>76</v>
      </c>
      <c r="S47" s="85" t="s">
        <v>77</v>
      </c>
      <c r="T47" s="85" t="s">
        <v>78</v>
      </c>
      <c r="U47" s="85" t="s">
        <v>79</v>
      </c>
      <c r="V47" s="85" t="s">
        <v>80</v>
      </c>
    </row>
    <row r="48" spans="1:22" ht="15">
      <c r="A48" s="13"/>
      <c r="B48" s="86" t="s">
        <v>56</v>
      </c>
      <c r="C48" s="89">
        <v>1865174</v>
      </c>
      <c r="D48" s="89">
        <v>125659</v>
      </c>
      <c r="E48" s="89">
        <v>297683</v>
      </c>
      <c r="F48" s="89">
        <v>389786</v>
      </c>
      <c r="G48" s="89">
        <v>335718</v>
      </c>
      <c r="H48" s="89">
        <v>392488</v>
      </c>
      <c r="I48" s="89">
        <v>245669</v>
      </c>
      <c r="J48" s="89">
        <v>77532</v>
      </c>
      <c r="K48" s="89">
        <v>639</v>
      </c>
      <c r="L48" s="87"/>
      <c r="M48" s="86" t="s">
        <v>56</v>
      </c>
      <c r="N48" s="89">
        <v>1689854</v>
      </c>
      <c r="O48" s="89">
        <v>127044</v>
      </c>
      <c r="P48" s="89">
        <v>268513</v>
      </c>
      <c r="Q48" s="89">
        <v>346696</v>
      </c>
      <c r="R48" s="89">
        <v>296866</v>
      </c>
      <c r="S48" s="89">
        <v>348994</v>
      </c>
      <c r="T48" s="89">
        <v>223661</v>
      </c>
      <c r="U48" s="89">
        <v>77890</v>
      </c>
      <c r="V48" s="89">
        <v>191</v>
      </c>
    </row>
    <row r="49" spans="1:22" ht="15">
      <c r="A49" s="13"/>
      <c r="B49" s="86" t="s">
        <v>46</v>
      </c>
      <c r="C49" s="89">
        <v>36413</v>
      </c>
      <c r="D49" s="89">
        <v>1534</v>
      </c>
      <c r="E49" s="89">
        <v>8211</v>
      </c>
      <c r="F49" s="89">
        <v>10976</v>
      </c>
      <c r="G49" s="89">
        <v>10001</v>
      </c>
      <c r="H49" s="89">
        <v>4167</v>
      </c>
      <c r="I49" s="89">
        <v>1358</v>
      </c>
      <c r="J49" s="89">
        <v>165</v>
      </c>
      <c r="K49" s="89" t="s">
        <v>37</v>
      </c>
      <c r="M49" s="86" t="s">
        <v>46</v>
      </c>
      <c r="N49" s="89">
        <v>36500</v>
      </c>
      <c r="O49" s="89">
        <v>2558</v>
      </c>
      <c r="P49" s="89">
        <v>8167</v>
      </c>
      <c r="Q49" s="89">
        <v>8860</v>
      </c>
      <c r="R49" s="89">
        <v>9133</v>
      </c>
      <c r="S49" s="89">
        <v>6280</v>
      </c>
      <c r="T49" s="89">
        <v>1289</v>
      </c>
      <c r="U49" s="89">
        <v>212</v>
      </c>
      <c r="V49" s="89" t="s">
        <v>37</v>
      </c>
    </row>
    <row r="50" spans="1:22" ht="15">
      <c r="A50" s="13"/>
      <c r="B50" s="86" t="s">
        <v>43</v>
      </c>
      <c r="C50" s="89">
        <v>35422</v>
      </c>
      <c r="D50" s="89">
        <v>1013</v>
      </c>
      <c r="E50" s="89">
        <v>1970</v>
      </c>
      <c r="F50" s="89">
        <v>3722</v>
      </c>
      <c r="G50" s="89">
        <v>4681</v>
      </c>
      <c r="H50" s="89">
        <v>7836</v>
      </c>
      <c r="I50" s="89">
        <v>10207</v>
      </c>
      <c r="J50" s="89">
        <v>5994</v>
      </c>
      <c r="K50" s="89" t="s">
        <v>37</v>
      </c>
      <c r="M50" s="86" t="s">
        <v>43</v>
      </c>
      <c r="N50" s="89">
        <v>24406</v>
      </c>
      <c r="O50" s="89">
        <v>1074</v>
      </c>
      <c r="P50" s="89">
        <v>1718</v>
      </c>
      <c r="Q50" s="89">
        <v>2422</v>
      </c>
      <c r="R50" s="89">
        <v>2805</v>
      </c>
      <c r="S50" s="89">
        <v>4335</v>
      </c>
      <c r="T50" s="89">
        <v>6068</v>
      </c>
      <c r="U50" s="89">
        <v>5984</v>
      </c>
      <c r="V50" s="89" t="s">
        <v>37</v>
      </c>
    </row>
    <row r="51" spans="1:22" ht="15">
      <c r="A51" s="13"/>
      <c r="B51" s="86" t="s">
        <v>57</v>
      </c>
      <c r="C51" s="89">
        <v>50442</v>
      </c>
      <c r="D51" s="89">
        <v>4295</v>
      </c>
      <c r="E51" s="89">
        <v>9276</v>
      </c>
      <c r="F51" s="89">
        <v>8858</v>
      </c>
      <c r="G51" s="89">
        <v>6591</v>
      </c>
      <c r="H51" s="89">
        <v>11446</v>
      </c>
      <c r="I51" s="89">
        <v>8035</v>
      </c>
      <c r="J51" s="89">
        <v>1939</v>
      </c>
      <c r="K51" s="89" t="s">
        <v>37</v>
      </c>
      <c r="M51" s="86" t="s">
        <v>57</v>
      </c>
      <c r="N51" s="89">
        <v>51227</v>
      </c>
      <c r="O51" s="89">
        <v>2992</v>
      </c>
      <c r="P51" s="89">
        <v>5091</v>
      </c>
      <c r="Q51" s="89">
        <v>6724</v>
      </c>
      <c r="R51" s="89">
        <v>7097</v>
      </c>
      <c r="S51" s="89">
        <v>14543</v>
      </c>
      <c r="T51" s="89">
        <v>11543</v>
      </c>
      <c r="U51" s="89">
        <v>3238</v>
      </c>
      <c r="V51" s="89" t="s">
        <v>37</v>
      </c>
    </row>
    <row r="52" spans="1:22" ht="15">
      <c r="A52" s="13"/>
      <c r="B52" s="86" t="s">
        <v>47</v>
      </c>
      <c r="C52" s="89">
        <v>16095</v>
      </c>
      <c r="D52" s="89">
        <v>1407</v>
      </c>
      <c r="E52" s="89">
        <v>3678</v>
      </c>
      <c r="F52" s="89">
        <v>4532</v>
      </c>
      <c r="G52" s="89">
        <v>3986</v>
      </c>
      <c r="H52" s="89">
        <v>1588</v>
      </c>
      <c r="I52" s="89">
        <v>628</v>
      </c>
      <c r="J52" s="89">
        <v>276</v>
      </c>
      <c r="K52" s="89" t="s">
        <v>37</v>
      </c>
      <c r="M52" s="86" t="s">
        <v>47</v>
      </c>
      <c r="N52" s="89">
        <v>16677</v>
      </c>
      <c r="O52" s="89">
        <v>1330</v>
      </c>
      <c r="P52" s="89">
        <v>3802</v>
      </c>
      <c r="Q52" s="89">
        <v>4471</v>
      </c>
      <c r="R52" s="89">
        <v>3549</v>
      </c>
      <c r="S52" s="89">
        <v>2158</v>
      </c>
      <c r="T52" s="89">
        <v>1193</v>
      </c>
      <c r="U52" s="89">
        <v>173</v>
      </c>
      <c r="V52" s="89" t="s">
        <v>37</v>
      </c>
    </row>
    <row r="53" spans="1:22" ht="15">
      <c r="A53" s="13"/>
      <c r="B53" s="86" t="s">
        <v>58</v>
      </c>
      <c r="C53" s="89">
        <v>305869</v>
      </c>
      <c r="D53" s="89">
        <v>31021</v>
      </c>
      <c r="E53" s="89">
        <v>62468</v>
      </c>
      <c r="F53" s="89">
        <v>76315</v>
      </c>
      <c r="G53" s="89">
        <v>68232</v>
      </c>
      <c r="H53" s="89">
        <v>58118</v>
      </c>
      <c r="I53" s="89">
        <v>8695</v>
      </c>
      <c r="J53" s="89">
        <v>985</v>
      </c>
      <c r="K53" s="89" t="s">
        <v>37</v>
      </c>
      <c r="M53" s="86" t="s">
        <v>58</v>
      </c>
      <c r="N53" s="89">
        <v>297575</v>
      </c>
      <c r="O53" s="89">
        <v>27461</v>
      </c>
      <c r="P53" s="89">
        <v>55161</v>
      </c>
      <c r="Q53" s="89">
        <v>69137</v>
      </c>
      <c r="R53" s="89">
        <v>66971</v>
      </c>
      <c r="S53" s="89">
        <v>65270</v>
      </c>
      <c r="T53" s="89">
        <v>11487</v>
      </c>
      <c r="U53" s="89">
        <v>2015</v>
      </c>
      <c r="V53" s="89" t="s">
        <v>37</v>
      </c>
    </row>
    <row r="54" spans="1:22" ht="15">
      <c r="A54" s="13"/>
      <c r="B54" s="86" t="s">
        <v>42</v>
      </c>
      <c r="C54" s="89">
        <v>6705</v>
      </c>
      <c r="D54" s="89">
        <v>336</v>
      </c>
      <c r="E54" s="89">
        <v>747</v>
      </c>
      <c r="F54" s="89">
        <v>862</v>
      </c>
      <c r="G54" s="89">
        <v>607</v>
      </c>
      <c r="H54" s="89">
        <v>1528</v>
      </c>
      <c r="I54" s="89">
        <v>1408</v>
      </c>
      <c r="J54" s="89">
        <v>1217</v>
      </c>
      <c r="K54" s="89" t="s">
        <v>37</v>
      </c>
      <c r="M54" s="86" t="s">
        <v>42</v>
      </c>
      <c r="N54" s="89">
        <v>5783</v>
      </c>
      <c r="O54" s="89">
        <v>287</v>
      </c>
      <c r="P54" s="89">
        <v>682</v>
      </c>
      <c r="Q54" s="89">
        <v>691</v>
      </c>
      <c r="R54" s="89">
        <v>500</v>
      </c>
      <c r="S54" s="89">
        <v>882</v>
      </c>
      <c r="T54" s="89">
        <v>1344</v>
      </c>
      <c r="U54" s="89">
        <v>1398</v>
      </c>
      <c r="V54" s="89" t="s">
        <v>37</v>
      </c>
    </row>
    <row r="55" spans="1:22" ht="15">
      <c r="A55" s="13"/>
      <c r="B55" s="86" t="s">
        <v>48</v>
      </c>
      <c r="C55" s="89">
        <v>11434</v>
      </c>
      <c r="D55" s="89">
        <v>1536</v>
      </c>
      <c r="E55" s="89">
        <v>3330</v>
      </c>
      <c r="F55" s="89">
        <v>3905</v>
      </c>
      <c r="G55" s="89">
        <v>1188</v>
      </c>
      <c r="H55" s="89">
        <v>754</v>
      </c>
      <c r="I55" s="89">
        <v>601</v>
      </c>
      <c r="J55" s="89">
        <v>120</v>
      </c>
      <c r="K55" s="89" t="s">
        <v>37</v>
      </c>
      <c r="M55" s="86" t="s">
        <v>48</v>
      </c>
      <c r="N55" s="89">
        <v>9778</v>
      </c>
      <c r="O55" s="89">
        <v>1126</v>
      </c>
      <c r="P55" s="89">
        <v>2519</v>
      </c>
      <c r="Q55" s="89">
        <v>3528</v>
      </c>
      <c r="R55" s="89">
        <v>998</v>
      </c>
      <c r="S55" s="89">
        <v>672</v>
      </c>
      <c r="T55" s="89">
        <v>668</v>
      </c>
      <c r="U55" s="89">
        <v>267</v>
      </c>
      <c r="V55" s="89" t="s">
        <v>37</v>
      </c>
    </row>
    <row r="56" spans="1:22" ht="15">
      <c r="A56" s="13"/>
      <c r="B56" s="86" t="s">
        <v>49</v>
      </c>
      <c r="C56" s="89">
        <v>20915</v>
      </c>
      <c r="D56" s="89">
        <v>3421</v>
      </c>
      <c r="E56" s="89">
        <v>2897</v>
      </c>
      <c r="F56" s="89">
        <v>3515</v>
      </c>
      <c r="G56" s="89">
        <v>3664</v>
      </c>
      <c r="H56" s="89">
        <v>3652</v>
      </c>
      <c r="I56" s="89">
        <v>2140</v>
      </c>
      <c r="J56" s="89">
        <v>1626</v>
      </c>
      <c r="K56" s="89" t="s">
        <v>37</v>
      </c>
      <c r="M56" s="86" t="s">
        <v>49</v>
      </c>
      <c r="N56" s="89">
        <v>20430</v>
      </c>
      <c r="O56" s="89">
        <v>2751</v>
      </c>
      <c r="P56" s="89">
        <v>3186</v>
      </c>
      <c r="Q56" s="89">
        <v>4056</v>
      </c>
      <c r="R56" s="89">
        <v>3178</v>
      </c>
      <c r="S56" s="89">
        <v>3490</v>
      </c>
      <c r="T56" s="89">
        <v>2280</v>
      </c>
      <c r="U56" s="89">
        <v>1489</v>
      </c>
      <c r="V56" s="89" t="s">
        <v>37</v>
      </c>
    </row>
    <row r="57" spans="1:22" ht="15">
      <c r="A57" s="13"/>
      <c r="B57" s="86" t="s">
        <v>59</v>
      </c>
      <c r="C57" s="89">
        <v>216993</v>
      </c>
      <c r="D57" s="89">
        <v>11874</v>
      </c>
      <c r="E57" s="89">
        <v>23422</v>
      </c>
      <c r="F57" s="89">
        <v>27390</v>
      </c>
      <c r="G57" s="89">
        <v>37209</v>
      </c>
      <c r="H57" s="89">
        <v>58477</v>
      </c>
      <c r="I57" s="89">
        <v>43956</v>
      </c>
      <c r="J57" s="89">
        <v>14665</v>
      </c>
      <c r="K57" s="89" t="s">
        <v>37</v>
      </c>
      <c r="M57" s="86" t="s">
        <v>59</v>
      </c>
      <c r="N57" s="89">
        <v>199205</v>
      </c>
      <c r="O57" s="89">
        <v>11557</v>
      </c>
      <c r="P57" s="89">
        <v>20287</v>
      </c>
      <c r="Q57" s="89">
        <v>24954</v>
      </c>
      <c r="R57" s="89">
        <v>33950</v>
      </c>
      <c r="S57" s="89">
        <v>54613</v>
      </c>
      <c r="T57" s="89">
        <v>40042</v>
      </c>
      <c r="U57" s="89">
        <v>13802</v>
      </c>
      <c r="V57" s="89" t="s">
        <v>37</v>
      </c>
    </row>
    <row r="58" spans="1:22" ht="15">
      <c r="A58" s="13"/>
      <c r="B58" s="86" t="s">
        <v>52</v>
      </c>
      <c r="C58" s="89">
        <v>155847</v>
      </c>
      <c r="D58" s="89">
        <v>16818</v>
      </c>
      <c r="E58" s="89">
        <v>28835</v>
      </c>
      <c r="F58" s="89">
        <v>35917</v>
      </c>
      <c r="G58" s="89">
        <v>34854</v>
      </c>
      <c r="H58" s="89">
        <v>36284</v>
      </c>
      <c r="I58" s="89">
        <v>3063</v>
      </c>
      <c r="J58" s="89">
        <v>76</v>
      </c>
      <c r="K58" s="89" t="s">
        <v>37</v>
      </c>
      <c r="M58" s="86" t="s">
        <v>52</v>
      </c>
      <c r="N58" s="89">
        <v>172462</v>
      </c>
      <c r="O58" s="89">
        <v>20558</v>
      </c>
      <c r="P58" s="89">
        <v>32442</v>
      </c>
      <c r="Q58" s="89">
        <v>38631</v>
      </c>
      <c r="R58" s="89">
        <v>35769</v>
      </c>
      <c r="S58" s="89">
        <v>39555</v>
      </c>
      <c r="T58" s="89">
        <v>5383</v>
      </c>
      <c r="U58" s="89">
        <v>125</v>
      </c>
      <c r="V58" s="89" t="s">
        <v>37</v>
      </c>
    </row>
    <row r="59" spans="1:22" ht="15">
      <c r="A59" s="13"/>
      <c r="B59" s="86" t="s">
        <v>44</v>
      </c>
      <c r="C59" s="89">
        <v>11335</v>
      </c>
      <c r="D59" s="89">
        <v>693</v>
      </c>
      <c r="E59" s="89">
        <v>1209</v>
      </c>
      <c r="F59" s="89">
        <v>1764</v>
      </c>
      <c r="G59" s="89">
        <v>2141</v>
      </c>
      <c r="H59" s="89">
        <v>2928</v>
      </c>
      <c r="I59" s="89">
        <v>2330</v>
      </c>
      <c r="J59" s="89">
        <v>270</v>
      </c>
      <c r="K59" s="89" t="s">
        <v>37</v>
      </c>
      <c r="M59" s="86" t="s">
        <v>44</v>
      </c>
      <c r="N59" s="89">
        <v>8647</v>
      </c>
      <c r="O59" s="89">
        <v>667</v>
      </c>
      <c r="P59" s="89">
        <v>1119</v>
      </c>
      <c r="Q59" s="89">
        <v>1590</v>
      </c>
      <c r="R59" s="89">
        <v>1650</v>
      </c>
      <c r="S59" s="89">
        <v>1566</v>
      </c>
      <c r="T59" s="89">
        <v>1734</v>
      </c>
      <c r="U59" s="89">
        <v>321</v>
      </c>
      <c r="V59" s="89" t="s">
        <v>37</v>
      </c>
    </row>
    <row r="60" spans="1:22" ht="15">
      <c r="A60" s="13"/>
      <c r="B60" s="86" t="s">
        <v>50</v>
      </c>
      <c r="C60" s="89">
        <v>112634</v>
      </c>
      <c r="D60" s="89">
        <v>7503</v>
      </c>
      <c r="E60" s="89">
        <v>21044</v>
      </c>
      <c r="F60" s="89">
        <v>31465</v>
      </c>
      <c r="G60" s="89">
        <v>20718</v>
      </c>
      <c r="H60" s="89">
        <v>24327</v>
      </c>
      <c r="I60" s="89">
        <v>7317</v>
      </c>
      <c r="J60" s="89">
        <v>260</v>
      </c>
      <c r="K60" s="89" t="s">
        <v>37</v>
      </c>
      <c r="M60" s="86" t="s">
        <v>50</v>
      </c>
      <c r="N60" s="89">
        <v>124011</v>
      </c>
      <c r="O60" s="89">
        <v>9545</v>
      </c>
      <c r="P60" s="89">
        <v>23886</v>
      </c>
      <c r="Q60" s="89">
        <v>33460</v>
      </c>
      <c r="R60" s="89">
        <v>23291</v>
      </c>
      <c r="S60" s="89">
        <v>26003</v>
      </c>
      <c r="T60" s="89">
        <v>7471</v>
      </c>
      <c r="U60" s="89">
        <v>355</v>
      </c>
      <c r="V60" s="89" t="s">
        <v>37</v>
      </c>
    </row>
    <row r="61" spans="1:22" ht="15">
      <c r="A61" s="13"/>
      <c r="B61" s="86" t="s">
        <v>55</v>
      </c>
      <c r="C61" s="89">
        <v>703</v>
      </c>
      <c r="D61" s="89">
        <v>231</v>
      </c>
      <c r="E61" s="89">
        <v>404</v>
      </c>
      <c r="F61" s="89">
        <v>52</v>
      </c>
      <c r="G61" s="89">
        <v>1</v>
      </c>
      <c r="H61" s="89">
        <v>0</v>
      </c>
      <c r="I61" s="89">
        <v>1</v>
      </c>
      <c r="J61" s="89">
        <v>14</v>
      </c>
      <c r="K61" s="89" t="s">
        <v>37</v>
      </c>
      <c r="M61" s="86" t="s">
        <v>55</v>
      </c>
      <c r="N61" s="89">
        <v>896</v>
      </c>
      <c r="O61" s="89">
        <v>263</v>
      </c>
      <c r="P61" s="89">
        <v>567</v>
      </c>
      <c r="Q61" s="89">
        <v>52</v>
      </c>
      <c r="R61" s="89">
        <v>2</v>
      </c>
      <c r="S61" s="89">
        <v>1</v>
      </c>
      <c r="T61" s="89" t="s">
        <v>37</v>
      </c>
      <c r="U61" s="89">
        <v>11</v>
      </c>
      <c r="V61" s="89" t="s">
        <v>37</v>
      </c>
    </row>
    <row r="62" spans="1:22" ht="15">
      <c r="A62" s="13"/>
      <c r="B62" s="86" t="s">
        <v>41</v>
      </c>
      <c r="C62" s="89">
        <v>14089</v>
      </c>
      <c r="D62" s="89">
        <v>586</v>
      </c>
      <c r="E62" s="89">
        <v>1517</v>
      </c>
      <c r="F62" s="89">
        <v>1352</v>
      </c>
      <c r="G62" s="89">
        <v>1104</v>
      </c>
      <c r="H62" s="89">
        <v>2095</v>
      </c>
      <c r="I62" s="89">
        <v>3935</v>
      </c>
      <c r="J62" s="89">
        <v>3502</v>
      </c>
      <c r="K62" s="89" t="s">
        <v>37</v>
      </c>
      <c r="M62" s="86" t="s">
        <v>41</v>
      </c>
      <c r="N62" s="89">
        <v>12097</v>
      </c>
      <c r="O62" s="89">
        <v>522</v>
      </c>
      <c r="P62" s="89">
        <v>1227</v>
      </c>
      <c r="Q62" s="89">
        <v>1119</v>
      </c>
      <c r="R62" s="89">
        <v>628</v>
      </c>
      <c r="S62" s="89">
        <v>1460</v>
      </c>
      <c r="T62" s="89">
        <v>3138</v>
      </c>
      <c r="U62" s="89">
        <v>3909</v>
      </c>
      <c r="V62" s="89" t="s">
        <v>37</v>
      </c>
    </row>
    <row r="63" spans="1:22" ht="15">
      <c r="A63" s="13"/>
      <c r="B63" s="86" t="s">
        <v>60</v>
      </c>
      <c r="C63" s="89">
        <v>30955</v>
      </c>
      <c r="D63" s="89">
        <v>330</v>
      </c>
      <c r="E63" s="89">
        <v>1090</v>
      </c>
      <c r="F63" s="89">
        <v>1990</v>
      </c>
      <c r="G63" s="89">
        <v>2032</v>
      </c>
      <c r="H63" s="89">
        <v>6467</v>
      </c>
      <c r="I63" s="89">
        <v>11862</v>
      </c>
      <c r="J63" s="89">
        <v>7184</v>
      </c>
      <c r="K63" s="89" t="s">
        <v>37</v>
      </c>
      <c r="M63" s="86" t="s">
        <v>60</v>
      </c>
      <c r="N63" s="89">
        <v>23425</v>
      </c>
      <c r="O63" s="89">
        <v>270</v>
      </c>
      <c r="P63" s="89">
        <v>838</v>
      </c>
      <c r="Q63" s="89">
        <v>1216</v>
      </c>
      <c r="R63" s="89">
        <v>1212</v>
      </c>
      <c r="S63" s="89">
        <v>3085</v>
      </c>
      <c r="T63" s="89">
        <v>9735</v>
      </c>
      <c r="U63" s="89">
        <v>7069</v>
      </c>
      <c r="V63" s="89" t="s">
        <v>37</v>
      </c>
    </row>
    <row r="64" spans="1:22" ht="15">
      <c r="A64" s="13"/>
      <c r="B64" s="86" t="s">
        <v>39</v>
      </c>
      <c r="C64" s="89">
        <v>7109</v>
      </c>
      <c r="D64" s="89">
        <v>562</v>
      </c>
      <c r="E64" s="89">
        <v>985</v>
      </c>
      <c r="F64" s="89">
        <v>1688</v>
      </c>
      <c r="G64" s="89">
        <v>1691</v>
      </c>
      <c r="H64" s="89">
        <v>1897</v>
      </c>
      <c r="I64" s="89">
        <v>286</v>
      </c>
      <c r="J64" s="89" t="s">
        <v>37</v>
      </c>
      <c r="K64" s="89" t="s">
        <v>37</v>
      </c>
      <c r="M64" s="86" t="s">
        <v>39</v>
      </c>
      <c r="N64" s="89">
        <v>7950</v>
      </c>
      <c r="O64" s="89">
        <v>605</v>
      </c>
      <c r="P64" s="89">
        <v>1006</v>
      </c>
      <c r="Q64" s="89">
        <v>1567</v>
      </c>
      <c r="R64" s="89">
        <v>2001</v>
      </c>
      <c r="S64" s="89">
        <v>2195</v>
      </c>
      <c r="T64" s="89">
        <v>560</v>
      </c>
      <c r="U64" s="89" t="s">
        <v>37</v>
      </c>
      <c r="V64" s="89" t="s">
        <v>37</v>
      </c>
    </row>
    <row r="65" spans="1:22" ht="15">
      <c r="A65" s="13"/>
      <c r="B65" s="86" t="s">
        <v>61</v>
      </c>
      <c r="C65" s="89">
        <v>39834</v>
      </c>
      <c r="D65" s="89">
        <v>1602</v>
      </c>
      <c r="E65" s="89">
        <v>4487</v>
      </c>
      <c r="F65" s="89">
        <v>6100</v>
      </c>
      <c r="G65" s="89">
        <v>4919</v>
      </c>
      <c r="H65" s="89">
        <v>11847</v>
      </c>
      <c r="I65" s="89">
        <v>9275</v>
      </c>
      <c r="J65" s="89">
        <v>1604</v>
      </c>
      <c r="K65" s="89" t="s">
        <v>37</v>
      </c>
      <c r="M65" s="86" t="s">
        <v>61</v>
      </c>
      <c r="N65" s="89">
        <v>33587</v>
      </c>
      <c r="O65" s="89">
        <v>1274</v>
      </c>
      <c r="P65" s="89">
        <v>3553</v>
      </c>
      <c r="Q65" s="89">
        <v>4754</v>
      </c>
      <c r="R65" s="89">
        <v>3058</v>
      </c>
      <c r="S65" s="89">
        <v>8366</v>
      </c>
      <c r="T65" s="89">
        <v>10541</v>
      </c>
      <c r="U65" s="89">
        <v>2041</v>
      </c>
      <c r="V65" s="89" t="s">
        <v>37</v>
      </c>
    </row>
    <row r="66" spans="1:22" ht="15">
      <c r="A66" s="13"/>
      <c r="B66" s="86" t="s">
        <v>62</v>
      </c>
      <c r="C66" s="89">
        <v>68277</v>
      </c>
      <c r="D66" s="89">
        <v>6506</v>
      </c>
      <c r="E66" s="89">
        <v>19235</v>
      </c>
      <c r="F66" s="89">
        <v>19452</v>
      </c>
      <c r="G66" s="89">
        <v>8460</v>
      </c>
      <c r="H66" s="89">
        <v>10177</v>
      </c>
      <c r="I66" s="89">
        <v>4005</v>
      </c>
      <c r="J66" s="89">
        <v>443</v>
      </c>
      <c r="K66" s="89" t="s">
        <v>37</v>
      </c>
      <c r="M66" s="86" t="s">
        <v>62</v>
      </c>
      <c r="N66" s="89">
        <v>67142</v>
      </c>
      <c r="O66" s="89">
        <v>5165</v>
      </c>
      <c r="P66" s="89">
        <v>14809</v>
      </c>
      <c r="Q66" s="89">
        <v>17028</v>
      </c>
      <c r="R66" s="89">
        <v>9957</v>
      </c>
      <c r="S66" s="89">
        <v>13477</v>
      </c>
      <c r="T66" s="89">
        <v>5877</v>
      </c>
      <c r="U66" s="89">
        <v>829</v>
      </c>
      <c r="V66" s="89" t="s">
        <v>37</v>
      </c>
    </row>
    <row r="67" spans="1:22" ht="15">
      <c r="A67" s="13"/>
      <c r="B67" s="86" t="s">
        <v>45</v>
      </c>
      <c r="C67" s="89">
        <v>25278</v>
      </c>
      <c r="D67" s="89">
        <v>4280</v>
      </c>
      <c r="E67" s="89">
        <v>5525</v>
      </c>
      <c r="F67" s="89">
        <v>5731</v>
      </c>
      <c r="G67" s="89">
        <v>3525</v>
      </c>
      <c r="H67" s="89">
        <v>4502</v>
      </c>
      <c r="I67" s="89">
        <v>1526</v>
      </c>
      <c r="J67" s="89">
        <v>184</v>
      </c>
      <c r="K67" s="89" t="s">
        <v>37</v>
      </c>
      <c r="M67" s="86" t="s">
        <v>45</v>
      </c>
      <c r="N67" s="89">
        <v>25511</v>
      </c>
      <c r="O67" s="89">
        <v>3570</v>
      </c>
      <c r="P67" s="89">
        <v>4559</v>
      </c>
      <c r="Q67" s="89">
        <v>5525</v>
      </c>
      <c r="R67" s="89">
        <v>3300</v>
      </c>
      <c r="S67" s="89">
        <v>5968</v>
      </c>
      <c r="T67" s="89">
        <v>2305</v>
      </c>
      <c r="U67" s="89">
        <v>283</v>
      </c>
      <c r="V67" s="89" t="s">
        <v>37</v>
      </c>
    </row>
    <row r="68" spans="1:22" ht="15">
      <c r="A68" s="13"/>
      <c r="B68" s="86" t="s">
        <v>63</v>
      </c>
      <c r="C68" s="89">
        <v>290745</v>
      </c>
      <c r="D68" s="89">
        <v>9842</v>
      </c>
      <c r="E68" s="89">
        <v>24165</v>
      </c>
      <c r="F68" s="89">
        <v>38144</v>
      </c>
      <c r="G68" s="89">
        <v>48432</v>
      </c>
      <c r="H68" s="89">
        <v>75211</v>
      </c>
      <c r="I68" s="89">
        <v>77256</v>
      </c>
      <c r="J68" s="89">
        <v>17129</v>
      </c>
      <c r="K68" s="89" t="s">
        <v>37</v>
      </c>
      <c r="M68" s="86" t="s">
        <v>63</v>
      </c>
      <c r="N68" s="89">
        <v>222328</v>
      </c>
      <c r="O68" s="89">
        <v>9967</v>
      </c>
      <c r="P68" s="89">
        <v>21246</v>
      </c>
      <c r="Q68" s="89">
        <v>29972</v>
      </c>
      <c r="R68" s="89">
        <v>32173</v>
      </c>
      <c r="S68" s="89">
        <v>51475</v>
      </c>
      <c r="T68" s="89">
        <v>60225</v>
      </c>
      <c r="U68" s="89">
        <v>17269</v>
      </c>
      <c r="V68" s="89" t="s">
        <v>37</v>
      </c>
    </row>
    <row r="69" spans="1:22" ht="15">
      <c r="A69" s="13"/>
      <c r="B69" s="86" t="s">
        <v>64</v>
      </c>
      <c r="C69" s="89">
        <v>34821</v>
      </c>
      <c r="D69" s="89">
        <v>1299</v>
      </c>
      <c r="E69" s="89">
        <v>3401</v>
      </c>
      <c r="F69" s="89">
        <v>4057</v>
      </c>
      <c r="G69" s="89">
        <v>3284</v>
      </c>
      <c r="H69" s="89">
        <v>6305</v>
      </c>
      <c r="I69" s="89">
        <v>7454</v>
      </c>
      <c r="J69" s="89">
        <v>9012</v>
      </c>
      <c r="K69" s="89" t="s">
        <v>37</v>
      </c>
      <c r="M69" s="86" t="s">
        <v>64</v>
      </c>
      <c r="N69" s="89">
        <v>31666</v>
      </c>
      <c r="O69" s="89">
        <v>1541</v>
      </c>
      <c r="P69" s="89">
        <v>2904</v>
      </c>
      <c r="Q69" s="89">
        <v>3727</v>
      </c>
      <c r="R69" s="89">
        <v>2771</v>
      </c>
      <c r="S69" s="89">
        <v>4406</v>
      </c>
      <c r="T69" s="89">
        <v>8194</v>
      </c>
      <c r="U69" s="89">
        <v>8116</v>
      </c>
      <c r="V69" s="89" t="s">
        <v>37</v>
      </c>
    </row>
    <row r="70" spans="1:22" ht="15">
      <c r="A70" s="13"/>
      <c r="B70" s="86" t="s">
        <v>65</v>
      </c>
      <c r="C70" s="89">
        <v>48172</v>
      </c>
      <c r="D70" s="89">
        <v>1816</v>
      </c>
      <c r="E70" s="89">
        <v>3326</v>
      </c>
      <c r="F70" s="89">
        <v>4694</v>
      </c>
      <c r="G70" s="89">
        <v>6333</v>
      </c>
      <c r="H70" s="89">
        <v>10861</v>
      </c>
      <c r="I70" s="89">
        <v>14853</v>
      </c>
      <c r="J70" s="89">
        <v>6290</v>
      </c>
      <c r="K70" s="89" t="s">
        <v>37</v>
      </c>
      <c r="M70" s="86" t="s">
        <v>65</v>
      </c>
      <c r="N70" s="89">
        <v>29662</v>
      </c>
      <c r="O70" s="89">
        <v>1852</v>
      </c>
      <c r="P70" s="89">
        <v>2593</v>
      </c>
      <c r="Q70" s="89">
        <v>2933</v>
      </c>
      <c r="R70" s="89">
        <v>3499</v>
      </c>
      <c r="S70" s="89">
        <v>5381</v>
      </c>
      <c r="T70" s="89">
        <v>9160</v>
      </c>
      <c r="U70" s="89">
        <v>4243</v>
      </c>
      <c r="V70" s="89" t="s">
        <v>37</v>
      </c>
    </row>
    <row r="71" spans="1:22" ht="15">
      <c r="A71" s="13"/>
      <c r="B71" s="86" t="s">
        <v>40</v>
      </c>
      <c r="C71" s="89">
        <v>18674</v>
      </c>
      <c r="D71" s="89">
        <v>567</v>
      </c>
      <c r="E71" s="89">
        <v>1182</v>
      </c>
      <c r="F71" s="89">
        <v>1735</v>
      </c>
      <c r="G71" s="89">
        <v>2210</v>
      </c>
      <c r="H71" s="89">
        <v>5900</v>
      </c>
      <c r="I71" s="89">
        <v>5969</v>
      </c>
      <c r="J71" s="89">
        <v>1089</v>
      </c>
      <c r="K71" s="89" t="s">
        <v>37</v>
      </c>
      <c r="M71" s="86" t="s">
        <v>40</v>
      </c>
      <c r="N71" s="89">
        <v>15859</v>
      </c>
      <c r="O71" s="89">
        <v>468</v>
      </c>
      <c r="P71" s="89">
        <v>968</v>
      </c>
      <c r="Q71" s="89">
        <v>1363</v>
      </c>
      <c r="R71" s="89">
        <v>1691</v>
      </c>
      <c r="S71" s="89">
        <v>4672</v>
      </c>
      <c r="T71" s="89">
        <v>5660</v>
      </c>
      <c r="U71" s="89">
        <v>1022</v>
      </c>
      <c r="V71" s="89" t="s">
        <v>37</v>
      </c>
    </row>
    <row r="72" spans="1:22" ht="15">
      <c r="A72" s="13"/>
      <c r="B72" s="86" t="s">
        <v>66</v>
      </c>
      <c r="C72" s="89">
        <v>36090</v>
      </c>
      <c r="D72" s="89">
        <v>1098</v>
      </c>
      <c r="E72" s="89">
        <v>2611</v>
      </c>
      <c r="F72" s="89">
        <v>3527</v>
      </c>
      <c r="G72" s="89">
        <v>5142</v>
      </c>
      <c r="H72" s="89">
        <v>8915</v>
      </c>
      <c r="I72" s="89">
        <v>12674</v>
      </c>
      <c r="J72" s="89">
        <v>2123</v>
      </c>
      <c r="K72" s="89" t="s">
        <v>37</v>
      </c>
      <c r="M72" s="86" t="s">
        <v>66</v>
      </c>
      <c r="N72" s="89">
        <v>29653</v>
      </c>
      <c r="O72" s="89">
        <v>902</v>
      </c>
      <c r="P72" s="89">
        <v>2258</v>
      </c>
      <c r="Q72" s="89">
        <v>2841</v>
      </c>
      <c r="R72" s="89">
        <v>3381</v>
      </c>
      <c r="S72" s="89">
        <v>6918</v>
      </c>
      <c r="T72" s="89">
        <v>11078</v>
      </c>
      <c r="U72" s="89">
        <v>2276</v>
      </c>
      <c r="V72" s="89" t="s">
        <v>37</v>
      </c>
    </row>
    <row r="73" spans="1:22" ht="15">
      <c r="A73" s="13"/>
      <c r="B73" s="86" t="s">
        <v>51</v>
      </c>
      <c r="C73" s="89">
        <v>26837</v>
      </c>
      <c r="D73" s="89">
        <v>2511</v>
      </c>
      <c r="E73" s="89">
        <v>5608</v>
      </c>
      <c r="F73" s="89">
        <v>6158</v>
      </c>
      <c r="G73" s="89">
        <v>5302</v>
      </c>
      <c r="H73" s="89">
        <v>6407</v>
      </c>
      <c r="I73" s="89">
        <v>527</v>
      </c>
      <c r="J73" s="89" t="s">
        <v>37</v>
      </c>
      <c r="K73" s="89" t="s">
        <v>37</v>
      </c>
      <c r="M73" s="86" t="s">
        <v>51</v>
      </c>
      <c r="N73" s="89">
        <v>25461</v>
      </c>
      <c r="O73" s="89">
        <v>2824</v>
      </c>
      <c r="P73" s="89">
        <v>5502</v>
      </c>
      <c r="Q73" s="89">
        <v>6992</v>
      </c>
      <c r="R73" s="89">
        <v>4712</v>
      </c>
      <c r="S73" s="89">
        <v>4038</v>
      </c>
      <c r="T73" s="89">
        <v>1016</v>
      </c>
      <c r="U73" s="89" t="s">
        <v>37</v>
      </c>
      <c r="V73" s="89" t="s">
        <v>37</v>
      </c>
    </row>
    <row r="74" spans="1:22" ht="15">
      <c r="A74" s="13"/>
      <c r="B74" s="86" t="s">
        <v>53</v>
      </c>
      <c r="C74" s="89">
        <v>42257</v>
      </c>
      <c r="D74" s="89">
        <v>3669</v>
      </c>
      <c r="E74" s="89">
        <v>9016</v>
      </c>
      <c r="F74" s="89">
        <v>10274</v>
      </c>
      <c r="G74" s="89">
        <v>8619</v>
      </c>
      <c r="H74" s="89">
        <v>7698</v>
      </c>
      <c r="I74" s="89">
        <v>2847</v>
      </c>
      <c r="J74" s="89">
        <v>134</v>
      </c>
      <c r="K74" s="89" t="s">
        <v>37</v>
      </c>
      <c r="M74" s="86" t="s">
        <v>53</v>
      </c>
      <c r="N74" s="89">
        <v>31071</v>
      </c>
      <c r="O74" s="89">
        <v>2599</v>
      </c>
      <c r="P74" s="89">
        <v>6290</v>
      </c>
      <c r="Q74" s="89">
        <v>7931</v>
      </c>
      <c r="R74" s="89">
        <v>6127</v>
      </c>
      <c r="S74" s="89">
        <v>5697</v>
      </c>
      <c r="T74" s="89">
        <v>2098</v>
      </c>
      <c r="U74" s="89">
        <v>328</v>
      </c>
      <c r="V74" s="89" t="s">
        <v>37</v>
      </c>
    </row>
    <row r="75" spans="1:22" ht="15">
      <c r="A75" s="13"/>
      <c r="B75" s="86" t="s">
        <v>54</v>
      </c>
      <c r="C75" s="89">
        <v>200451</v>
      </c>
      <c r="D75" s="89">
        <v>9321</v>
      </c>
      <c r="E75" s="89">
        <v>48092</v>
      </c>
      <c r="F75" s="89">
        <v>75722</v>
      </c>
      <c r="G75" s="89">
        <v>40901</v>
      </c>
      <c r="H75" s="89">
        <v>23032</v>
      </c>
      <c r="I75" s="89">
        <v>2981</v>
      </c>
      <c r="J75" s="89">
        <v>401</v>
      </c>
      <c r="K75" s="89" t="s">
        <v>37</v>
      </c>
      <c r="M75" s="86" t="s">
        <v>54</v>
      </c>
      <c r="N75" s="89">
        <v>166846</v>
      </c>
      <c r="O75" s="89">
        <v>13313</v>
      </c>
      <c r="P75" s="89">
        <v>42137</v>
      </c>
      <c r="Q75" s="89">
        <v>61153</v>
      </c>
      <c r="R75" s="89">
        <v>33461</v>
      </c>
      <c r="S75" s="89">
        <v>12490</v>
      </c>
      <c r="T75" s="89">
        <v>3570</v>
      </c>
      <c r="U75" s="89">
        <v>723</v>
      </c>
      <c r="V75" s="89" t="s">
        <v>37</v>
      </c>
    </row>
    <row r="76" spans="1:22" ht="15">
      <c r="A76" s="13"/>
      <c r="B76" s="86" t="s">
        <v>67</v>
      </c>
      <c r="C76" s="89">
        <v>20932</v>
      </c>
      <c r="D76" s="89">
        <v>2778</v>
      </c>
      <c r="E76" s="89">
        <v>3886</v>
      </c>
      <c r="F76" s="89">
        <v>3798</v>
      </c>
      <c r="G76" s="89">
        <v>3201</v>
      </c>
      <c r="H76" s="89">
        <v>5038</v>
      </c>
      <c r="I76" s="89">
        <v>1959</v>
      </c>
      <c r="J76" s="89">
        <v>272</v>
      </c>
      <c r="K76" s="89" t="s">
        <v>37</v>
      </c>
      <c r="M76" s="86" t="s">
        <v>67</v>
      </c>
      <c r="N76" s="89">
        <v>20170</v>
      </c>
      <c r="O76" s="89">
        <v>2628</v>
      </c>
      <c r="P76" s="89">
        <v>4095</v>
      </c>
      <c r="Q76" s="89">
        <v>3685</v>
      </c>
      <c r="R76" s="89">
        <v>2721</v>
      </c>
      <c r="S76" s="89">
        <v>5545</v>
      </c>
      <c r="T76" s="89">
        <v>1347</v>
      </c>
      <c r="U76" s="89">
        <v>148</v>
      </c>
      <c r="V76" s="89" t="s">
        <v>37</v>
      </c>
    </row>
    <row r="77" spans="1:22" ht="15">
      <c r="A77" s="13"/>
      <c r="B77" s="86" t="s">
        <v>68</v>
      </c>
      <c r="C77" s="89">
        <v>11931</v>
      </c>
      <c r="D77" s="89">
        <v>3543</v>
      </c>
      <c r="E77" s="89">
        <v>4326</v>
      </c>
      <c r="F77" s="89">
        <v>2427</v>
      </c>
      <c r="G77" s="89">
        <v>761</v>
      </c>
      <c r="H77" s="89">
        <v>652</v>
      </c>
      <c r="I77" s="89">
        <v>223</v>
      </c>
      <c r="J77" s="89" t="s">
        <v>37</v>
      </c>
      <c r="K77" s="89" t="s">
        <v>37</v>
      </c>
      <c r="M77" s="86" t="s">
        <v>68</v>
      </c>
      <c r="N77" s="89">
        <v>12789</v>
      </c>
      <c r="O77" s="89">
        <v>3575</v>
      </c>
      <c r="P77" s="89">
        <v>4312</v>
      </c>
      <c r="Q77" s="89">
        <v>2481</v>
      </c>
      <c r="R77" s="89">
        <v>945</v>
      </c>
      <c r="S77" s="89">
        <v>1282</v>
      </c>
      <c r="T77" s="89">
        <v>194</v>
      </c>
      <c r="U77" s="89" t="s">
        <v>37</v>
      </c>
      <c r="V77" s="89" t="s">
        <v>37</v>
      </c>
    </row>
    <row r="78" ht="15">
      <c r="B78" s="88"/>
    </row>
    <row r="79" spans="2:17" ht="36">
      <c r="B79" s="88"/>
      <c r="M79" s="84" t="s">
        <v>73</v>
      </c>
      <c r="N79" s="85" t="s">
        <v>69</v>
      </c>
      <c r="O79" s="85" t="s">
        <v>70</v>
      </c>
      <c r="P79" s="85" t="s">
        <v>71</v>
      </c>
      <c r="Q79" s="85" t="s">
        <v>72</v>
      </c>
    </row>
    <row r="80" spans="2:17" ht="15">
      <c r="B80" s="88"/>
      <c r="M80" s="86" t="s">
        <v>56</v>
      </c>
      <c r="N80" s="87">
        <f>O48+P48</f>
        <v>395557</v>
      </c>
      <c r="O80" s="13">
        <f>Q48</f>
        <v>346696</v>
      </c>
      <c r="P80" s="87">
        <f>R48+S48</f>
        <v>645860</v>
      </c>
      <c r="Q80" s="87">
        <f>SUM(T48,U48,V48)</f>
        <v>301742</v>
      </c>
    </row>
    <row r="81" spans="2:17" ht="15">
      <c r="B81" s="88"/>
      <c r="M81" s="86" t="s">
        <v>46</v>
      </c>
      <c r="N81" s="87">
        <f aca="true" t="shared" si="16" ref="N81:N109">O49+P49</f>
        <v>10725</v>
      </c>
      <c r="O81" s="13">
        <f aca="true" t="shared" si="17" ref="O81:O109">Q49</f>
        <v>8860</v>
      </c>
      <c r="P81" s="87">
        <f aca="true" t="shared" si="18" ref="P81:P109">R49+S49</f>
        <v>15413</v>
      </c>
      <c r="Q81" s="87">
        <f aca="true" t="shared" si="19" ref="Q81:Q109">SUM(T49,U49,V49)</f>
        <v>1501</v>
      </c>
    </row>
    <row r="82" spans="13:17" ht="15">
      <c r="M82" s="86" t="s">
        <v>43</v>
      </c>
      <c r="N82" s="87">
        <f t="shared" si="16"/>
        <v>2792</v>
      </c>
      <c r="O82" s="13">
        <f t="shared" si="17"/>
        <v>2422</v>
      </c>
      <c r="P82" s="87">
        <f t="shared" si="18"/>
        <v>7140</v>
      </c>
      <c r="Q82" s="87">
        <f t="shared" si="19"/>
        <v>12052</v>
      </c>
    </row>
    <row r="83" spans="13:17" ht="15">
      <c r="M83" s="86" t="s">
        <v>57</v>
      </c>
      <c r="N83" s="87">
        <f t="shared" si="16"/>
        <v>8083</v>
      </c>
      <c r="O83" s="13">
        <f t="shared" si="17"/>
        <v>6724</v>
      </c>
      <c r="P83" s="87">
        <f t="shared" si="18"/>
        <v>21640</v>
      </c>
      <c r="Q83" s="87">
        <f t="shared" si="19"/>
        <v>14781</v>
      </c>
    </row>
    <row r="84" spans="13:17" ht="15">
      <c r="M84" s="86" t="s">
        <v>47</v>
      </c>
      <c r="N84" s="87">
        <f t="shared" si="16"/>
        <v>5132</v>
      </c>
      <c r="O84" s="13">
        <f t="shared" si="17"/>
        <v>4471</v>
      </c>
      <c r="P84" s="87">
        <f t="shared" si="18"/>
        <v>5707</v>
      </c>
      <c r="Q84" s="87">
        <f t="shared" si="19"/>
        <v>1366</v>
      </c>
    </row>
    <row r="85" spans="13:17" ht="15">
      <c r="M85" s="86" t="s">
        <v>58</v>
      </c>
      <c r="N85" s="87">
        <f t="shared" si="16"/>
        <v>82622</v>
      </c>
      <c r="O85" s="13">
        <f t="shared" si="17"/>
        <v>69137</v>
      </c>
      <c r="P85" s="87">
        <f t="shared" si="18"/>
        <v>132241</v>
      </c>
      <c r="Q85" s="87">
        <f t="shared" si="19"/>
        <v>13502</v>
      </c>
    </row>
    <row r="86" spans="13:17" ht="15">
      <c r="M86" s="86" t="s">
        <v>42</v>
      </c>
      <c r="N86" s="87">
        <f t="shared" si="16"/>
        <v>969</v>
      </c>
      <c r="O86" s="13">
        <f t="shared" si="17"/>
        <v>691</v>
      </c>
      <c r="P86" s="87">
        <f t="shared" si="18"/>
        <v>1382</v>
      </c>
      <c r="Q86" s="87">
        <f t="shared" si="19"/>
        <v>2742</v>
      </c>
    </row>
    <row r="87" spans="13:17" ht="15">
      <c r="M87" s="86" t="s">
        <v>48</v>
      </c>
      <c r="N87" s="87">
        <f t="shared" si="16"/>
        <v>3645</v>
      </c>
      <c r="O87" s="13">
        <f t="shared" si="17"/>
        <v>3528</v>
      </c>
      <c r="P87" s="87">
        <f t="shared" si="18"/>
        <v>1670</v>
      </c>
      <c r="Q87" s="87">
        <f t="shared" si="19"/>
        <v>935</v>
      </c>
    </row>
    <row r="88" spans="13:17" ht="15">
      <c r="M88" s="86" t="s">
        <v>49</v>
      </c>
      <c r="N88" s="87">
        <f t="shared" si="16"/>
        <v>5937</v>
      </c>
      <c r="O88" s="13">
        <f t="shared" si="17"/>
        <v>4056</v>
      </c>
      <c r="P88" s="87">
        <f t="shared" si="18"/>
        <v>6668</v>
      </c>
      <c r="Q88" s="87">
        <f t="shared" si="19"/>
        <v>3769</v>
      </c>
    </row>
    <row r="89" spans="13:17" ht="15">
      <c r="M89" s="86" t="s">
        <v>59</v>
      </c>
      <c r="N89" s="87">
        <f t="shared" si="16"/>
        <v>31844</v>
      </c>
      <c r="O89" s="13">
        <f t="shared" si="17"/>
        <v>24954</v>
      </c>
      <c r="P89" s="87">
        <f t="shared" si="18"/>
        <v>88563</v>
      </c>
      <c r="Q89" s="87">
        <f t="shared" si="19"/>
        <v>53844</v>
      </c>
    </row>
    <row r="90" spans="13:17" ht="15">
      <c r="M90" s="86" t="s">
        <v>52</v>
      </c>
      <c r="N90" s="87">
        <f t="shared" si="16"/>
        <v>53000</v>
      </c>
      <c r="O90" s="13">
        <f t="shared" si="17"/>
        <v>38631</v>
      </c>
      <c r="P90" s="87">
        <f t="shared" si="18"/>
        <v>75324</v>
      </c>
      <c r="Q90" s="87">
        <f t="shared" si="19"/>
        <v>5508</v>
      </c>
    </row>
    <row r="91" spans="13:17" ht="15">
      <c r="M91" s="86" t="s">
        <v>44</v>
      </c>
      <c r="N91" s="87">
        <f t="shared" si="16"/>
        <v>1786</v>
      </c>
      <c r="O91" s="13">
        <f t="shared" si="17"/>
        <v>1590</v>
      </c>
      <c r="P91" s="87">
        <f t="shared" si="18"/>
        <v>3216</v>
      </c>
      <c r="Q91" s="87">
        <f t="shared" si="19"/>
        <v>2055</v>
      </c>
    </row>
    <row r="92" spans="13:17" ht="15">
      <c r="M92" s="86" t="s">
        <v>50</v>
      </c>
      <c r="N92" s="87">
        <f t="shared" si="16"/>
        <v>33431</v>
      </c>
      <c r="O92" s="13">
        <f t="shared" si="17"/>
        <v>33460</v>
      </c>
      <c r="P92" s="87">
        <f t="shared" si="18"/>
        <v>49294</v>
      </c>
      <c r="Q92" s="87">
        <f t="shared" si="19"/>
        <v>7826</v>
      </c>
    </row>
    <row r="93" spans="13:17" ht="15">
      <c r="M93" s="86" t="s">
        <v>55</v>
      </c>
      <c r="N93" s="87">
        <f t="shared" si="16"/>
        <v>830</v>
      </c>
      <c r="O93" s="13">
        <f t="shared" si="17"/>
        <v>52</v>
      </c>
      <c r="P93" s="87">
        <f t="shared" si="18"/>
        <v>3</v>
      </c>
      <c r="Q93" s="87">
        <f t="shared" si="19"/>
        <v>11</v>
      </c>
    </row>
    <row r="94" spans="13:17" ht="15">
      <c r="M94" s="86" t="s">
        <v>41</v>
      </c>
      <c r="N94" s="87">
        <f t="shared" si="16"/>
        <v>1749</v>
      </c>
      <c r="O94" s="13">
        <f t="shared" si="17"/>
        <v>1119</v>
      </c>
      <c r="P94" s="87">
        <f t="shared" si="18"/>
        <v>2088</v>
      </c>
      <c r="Q94" s="87">
        <f t="shared" si="19"/>
        <v>7047</v>
      </c>
    </row>
    <row r="95" spans="13:17" ht="15">
      <c r="M95" s="86" t="s">
        <v>60</v>
      </c>
      <c r="N95" s="87">
        <f t="shared" si="16"/>
        <v>1108</v>
      </c>
      <c r="O95" s="13">
        <f t="shared" si="17"/>
        <v>1216</v>
      </c>
      <c r="P95" s="87">
        <f t="shared" si="18"/>
        <v>4297</v>
      </c>
      <c r="Q95" s="87">
        <f t="shared" si="19"/>
        <v>16804</v>
      </c>
    </row>
    <row r="96" spans="13:17" ht="15">
      <c r="M96" s="86" t="s">
        <v>39</v>
      </c>
      <c r="N96" s="87">
        <f t="shared" si="16"/>
        <v>1611</v>
      </c>
      <c r="O96" s="13">
        <f t="shared" si="17"/>
        <v>1567</v>
      </c>
      <c r="P96" s="87">
        <f t="shared" si="18"/>
        <v>4196</v>
      </c>
      <c r="Q96" s="87">
        <f t="shared" si="19"/>
        <v>560</v>
      </c>
    </row>
    <row r="97" spans="13:17" ht="15">
      <c r="M97" s="86" t="s">
        <v>61</v>
      </c>
      <c r="N97" s="87">
        <f t="shared" si="16"/>
        <v>4827</v>
      </c>
      <c r="O97" s="13">
        <f t="shared" si="17"/>
        <v>4754</v>
      </c>
      <c r="P97" s="87">
        <f t="shared" si="18"/>
        <v>11424</v>
      </c>
      <c r="Q97" s="87">
        <f t="shared" si="19"/>
        <v>12582</v>
      </c>
    </row>
    <row r="98" spans="13:17" ht="15">
      <c r="M98" s="86" t="s">
        <v>62</v>
      </c>
      <c r="N98" s="87">
        <f>O66+P66</f>
        <v>19974</v>
      </c>
      <c r="O98" s="13">
        <f t="shared" si="17"/>
        <v>17028</v>
      </c>
      <c r="P98" s="87">
        <f t="shared" si="18"/>
        <v>23434</v>
      </c>
      <c r="Q98" s="87">
        <f t="shared" si="19"/>
        <v>6706</v>
      </c>
    </row>
    <row r="99" spans="13:17" ht="15">
      <c r="M99" s="86" t="s">
        <v>45</v>
      </c>
      <c r="N99" s="87">
        <f t="shared" si="16"/>
        <v>8129</v>
      </c>
      <c r="O99" s="13">
        <f t="shared" si="17"/>
        <v>5525</v>
      </c>
      <c r="P99" s="87">
        <f t="shared" si="18"/>
        <v>9268</v>
      </c>
      <c r="Q99" s="87">
        <f t="shared" si="19"/>
        <v>2588</v>
      </c>
    </row>
    <row r="100" spans="13:17" ht="15">
      <c r="M100" s="86" t="s">
        <v>63</v>
      </c>
      <c r="N100" s="87">
        <f t="shared" si="16"/>
        <v>31213</v>
      </c>
      <c r="O100" s="13">
        <f t="shared" si="17"/>
        <v>29972</v>
      </c>
      <c r="P100" s="87">
        <f t="shared" si="18"/>
        <v>83648</v>
      </c>
      <c r="Q100" s="87">
        <f t="shared" si="19"/>
        <v>77494</v>
      </c>
    </row>
    <row r="101" spans="13:17" ht="15">
      <c r="M101" s="86" t="s">
        <v>64</v>
      </c>
      <c r="N101" s="87">
        <f t="shared" si="16"/>
        <v>4445</v>
      </c>
      <c r="O101" s="13">
        <f t="shared" si="17"/>
        <v>3727</v>
      </c>
      <c r="P101" s="87">
        <f t="shared" si="18"/>
        <v>7177</v>
      </c>
      <c r="Q101" s="87">
        <f t="shared" si="19"/>
        <v>16310</v>
      </c>
    </row>
    <row r="102" spans="13:17" ht="15">
      <c r="M102" s="86" t="s">
        <v>65</v>
      </c>
      <c r="N102" s="87">
        <f t="shared" si="16"/>
        <v>4445</v>
      </c>
      <c r="O102" s="13">
        <f t="shared" si="17"/>
        <v>2933</v>
      </c>
      <c r="P102" s="87">
        <f t="shared" si="18"/>
        <v>8880</v>
      </c>
      <c r="Q102" s="87">
        <f t="shared" si="19"/>
        <v>13403</v>
      </c>
    </row>
    <row r="103" spans="13:17" ht="15">
      <c r="M103" s="86" t="s">
        <v>40</v>
      </c>
      <c r="N103" s="87">
        <f t="shared" si="16"/>
        <v>1436</v>
      </c>
      <c r="O103" s="13">
        <f t="shared" si="17"/>
        <v>1363</v>
      </c>
      <c r="P103" s="87">
        <f t="shared" si="18"/>
        <v>6363</v>
      </c>
      <c r="Q103" s="87">
        <f t="shared" si="19"/>
        <v>6682</v>
      </c>
    </row>
    <row r="104" spans="13:17" ht="15">
      <c r="M104" s="86" t="s">
        <v>66</v>
      </c>
      <c r="N104" s="87">
        <f t="shared" si="16"/>
        <v>3160</v>
      </c>
      <c r="O104" s="13">
        <f t="shared" si="17"/>
        <v>2841</v>
      </c>
      <c r="P104" s="87">
        <f t="shared" si="18"/>
        <v>10299</v>
      </c>
      <c r="Q104" s="87">
        <f t="shared" si="19"/>
        <v>13354</v>
      </c>
    </row>
    <row r="105" spans="13:17" ht="15">
      <c r="M105" s="86" t="s">
        <v>51</v>
      </c>
      <c r="N105" s="87">
        <f t="shared" si="16"/>
        <v>8326</v>
      </c>
      <c r="O105" s="13">
        <f t="shared" si="17"/>
        <v>6992</v>
      </c>
      <c r="P105" s="87">
        <f t="shared" si="18"/>
        <v>8750</v>
      </c>
      <c r="Q105" s="87">
        <f t="shared" si="19"/>
        <v>1016</v>
      </c>
    </row>
    <row r="106" spans="13:17" ht="15">
      <c r="M106" s="86" t="s">
        <v>53</v>
      </c>
      <c r="N106" s="87">
        <f t="shared" si="16"/>
        <v>8889</v>
      </c>
      <c r="O106" s="13">
        <f t="shared" si="17"/>
        <v>7931</v>
      </c>
      <c r="P106" s="87">
        <f t="shared" si="18"/>
        <v>11824</v>
      </c>
      <c r="Q106" s="87">
        <f t="shared" si="19"/>
        <v>2426</v>
      </c>
    </row>
    <row r="107" spans="13:17" ht="15">
      <c r="M107" s="86" t="s">
        <v>54</v>
      </c>
      <c r="N107" s="87">
        <f t="shared" si="16"/>
        <v>55450</v>
      </c>
      <c r="O107" s="13">
        <f t="shared" si="17"/>
        <v>61153</v>
      </c>
      <c r="P107" s="87">
        <f t="shared" si="18"/>
        <v>45951</v>
      </c>
      <c r="Q107" s="87">
        <f t="shared" si="19"/>
        <v>4293</v>
      </c>
    </row>
    <row r="108" spans="13:17" ht="15">
      <c r="M108" s="86" t="s">
        <v>67</v>
      </c>
      <c r="N108" s="87">
        <f t="shared" si="16"/>
        <v>6723</v>
      </c>
      <c r="O108" s="13">
        <f t="shared" si="17"/>
        <v>3685</v>
      </c>
      <c r="P108" s="87">
        <f t="shared" si="18"/>
        <v>8266</v>
      </c>
      <c r="Q108" s="87">
        <f t="shared" si="19"/>
        <v>1495</v>
      </c>
    </row>
    <row r="109" spans="13:17" ht="15">
      <c r="M109" s="86" t="s">
        <v>68</v>
      </c>
      <c r="N109" s="87">
        <f t="shared" si="16"/>
        <v>7887</v>
      </c>
      <c r="O109" s="13">
        <f t="shared" si="17"/>
        <v>2481</v>
      </c>
      <c r="P109" s="87">
        <f t="shared" si="18"/>
        <v>2227</v>
      </c>
      <c r="Q109" s="87">
        <f t="shared" si="19"/>
        <v>194</v>
      </c>
    </row>
  </sheetData>
  <mergeCells count="5">
    <mergeCell ref="B5:B6"/>
    <mergeCell ref="C5:D5"/>
    <mergeCell ref="E5:F5"/>
    <mergeCell ref="G5:H5"/>
    <mergeCell ref="I5:J5"/>
  </mergeCells>
  <printOptions/>
  <pageMargins left="0.75" right="0.75" top="1" bottom="1" header="0.5" footer="0.5"/>
  <pageSetup horizontalDpi="600" verticalDpi="600" orientation="portrait" paperSize="9" r:id="rId1"/>
  <ignoredErrors>
    <ignoredError sqref="D7 F7:J7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5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5.7109375" style="3" customWidth="1"/>
    <col min="2" max="2" width="8.28125" style="3" customWidth="1"/>
    <col min="3" max="5" width="9.421875" style="3" customWidth="1"/>
    <col min="6" max="16384" width="8.8515625" style="3" customWidth="1"/>
  </cols>
  <sheetData>
    <row r="1" spans="1:3" ht="15">
      <c r="A1" s="90"/>
      <c r="B1" s="1"/>
      <c r="C1" s="1"/>
    </row>
    <row r="2" spans="2:3" ht="15">
      <c r="B2" s="96" t="s">
        <v>131</v>
      </c>
      <c r="C2" s="1"/>
    </row>
    <row r="3" spans="2:3" ht="15">
      <c r="B3" s="97" t="s">
        <v>93</v>
      </c>
      <c r="C3" s="1"/>
    </row>
    <row r="4" spans="2:3" ht="15">
      <c r="B4" s="1"/>
      <c r="C4" s="1"/>
    </row>
    <row r="5" spans="2:3" ht="15">
      <c r="B5" s="1"/>
      <c r="C5" s="1"/>
    </row>
    <row r="6" spans="2:3" ht="15">
      <c r="B6" s="1"/>
      <c r="C6" s="1"/>
    </row>
    <row r="7" spans="2:3" ht="15">
      <c r="B7" s="1"/>
      <c r="C7" s="1"/>
    </row>
    <row r="8" spans="2:3" ht="15">
      <c r="B8" s="1"/>
      <c r="C8" s="1"/>
    </row>
    <row r="9" spans="2:3" ht="15">
      <c r="B9" s="1"/>
      <c r="C9" s="1"/>
    </row>
    <row r="10" spans="2:3" ht="15">
      <c r="B10" s="1"/>
      <c r="C10" s="1"/>
    </row>
    <row r="11" spans="2:3" ht="15">
      <c r="B11" s="1"/>
      <c r="C11" s="1"/>
    </row>
    <row r="12" spans="2:3" ht="15">
      <c r="B12" s="1"/>
      <c r="C12" s="1"/>
    </row>
    <row r="13" spans="2:3" ht="15">
      <c r="B13" s="1"/>
      <c r="C13" s="1"/>
    </row>
    <row r="14" spans="2:3" ht="15">
      <c r="B14" s="1"/>
      <c r="C14" s="1"/>
    </row>
    <row r="15" spans="2:3" ht="15">
      <c r="B15" s="1"/>
      <c r="C15" s="1"/>
    </row>
    <row r="16" spans="2:3" ht="15">
      <c r="B16" s="1"/>
      <c r="C16" s="1"/>
    </row>
    <row r="17" spans="2:3" ht="15">
      <c r="B17" s="1"/>
      <c r="C17" s="1"/>
    </row>
    <row r="18" spans="2:3" ht="15">
      <c r="B18" s="1"/>
      <c r="C18" s="1"/>
    </row>
    <row r="19" spans="2:3" ht="15">
      <c r="B19" s="1"/>
      <c r="C19" s="1"/>
    </row>
    <row r="20" spans="2:3" ht="15">
      <c r="B20" s="1"/>
      <c r="C20" s="1"/>
    </row>
    <row r="21" spans="2:3" ht="15">
      <c r="B21" s="1"/>
      <c r="C21" s="1"/>
    </row>
    <row r="22" spans="2:3" ht="15">
      <c r="B22" s="1"/>
      <c r="C22" s="1"/>
    </row>
    <row r="23" spans="2:3" ht="15">
      <c r="B23" s="1"/>
      <c r="C23" s="1"/>
    </row>
    <row r="24" spans="2:3" ht="15">
      <c r="B24" s="1"/>
      <c r="C24" s="1"/>
    </row>
    <row r="25" spans="2:3" ht="15">
      <c r="B25" s="1"/>
      <c r="C25" s="7" t="s">
        <v>127</v>
      </c>
    </row>
    <row r="26" spans="2:3" ht="15">
      <c r="B26" s="1"/>
      <c r="C26" s="9" t="s">
        <v>132</v>
      </c>
    </row>
    <row r="27" spans="2:3" ht="15">
      <c r="B27" s="1"/>
      <c r="C27" s="8" t="s">
        <v>94</v>
      </c>
    </row>
    <row r="28" ht="15">
      <c r="B28" s="1"/>
    </row>
    <row r="29" ht="15">
      <c r="C29" s="46"/>
    </row>
    <row r="30" spans="3:6" ht="15">
      <c r="C30" s="91" t="s">
        <v>84</v>
      </c>
      <c r="D30" s="4" t="s">
        <v>81</v>
      </c>
      <c r="E30" s="4" t="s">
        <v>82</v>
      </c>
      <c r="F30" s="4"/>
    </row>
    <row r="31" spans="2:6" ht="15">
      <c r="B31" s="92" t="s">
        <v>96</v>
      </c>
      <c r="C31" s="94">
        <v>0.2538564251621137</v>
      </c>
      <c r="D31" s="94">
        <v>0.30261733426733745</v>
      </c>
      <c r="E31" s="94">
        <v>0.1427154400735472</v>
      </c>
      <c r="F31" s="4"/>
    </row>
    <row r="32" spans="2:12" ht="15">
      <c r="B32" s="92"/>
      <c r="C32" s="94"/>
      <c r="D32" s="94"/>
      <c r="E32" s="94"/>
      <c r="F32" s="4"/>
      <c r="I32" s="92"/>
      <c r="J32" s="94"/>
      <c r="K32" s="94"/>
      <c r="L32" s="94"/>
    </row>
    <row r="33" spans="2:12" ht="15">
      <c r="B33" s="9" t="s">
        <v>15</v>
      </c>
      <c r="C33" s="93">
        <v>0.35714285714285715</v>
      </c>
      <c r="D33" s="94">
        <v>0.42096774193548386</v>
      </c>
      <c r="E33" s="94">
        <v>0.2744030163385002</v>
      </c>
      <c r="F33" s="94"/>
      <c r="I33" s="92"/>
      <c r="J33" s="94"/>
      <c r="K33" s="94"/>
      <c r="L33" s="94"/>
    </row>
    <row r="34" spans="2:12" ht="15">
      <c r="B34" s="92" t="s">
        <v>8</v>
      </c>
      <c r="C34" s="93">
        <v>0.24692820133234641</v>
      </c>
      <c r="D34" s="94">
        <v>0.24577656675749318</v>
      </c>
      <c r="E34" s="94">
        <v>0.26957831325301207</v>
      </c>
      <c r="F34" s="94"/>
      <c r="I34" s="92"/>
      <c r="J34" s="93"/>
      <c r="K34" s="94"/>
      <c r="L34" s="94"/>
    </row>
    <row r="35" spans="2:12" ht="15">
      <c r="B35" s="92" t="s">
        <v>16</v>
      </c>
      <c r="C35" s="93">
        <v>0.499149177538287</v>
      </c>
      <c r="D35" s="94">
        <v>0.6052848885218828</v>
      </c>
      <c r="E35" s="94">
        <v>0.266304347826087</v>
      </c>
      <c r="F35" s="94"/>
      <c r="I35" s="92"/>
      <c r="J35" s="93"/>
      <c r="K35" s="94"/>
      <c r="L35" s="94"/>
    </row>
    <row r="36" spans="2:12" ht="15">
      <c r="B36" s="9" t="s">
        <v>6</v>
      </c>
      <c r="C36" s="93">
        <v>0.5181194906953966</v>
      </c>
      <c r="D36" s="94">
        <v>0.568445475638051</v>
      </c>
      <c r="E36" s="94">
        <v>0.25157232704402516</v>
      </c>
      <c r="F36" s="94"/>
      <c r="I36" s="9"/>
      <c r="J36" s="93"/>
      <c r="K36" s="94"/>
      <c r="L36" s="94"/>
    </row>
    <row r="37" spans="2:12" ht="15">
      <c r="B37" s="9" t="s">
        <v>26</v>
      </c>
      <c r="C37" s="93">
        <v>0.3763157894736842</v>
      </c>
      <c r="D37" s="94">
        <v>0.5993690851735016</v>
      </c>
      <c r="E37" s="94">
        <v>0.2144469525959368</v>
      </c>
      <c r="F37" s="94"/>
      <c r="I37" s="9"/>
      <c r="J37" s="93"/>
      <c r="K37" s="94"/>
      <c r="L37" s="94"/>
    </row>
    <row r="38" spans="2:12" ht="15">
      <c r="B38" s="9" t="s">
        <v>4</v>
      </c>
      <c r="C38" s="93">
        <v>0.27408749894630363</v>
      </c>
      <c r="D38" s="94">
        <v>0.28387962430515623</v>
      </c>
      <c r="E38" s="94">
        <v>0.20258922323303008</v>
      </c>
      <c r="F38" s="94"/>
      <c r="I38" s="9"/>
      <c r="J38" s="93"/>
      <c r="K38" s="94"/>
      <c r="L38" s="94"/>
    </row>
    <row r="39" spans="2:12" ht="15">
      <c r="B39" s="9" t="s">
        <v>11</v>
      </c>
      <c r="C39" s="93">
        <v>0.29312288613303267</v>
      </c>
      <c r="D39" s="94">
        <v>0.689119170984456</v>
      </c>
      <c r="E39" s="94">
        <v>0.1829971181556196</v>
      </c>
      <c r="F39" s="94"/>
      <c r="I39" s="9"/>
      <c r="J39" s="93"/>
      <c r="K39" s="94"/>
      <c r="L39" s="94"/>
    </row>
    <row r="40" spans="2:12" ht="15">
      <c r="B40" s="9" t="s">
        <v>36</v>
      </c>
      <c r="C40" s="93">
        <v>0.25565610859728505</v>
      </c>
      <c r="D40" s="94">
        <v>0.2592203701273133</v>
      </c>
      <c r="E40" s="94">
        <v>0.17333333333333334</v>
      </c>
      <c r="F40" s="94"/>
      <c r="I40" s="9"/>
      <c r="J40" s="93"/>
      <c r="K40" s="94"/>
      <c r="L40" s="94"/>
    </row>
    <row r="41" spans="2:12" ht="15">
      <c r="B41" s="92" t="s">
        <v>20</v>
      </c>
      <c r="C41" s="93">
        <v>0.2270815811606392</v>
      </c>
      <c r="D41" s="94">
        <v>0.5643564356435643</v>
      </c>
      <c r="E41" s="94">
        <v>0.1580547112462006</v>
      </c>
      <c r="F41" s="94"/>
      <c r="I41" s="9"/>
      <c r="J41" s="94"/>
      <c r="K41" s="94"/>
      <c r="L41" s="94"/>
    </row>
    <row r="42" spans="2:12" ht="15">
      <c r="B42" s="9" t="s">
        <v>12</v>
      </c>
      <c r="C42" s="93">
        <v>0.21384928716904278</v>
      </c>
      <c r="D42" s="94">
        <v>0.5992217898832685</v>
      </c>
      <c r="E42" s="94">
        <v>0.1552431165787932</v>
      </c>
      <c r="F42" s="94"/>
      <c r="I42" s="92"/>
      <c r="J42" s="93"/>
      <c r="K42" s="94"/>
      <c r="L42" s="94"/>
    </row>
    <row r="43" spans="2:12" ht="15">
      <c r="B43" s="9" t="s">
        <v>17</v>
      </c>
      <c r="C43" s="93">
        <v>0.2982183965569012</v>
      </c>
      <c r="D43" s="94">
        <v>0.5047907822922983</v>
      </c>
      <c r="E43" s="94">
        <v>0.15317771340943942</v>
      </c>
      <c r="F43" s="94"/>
      <c r="I43" s="92"/>
      <c r="J43" s="93"/>
      <c r="K43" s="94"/>
      <c r="L43" s="94"/>
    </row>
    <row r="44" spans="2:12" ht="15">
      <c r="B44" s="92" t="s">
        <v>23</v>
      </c>
      <c r="C44" s="93">
        <v>0.1984974298141558</v>
      </c>
      <c r="D44" s="94">
        <v>0.2029109589041096</v>
      </c>
      <c r="E44" s="94">
        <v>0.14948453608247422</v>
      </c>
      <c r="F44" s="94"/>
      <c r="I44" s="9"/>
      <c r="J44" s="93"/>
      <c r="K44" s="94"/>
      <c r="L44" s="94"/>
    </row>
    <row r="45" spans="2:12" ht="15">
      <c r="B45" s="9" t="s">
        <v>5</v>
      </c>
      <c r="C45" s="93">
        <v>0.24433249370277077</v>
      </c>
      <c r="D45" s="94">
        <v>0.5</v>
      </c>
      <c r="E45" s="94">
        <v>0.1357142857142857</v>
      </c>
      <c r="F45" s="94"/>
      <c r="I45" s="9"/>
      <c r="J45" s="94"/>
      <c r="K45" s="94"/>
      <c r="L45" s="94"/>
    </row>
    <row r="46" spans="2:12" ht="15">
      <c r="B46" s="92" t="s">
        <v>21</v>
      </c>
      <c r="C46" s="93">
        <v>0.25546533416614614</v>
      </c>
      <c r="D46" s="94">
        <v>0.5027223230490018</v>
      </c>
      <c r="E46" s="94">
        <v>0.12571428571428572</v>
      </c>
      <c r="F46" s="94"/>
      <c r="I46" s="9"/>
      <c r="J46" s="93"/>
      <c r="K46" s="94"/>
      <c r="L46" s="94"/>
    </row>
    <row r="47" spans="2:12" ht="15">
      <c r="B47" s="9" t="s">
        <v>2</v>
      </c>
      <c r="C47" s="93">
        <v>0.22139957009792213</v>
      </c>
      <c r="D47" s="94">
        <v>0.3082160689968225</v>
      </c>
      <c r="E47" s="94">
        <v>0.125</v>
      </c>
      <c r="F47" s="94"/>
      <c r="I47" s="9"/>
      <c r="J47" s="93"/>
      <c r="K47" s="94"/>
      <c r="L47" s="94"/>
    </row>
    <row r="48" spans="2:12" ht="15">
      <c r="B48" s="92" t="s">
        <v>1</v>
      </c>
      <c r="C48" s="93">
        <v>0.24922805469783854</v>
      </c>
      <c r="D48" s="94">
        <v>0.6013289036544851</v>
      </c>
      <c r="E48" s="94">
        <v>0.12192192192192192</v>
      </c>
      <c r="F48" s="94"/>
      <c r="I48" s="9"/>
      <c r="J48" s="93"/>
      <c r="K48" s="94"/>
      <c r="L48" s="94"/>
    </row>
    <row r="49" spans="2:12" ht="15">
      <c r="B49" s="9" t="s">
        <v>3</v>
      </c>
      <c r="C49" s="93">
        <v>0.11222301644031452</v>
      </c>
      <c r="D49" s="94">
        <v>0.11120263591433278</v>
      </c>
      <c r="E49" s="94">
        <v>0.11891891891891893</v>
      </c>
      <c r="F49" s="94"/>
      <c r="I49" s="9"/>
      <c r="J49" s="93"/>
      <c r="K49" s="94"/>
      <c r="L49" s="94"/>
    </row>
    <row r="50" spans="2:12" ht="15">
      <c r="B50" s="9" t="s">
        <v>35</v>
      </c>
      <c r="C50" s="94">
        <v>0.5642655367231638</v>
      </c>
      <c r="D50" s="94">
        <v>0.6447039199332777</v>
      </c>
      <c r="E50" s="94">
        <v>0.1152073732718894</v>
      </c>
      <c r="F50" s="94"/>
      <c r="I50" s="9"/>
      <c r="J50" s="93"/>
      <c r="K50" s="94"/>
      <c r="L50" s="94"/>
    </row>
    <row r="51" spans="2:12" ht="15">
      <c r="B51" s="9" t="s">
        <v>14</v>
      </c>
      <c r="C51" s="93">
        <v>0.22019985724482513</v>
      </c>
      <c r="D51" s="94">
        <v>0.43681917211328974</v>
      </c>
      <c r="E51" s="94">
        <v>0.11471056824216676</v>
      </c>
      <c r="F51" s="94"/>
      <c r="I51" s="92"/>
      <c r="J51" s="93"/>
      <c r="K51" s="94"/>
      <c r="L51" s="94"/>
    </row>
    <row r="52" spans="2:12" ht="15">
      <c r="B52" s="92" t="s">
        <v>7</v>
      </c>
      <c r="C52" s="93">
        <v>0.31819195598840233</v>
      </c>
      <c r="D52" s="94">
        <v>0.4052363790544838</v>
      </c>
      <c r="E52" s="94">
        <v>0.1137664924072691</v>
      </c>
      <c r="F52" s="94"/>
      <c r="I52" s="9"/>
      <c r="J52" s="93"/>
      <c r="K52" s="94"/>
      <c r="L52" s="94"/>
    </row>
    <row r="53" spans="2:12" ht="15">
      <c r="B53" s="92" t="s">
        <v>22</v>
      </c>
      <c r="C53" s="93">
        <v>0.28608082103912763</v>
      </c>
      <c r="D53" s="94">
        <v>0.29916897506925205</v>
      </c>
      <c r="E53" s="94">
        <v>0.11206896551724138</v>
      </c>
      <c r="F53" s="94"/>
      <c r="I53" s="9"/>
      <c r="J53" s="93"/>
      <c r="K53" s="94"/>
      <c r="L53" s="94"/>
    </row>
    <row r="54" spans="2:21" ht="15">
      <c r="B54" s="92" t="s">
        <v>0</v>
      </c>
      <c r="C54" s="93">
        <v>0.05060553633217993</v>
      </c>
      <c r="D54" s="94">
        <v>0.03081570996978852</v>
      </c>
      <c r="E54" s="94">
        <v>0.1004566210045662</v>
      </c>
      <c r="F54" s="94"/>
      <c r="I54" s="92"/>
      <c r="J54" s="93"/>
      <c r="K54" s="94"/>
      <c r="L54" s="94"/>
      <c r="M54" s="27"/>
      <c r="N54" s="27"/>
      <c r="O54" s="27"/>
      <c r="P54" s="27"/>
      <c r="Q54" s="27"/>
      <c r="R54" s="27"/>
      <c r="S54" s="27"/>
      <c r="T54" s="27"/>
      <c r="U54" s="27"/>
    </row>
    <row r="55" spans="2:12" ht="15">
      <c r="B55" s="9" t="s">
        <v>18</v>
      </c>
      <c r="C55" s="93">
        <v>0.21865889212827988</v>
      </c>
      <c r="D55" s="94">
        <v>0.44972375690607735</v>
      </c>
      <c r="E55" s="94">
        <v>0.07887700534759358</v>
      </c>
      <c r="F55" s="94"/>
      <c r="I55" s="92"/>
      <c r="J55" s="93"/>
      <c r="K55" s="94"/>
      <c r="L55" s="94"/>
    </row>
    <row r="56" spans="2:17" ht="15">
      <c r="B56" s="9" t="s">
        <v>13</v>
      </c>
      <c r="C56" s="93">
        <v>0.059245960502693</v>
      </c>
      <c r="D56" s="94">
        <v>0.04395604395604396</v>
      </c>
      <c r="E56" s="94">
        <v>0.06223175965665236</v>
      </c>
      <c r="I56" s="92"/>
      <c r="J56" s="93"/>
      <c r="K56" s="94"/>
      <c r="L56" s="94"/>
      <c r="Q56" s="95"/>
    </row>
    <row r="57" spans="2:12" ht="15">
      <c r="B57" s="9" t="s">
        <v>10</v>
      </c>
      <c r="C57" s="94">
        <v>0.7761194029850746</v>
      </c>
      <c r="D57" s="94">
        <v>0.7878787878787878</v>
      </c>
      <c r="E57" s="94">
        <v>0</v>
      </c>
      <c r="F57" s="9"/>
      <c r="G57" s="9"/>
      <c r="I57" s="92"/>
      <c r="J57" s="93"/>
      <c r="K57" s="94"/>
      <c r="L57" s="94"/>
    </row>
    <row r="58" spans="6:12" ht="15">
      <c r="F58" s="9"/>
      <c r="G58" s="9"/>
      <c r="I58" s="9"/>
      <c r="J58" s="93"/>
      <c r="K58" s="94"/>
      <c r="L58" s="94"/>
    </row>
    <row r="59" spans="2:7" ht="15">
      <c r="B59" s="9" t="s">
        <v>24</v>
      </c>
      <c r="C59" s="94">
        <v>0.38253638253638256</v>
      </c>
      <c r="D59" s="94">
        <v>0.39064856711915535</v>
      </c>
      <c r="E59" s="94">
        <v>0.288135593220339</v>
      </c>
      <c r="F59" s="9"/>
      <c r="G59" s="9"/>
    </row>
    <row r="60" spans="2:12" ht="15">
      <c r="B60" s="9" t="s">
        <v>25</v>
      </c>
      <c r="C60" s="94">
        <v>0.3531544597534445</v>
      </c>
      <c r="D60" s="94">
        <v>0.353322528363047</v>
      </c>
      <c r="E60" s="94">
        <v>0.35172413793103446</v>
      </c>
      <c r="F60" s="9"/>
      <c r="G60" s="9"/>
      <c r="I60" s="9"/>
      <c r="J60" s="94"/>
      <c r="K60" s="94"/>
      <c r="L60" s="94"/>
    </row>
    <row r="61" spans="2:12" ht="15">
      <c r="B61" s="9"/>
      <c r="C61" s="46"/>
      <c r="D61" s="23"/>
      <c r="E61" s="23"/>
      <c r="F61" s="9"/>
      <c r="G61" s="9"/>
      <c r="I61" s="9"/>
      <c r="J61" s="94"/>
      <c r="K61" s="94"/>
      <c r="L61" s="94"/>
    </row>
    <row r="62" spans="2:3" ht="15">
      <c r="B62" s="9"/>
      <c r="C62" s="9"/>
    </row>
    <row r="63" spans="2:3" ht="15">
      <c r="B63" s="9"/>
      <c r="C63" s="9"/>
    </row>
    <row r="64" spans="2:3" ht="15">
      <c r="B64" s="23"/>
      <c r="C64" s="23"/>
    </row>
    <row r="65" spans="2:3" ht="15">
      <c r="B65" s="23"/>
      <c r="C65" s="2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9"/>
  <sheetViews>
    <sheetView showGridLines="0" zoomScalePageLayoutView="125" workbookViewId="0" topLeftCell="A1">
      <selection activeCell="B2" sqref="B2"/>
    </sheetView>
  </sheetViews>
  <sheetFormatPr defaultColWidth="8.8515625" defaultRowHeight="12.75" customHeight="1"/>
  <cols>
    <col min="1" max="1" width="5.7109375" style="3" customWidth="1"/>
    <col min="2" max="2" width="10.8515625" style="3" customWidth="1"/>
    <col min="3" max="3" width="8.8515625" style="3" customWidth="1"/>
    <col min="4" max="5" width="9.140625" style="3" bestFit="1" customWidth="1"/>
    <col min="6" max="12" width="8.8515625" style="3" customWidth="1"/>
    <col min="13" max="13" width="8.00390625" style="3" customWidth="1"/>
    <col min="14" max="16384" width="8.8515625" style="3" customWidth="1"/>
  </cols>
  <sheetData>
    <row r="1" spans="1:2" ht="12.75" customHeight="1">
      <c r="A1" s="9"/>
      <c r="B1" s="2"/>
    </row>
    <row r="2" ht="12.75" customHeight="1">
      <c r="B2" s="96" t="s">
        <v>105</v>
      </c>
    </row>
    <row r="3" ht="12.75" customHeight="1">
      <c r="B3" s="98" t="s">
        <v>128</v>
      </c>
    </row>
    <row r="4" spans="8:9" ht="12.75" customHeight="1">
      <c r="H4" s="13"/>
      <c r="I4" s="13"/>
    </row>
    <row r="5" spans="8:9" ht="12">
      <c r="H5" s="13"/>
      <c r="I5" s="13"/>
    </row>
    <row r="20" ht="12.75" customHeight="1">
      <c r="D20" s="14"/>
    </row>
    <row r="27" ht="12.75" customHeight="1">
      <c r="B27" s="15" t="s">
        <v>107</v>
      </c>
    </row>
    <row r="28" spans="2:11" ht="12.75" customHeight="1">
      <c r="B28" s="8" t="s">
        <v>94</v>
      </c>
      <c r="C28" s="8"/>
      <c r="D28" s="8"/>
      <c r="E28" s="8"/>
      <c r="F28" s="8"/>
      <c r="G28" s="8"/>
      <c r="H28" s="8"/>
      <c r="I28" s="8"/>
      <c r="J28" s="8"/>
      <c r="K28" s="8"/>
    </row>
    <row r="30" spans="9:13" ht="12.75" customHeight="1">
      <c r="I30" s="16"/>
      <c r="J30" s="16"/>
      <c r="K30" s="16"/>
      <c r="L30" s="16"/>
      <c r="M30" s="16"/>
    </row>
    <row r="32" spans="2:8" ht="12.75" customHeight="1">
      <c r="B32" s="17" t="s">
        <v>38</v>
      </c>
      <c r="C32" s="125">
        <f>C45</f>
        <v>2012</v>
      </c>
      <c r="D32" s="125">
        <f aca="true" t="shared" si="0" ref="D32:G32">D45</f>
        <v>2013</v>
      </c>
      <c r="E32" s="125">
        <f t="shared" si="0"/>
        <v>2014</v>
      </c>
      <c r="F32" s="125">
        <f t="shared" si="0"/>
        <v>2015</v>
      </c>
      <c r="G32" s="125">
        <f t="shared" si="0"/>
        <v>2016</v>
      </c>
      <c r="H32" s="18"/>
    </row>
    <row r="33" spans="2:12" ht="12.75" customHeight="1">
      <c r="B33" s="18" t="s">
        <v>85</v>
      </c>
      <c r="C33" s="125">
        <f aca="true" t="shared" si="1" ref="C33:G33">C46</f>
        <v>100</v>
      </c>
      <c r="D33" s="125">
        <f t="shared" si="1"/>
        <v>101.56295548828345</v>
      </c>
      <c r="E33" s="125">
        <f t="shared" si="1"/>
        <v>101.89252984462502</v>
      </c>
      <c r="F33" s="125">
        <f t="shared" si="1"/>
        <v>104.32536099751566</v>
      </c>
      <c r="G33" s="125">
        <f t="shared" si="1"/>
        <v>109.07105469695094</v>
      </c>
      <c r="H33" s="19"/>
      <c r="L33" s="20"/>
    </row>
    <row r="34" spans="2:12" ht="12.75" customHeight="1">
      <c r="B34" s="18" t="s">
        <v>86</v>
      </c>
      <c r="C34" s="125">
        <f aca="true" t="shared" si="2" ref="C34:G34">C47</f>
        <v>100</v>
      </c>
      <c r="D34" s="125">
        <f t="shared" si="2"/>
        <v>99.70428729750255</v>
      </c>
      <c r="E34" s="125">
        <f t="shared" si="2"/>
        <v>99.5422982762615</v>
      </c>
      <c r="F34" s="125">
        <f t="shared" si="2"/>
        <v>102.95265466105295</v>
      </c>
      <c r="G34" s="125">
        <f t="shared" si="2"/>
        <v>106.9030042657407</v>
      </c>
      <c r="H34" s="19"/>
      <c r="L34" s="21"/>
    </row>
    <row r="35" spans="2:12" ht="12.75" customHeight="1">
      <c r="B35" s="18" t="s">
        <v>87</v>
      </c>
      <c r="C35" s="125">
        <f aca="true" t="shared" si="3" ref="C35:G35">C48</f>
        <v>100</v>
      </c>
      <c r="D35" s="125">
        <f t="shared" si="3"/>
        <v>105.16654440519359</v>
      </c>
      <c r="E35" s="125">
        <f t="shared" si="3"/>
        <v>106.44916263897488</v>
      </c>
      <c r="F35" s="125">
        <f t="shared" si="3"/>
        <v>106.98676627941863</v>
      </c>
      <c r="G35" s="125">
        <f t="shared" si="3"/>
        <v>113.2744744057312</v>
      </c>
      <c r="H35" s="19"/>
      <c r="L35" s="21"/>
    </row>
    <row r="37" spans="2:7" ht="12.75" customHeight="1">
      <c r="B37" s="1"/>
      <c r="C37" s="14"/>
      <c r="D37" s="14"/>
      <c r="E37" s="14"/>
      <c r="F37" s="14"/>
      <c r="G37" s="14"/>
    </row>
    <row r="38" spans="2:7" ht="12.75" customHeight="1">
      <c r="B38" s="22"/>
      <c r="C38" s="23"/>
      <c r="D38" s="23"/>
      <c r="E38" s="23"/>
      <c r="F38" s="23"/>
      <c r="G38" s="23"/>
    </row>
    <row r="39" spans="2:7" ht="12.75" customHeight="1">
      <c r="B39" s="22"/>
      <c r="C39" s="23"/>
      <c r="D39" s="23"/>
      <c r="E39" s="23"/>
      <c r="F39" s="23"/>
      <c r="G39" s="23"/>
    </row>
    <row r="40" spans="2:7" ht="12.75" customHeight="1">
      <c r="B40" s="22" t="s">
        <v>38</v>
      </c>
      <c r="C40" s="23">
        <v>2012</v>
      </c>
      <c r="D40" s="23">
        <v>2013</v>
      </c>
      <c r="E40" s="23">
        <v>2014</v>
      </c>
      <c r="F40" s="23">
        <v>2015</v>
      </c>
      <c r="G40" s="3">
        <v>2016</v>
      </c>
    </row>
    <row r="41" spans="2:7" ht="12.75" customHeight="1">
      <c r="B41" s="22" t="s">
        <v>85</v>
      </c>
      <c r="C41" s="23">
        <v>1694610</v>
      </c>
      <c r="D41" s="23">
        <v>1721096</v>
      </c>
      <c r="E41" s="23">
        <v>1726681</v>
      </c>
      <c r="F41" s="23">
        <v>1767908</v>
      </c>
      <c r="G41" s="23">
        <v>1848329</v>
      </c>
    </row>
    <row r="42" spans="2:10" ht="12.75" customHeight="1">
      <c r="B42" s="22" t="s">
        <v>86</v>
      </c>
      <c r="C42" s="23">
        <v>1117977</v>
      </c>
      <c r="D42" s="23">
        <v>1114671</v>
      </c>
      <c r="E42" s="23">
        <v>1112860</v>
      </c>
      <c r="F42" s="23">
        <v>1150987</v>
      </c>
      <c r="G42" s="23">
        <v>1195151</v>
      </c>
      <c r="I42" s="3">
        <f>(G42/$G$41)*100</f>
        <v>64.66116151399454</v>
      </c>
      <c r="J42" s="3">
        <f>I42/100</f>
        <v>0.6466116151399455</v>
      </c>
    </row>
    <row r="43" spans="2:10" ht="12.75" customHeight="1">
      <c r="B43" s="22" t="s">
        <v>87</v>
      </c>
      <c r="C43" s="23">
        <v>576633</v>
      </c>
      <c r="D43" s="23">
        <v>606425</v>
      </c>
      <c r="E43" s="23">
        <v>613821</v>
      </c>
      <c r="F43" s="23">
        <v>616921</v>
      </c>
      <c r="G43" s="23">
        <v>653178</v>
      </c>
      <c r="I43" s="3">
        <f>(G43/$G$41)*100</f>
        <v>35.33883848600547</v>
      </c>
      <c r="J43" s="3">
        <f>I43/100</f>
        <v>0.3533883848600547</v>
      </c>
    </row>
    <row r="44" spans="3:7" ht="12.75" customHeight="1">
      <c r="C44" s="13"/>
      <c r="D44" s="13"/>
      <c r="E44" s="13"/>
      <c r="F44" s="13"/>
      <c r="G44" s="13"/>
    </row>
    <row r="45" spans="3:7" ht="12.75" customHeight="1">
      <c r="C45" s="14">
        <f>C40</f>
        <v>2012</v>
      </c>
      <c r="D45" s="14">
        <f aca="true" t="shared" si="4" ref="D45:G45">D40</f>
        <v>2013</v>
      </c>
      <c r="E45" s="14">
        <f t="shared" si="4"/>
        <v>2014</v>
      </c>
      <c r="F45" s="14">
        <f t="shared" si="4"/>
        <v>2015</v>
      </c>
      <c r="G45" s="14">
        <f t="shared" si="4"/>
        <v>2016</v>
      </c>
    </row>
    <row r="46" spans="2:8" ht="12.75" customHeight="1">
      <c r="B46" s="18" t="s">
        <v>85</v>
      </c>
      <c r="C46" s="14">
        <f>(C41/$C41)*100</f>
        <v>100</v>
      </c>
      <c r="D46" s="14">
        <f aca="true" t="shared" si="5" ref="D46:G46">(D41/$C41)*100</f>
        <v>101.56295548828345</v>
      </c>
      <c r="E46" s="14">
        <f t="shared" si="5"/>
        <v>101.89252984462502</v>
      </c>
      <c r="F46" s="14">
        <f t="shared" si="5"/>
        <v>104.32536099751566</v>
      </c>
      <c r="G46" s="14">
        <f t="shared" si="5"/>
        <v>109.07105469695094</v>
      </c>
      <c r="H46" s="23"/>
    </row>
    <row r="47" spans="2:8" ht="12.75" customHeight="1">
      <c r="B47" s="18" t="s">
        <v>86</v>
      </c>
      <c r="C47" s="14">
        <f aca="true" t="shared" si="6" ref="C47:G47">(C42/$C42)*100</f>
        <v>100</v>
      </c>
      <c r="D47" s="14">
        <f t="shared" si="6"/>
        <v>99.70428729750255</v>
      </c>
      <c r="E47" s="14">
        <f t="shared" si="6"/>
        <v>99.5422982762615</v>
      </c>
      <c r="F47" s="14">
        <f t="shared" si="6"/>
        <v>102.95265466105295</v>
      </c>
      <c r="G47" s="14">
        <f t="shared" si="6"/>
        <v>106.9030042657407</v>
      </c>
      <c r="H47" s="23"/>
    </row>
    <row r="48" spans="2:8" ht="12.75" customHeight="1">
      <c r="B48" s="18" t="s">
        <v>87</v>
      </c>
      <c r="C48" s="14">
        <f aca="true" t="shared" si="7" ref="C48:G48">(C43/$C43)*100</f>
        <v>100</v>
      </c>
      <c r="D48" s="14">
        <f t="shared" si="7"/>
        <v>105.16654440519359</v>
      </c>
      <c r="E48" s="14">
        <f t="shared" si="7"/>
        <v>106.44916263897488</v>
      </c>
      <c r="F48" s="14">
        <f t="shared" si="7"/>
        <v>106.98676627941863</v>
      </c>
      <c r="G48" s="14">
        <f t="shared" si="7"/>
        <v>113.2744744057312</v>
      </c>
      <c r="H48" s="23"/>
    </row>
    <row r="49" spans="2:7" ht="12.75" customHeight="1">
      <c r="B49" s="22"/>
      <c r="C49" s="14"/>
      <c r="D49" s="14"/>
      <c r="E49" s="14"/>
      <c r="F49" s="14"/>
      <c r="G49" s="14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M46"/>
  <sheetViews>
    <sheetView showGridLines="0" zoomScalePageLayoutView="125" workbookViewId="0" topLeftCell="A1">
      <selection activeCell="B2" sqref="B2"/>
    </sheetView>
  </sheetViews>
  <sheetFormatPr defaultColWidth="11.421875" defaultRowHeight="15"/>
  <cols>
    <col min="1" max="1" width="5.7109375" style="3" customWidth="1"/>
    <col min="2" max="2" width="14.7109375" style="3" customWidth="1"/>
    <col min="3" max="9" width="10.28125" style="3" customWidth="1"/>
    <col min="10" max="10" width="10.00390625" style="3" customWidth="1"/>
    <col min="11" max="11" width="7.140625" style="3" customWidth="1"/>
    <col min="12" max="16384" width="11.421875" style="3" customWidth="1"/>
  </cols>
  <sheetData>
    <row r="1" spans="2:11" ht="15">
      <c r="B1" s="2"/>
      <c r="K1" s="24"/>
    </row>
    <row r="2" spans="2:11" ht="15">
      <c r="B2" s="96" t="s">
        <v>106</v>
      </c>
      <c r="K2" s="24"/>
    </row>
    <row r="3" spans="2:11" ht="15">
      <c r="B3" s="97" t="s">
        <v>89</v>
      </c>
      <c r="K3" s="24"/>
    </row>
    <row r="4" spans="2:11" ht="15">
      <c r="B4" s="1"/>
      <c r="K4" s="24"/>
    </row>
    <row r="5" spans="2:10" ht="36">
      <c r="B5" s="30"/>
      <c r="C5" s="5">
        <v>2012</v>
      </c>
      <c r="D5" s="5">
        <v>2013</v>
      </c>
      <c r="E5" s="5">
        <v>2014</v>
      </c>
      <c r="F5" s="5">
        <v>2015</v>
      </c>
      <c r="G5" s="5">
        <v>2016</v>
      </c>
      <c r="H5" s="5" t="s">
        <v>134</v>
      </c>
      <c r="I5" s="5" t="s">
        <v>103</v>
      </c>
      <c r="J5" s="25"/>
    </row>
    <row r="6" spans="2:11" ht="15">
      <c r="B6" s="117" t="s">
        <v>83</v>
      </c>
      <c r="C6" s="138">
        <v>14123019</v>
      </c>
      <c r="D6" s="138">
        <v>13974722</v>
      </c>
      <c r="E6" s="138">
        <v>14147575</v>
      </c>
      <c r="F6" s="138">
        <v>14296838</v>
      </c>
      <c r="G6" s="138">
        <v>14651529</v>
      </c>
      <c r="H6" s="147">
        <f>((G6-C6)/C6)*100</f>
        <v>3.7421885504791854</v>
      </c>
      <c r="I6" s="147">
        <f>((G6-F6)/F6)*100</f>
        <v>2.480905218342685</v>
      </c>
      <c r="J6" s="26"/>
      <c r="K6" s="102"/>
    </row>
    <row r="7" spans="2:11" ht="15">
      <c r="B7" s="6" t="s">
        <v>46</v>
      </c>
      <c r="C7" s="127">
        <v>291380</v>
      </c>
      <c r="D7" s="127">
        <v>300608</v>
      </c>
      <c r="E7" s="127">
        <v>299476</v>
      </c>
      <c r="F7" s="127">
        <v>264034</v>
      </c>
      <c r="G7" s="127">
        <v>255580</v>
      </c>
      <c r="H7" s="142">
        <f aca="true" t="shared" si="0" ref="H7:H23">((G7-C7)/C7)*100</f>
        <v>-12.286361452398928</v>
      </c>
      <c r="I7" s="142">
        <f>((G7-F7)/F7)*100</f>
        <v>-3.2018603664679546</v>
      </c>
      <c r="J7" s="26"/>
      <c r="K7" s="102"/>
    </row>
    <row r="8" spans="2:11" ht="15">
      <c r="B8" s="111" t="s">
        <v>43</v>
      </c>
      <c r="C8" s="129">
        <v>140274</v>
      </c>
      <c r="D8" s="129">
        <v>160127</v>
      </c>
      <c r="E8" s="129">
        <v>153077</v>
      </c>
      <c r="F8" s="129">
        <v>161567</v>
      </c>
      <c r="G8" s="129">
        <v>146636</v>
      </c>
      <c r="H8" s="142">
        <f t="shared" si="0"/>
        <v>4.535409270427877</v>
      </c>
      <c r="I8" s="142">
        <f aca="true" t="shared" si="1" ref="I8:I36">((G8-F8)/F8)*100</f>
        <v>-9.241367358433344</v>
      </c>
      <c r="J8" s="26"/>
      <c r="K8" s="102"/>
    </row>
    <row r="9" spans="2:11" ht="15">
      <c r="B9" s="111" t="s">
        <v>57</v>
      </c>
      <c r="C9" s="129">
        <v>339314</v>
      </c>
      <c r="D9" s="129">
        <v>351517</v>
      </c>
      <c r="E9" s="129">
        <v>386243</v>
      </c>
      <c r="F9" s="129">
        <v>437118</v>
      </c>
      <c r="G9" s="129">
        <v>431889</v>
      </c>
      <c r="H9" s="142">
        <f t="shared" si="0"/>
        <v>27.28298861821204</v>
      </c>
      <c r="I9" s="142">
        <f t="shared" si="1"/>
        <v>-1.1962444923338778</v>
      </c>
      <c r="J9" s="26"/>
      <c r="K9" s="102"/>
    </row>
    <row r="10" spans="2:11" ht="15">
      <c r="B10" s="111" t="s">
        <v>47</v>
      </c>
      <c r="C10" s="129">
        <v>176354</v>
      </c>
      <c r="D10" s="129">
        <v>173917</v>
      </c>
      <c r="E10" s="129">
        <v>178146</v>
      </c>
      <c r="F10" s="129">
        <v>181232</v>
      </c>
      <c r="G10" s="129">
        <v>184726</v>
      </c>
      <c r="H10" s="142">
        <f t="shared" si="0"/>
        <v>4.747269696179276</v>
      </c>
      <c r="I10" s="142">
        <f t="shared" si="1"/>
        <v>1.9279155998940585</v>
      </c>
      <c r="J10" s="26"/>
      <c r="K10" s="102"/>
    </row>
    <row r="11" spans="2:11" ht="15">
      <c r="B11" s="111" t="s">
        <v>101</v>
      </c>
      <c r="C11" s="129">
        <v>2891837</v>
      </c>
      <c r="D11" s="129">
        <v>2938702</v>
      </c>
      <c r="E11" s="129">
        <v>3052628</v>
      </c>
      <c r="F11" s="129">
        <v>3035329</v>
      </c>
      <c r="G11" s="129">
        <v>3110560</v>
      </c>
      <c r="H11" s="142">
        <f t="shared" si="0"/>
        <v>7.563462255998522</v>
      </c>
      <c r="I11" s="142">
        <f t="shared" si="1"/>
        <v>2.478512213997231</v>
      </c>
      <c r="J11" s="26"/>
      <c r="K11" s="102"/>
    </row>
    <row r="12" spans="2:11" ht="15">
      <c r="B12" s="111" t="s">
        <v>42</v>
      </c>
      <c r="C12" s="129">
        <v>31321</v>
      </c>
      <c r="D12" s="129">
        <v>31080</v>
      </c>
      <c r="E12" s="129">
        <v>27358</v>
      </c>
      <c r="F12" s="129">
        <v>28162</v>
      </c>
      <c r="G12" s="129">
        <v>34581</v>
      </c>
      <c r="H12" s="142">
        <f t="shared" si="0"/>
        <v>10.408352223747645</v>
      </c>
      <c r="I12" s="142">
        <f t="shared" si="1"/>
        <v>22.793125488246574</v>
      </c>
      <c r="J12" s="26"/>
      <c r="K12" s="102"/>
    </row>
    <row r="13" spans="2:11" ht="15">
      <c r="B13" s="111" t="s">
        <v>48</v>
      </c>
      <c r="C13" s="129">
        <v>106465</v>
      </c>
      <c r="D13" s="129">
        <v>107222</v>
      </c>
      <c r="E13" s="129">
        <v>112825</v>
      </c>
      <c r="F13" s="129">
        <v>117090</v>
      </c>
      <c r="G13" s="129">
        <v>140743</v>
      </c>
      <c r="H13" s="142">
        <f t="shared" si="0"/>
        <v>32.19649650119757</v>
      </c>
      <c r="I13" s="142">
        <f t="shared" si="1"/>
        <v>20.200700315996244</v>
      </c>
      <c r="J13" s="26"/>
      <c r="K13" s="102"/>
    </row>
    <row r="14" spans="2:11" ht="15">
      <c r="B14" s="111" t="s">
        <v>49</v>
      </c>
      <c r="C14" s="129">
        <v>400124</v>
      </c>
      <c r="D14" s="129">
        <v>480794</v>
      </c>
      <c r="E14" s="129">
        <v>403327</v>
      </c>
      <c r="F14" s="129">
        <v>420005</v>
      </c>
      <c r="G14" s="129">
        <v>419681</v>
      </c>
      <c r="H14" s="142">
        <f t="shared" si="0"/>
        <v>4.887734802211314</v>
      </c>
      <c r="I14" s="142">
        <f t="shared" si="1"/>
        <v>-0.07714193878644302</v>
      </c>
      <c r="J14" s="26"/>
      <c r="K14" s="102"/>
    </row>
    <row r="15" spans="2:11" ht="15">
      <c r="B15" s="111" t="s">
        <v>59</v>
      </c>
      <c r="C15" s="129">
        <v>1238703</v>
      </c>
      <c r="D15" s="129">
        <v>1124480</v>
      </c>
      <c r="E15" s="129">
        <v>1184586</v>
      </c>
      <c r="F15" s="129">
        <v>1258261</v>
      </c>
      <c r="G15" s="129">
        <v>1285164</v>
      </c>
      <c r="H15" s="142">
        <f t="shared" si="0"/>
        <v>3.750778031537826</v>
      </c>
      <c r="I15" s="142">
        <f t="shared" si="1"/>
        <v>2.138109660873221</v>
      </c>
      <c r="J15" s="26"/>
      <c r="K15" s="102"/>
    </row>
    <row r="16" spans="2:11" ht="15">
      <c r="B16" s="112" t="s">
        <v>52</v>
      </c>
      <c r="C16" s="131">
        <v>2008370</v>
      </c>
      <c r="D16" s="131">
        <v>1999869</v>
      </c>
      <c r="E16" s="131">
        <v>1918572</v>
      </c>
      <c r="F16" s="131">
        <v>1796755</v>
      </c>
      <c r="G16" s="131">
        <v>1727611</v>
      </c>
      <c r="H16" s="142">
        <f t="shared" si="0"/>
        <v>-13.979446018412942</v>
      </c>
      <c r="I16" s="142">
        <f t="shared" si="1"/>
        <v>-3.8482709106138566</v>
      </c>
      <c r="J16" s="26"/>
      <c r="K16" s="102"/>
    </row>
    <row r="17" spans="2:11" ht="15">
      <c r="B17" s="113" t="s">
        <v>44</v>
      </c>
      <c r="C17" s="132">
        <v>65453</v>
      </c>
      <c r="D17" s="132">
        <v>67512</v>
      </c>
      <c r="E17" s="132">
        <v>66157</v>
      </c>
      <c r="F17" s="132">
        <v>66503</v>
      </c>
      <c r="G17" s="132">
        <v>72516</v>
      </c>
      <c r="H17" s="142">
        <f t="shared" si="0"/>
        <v>10.790949230745726</v>
      </c>
      <c r="I17" s="142">
        <f t="shared" si="1"/>
        <v>9.041697367036074</v>
      </c>
      <c r="J17" s="26"/>
      <c r="K17" s="102"/>
    </row>
    <row r="18" spans="2:11" ht="15">
      <c r="B18" s="114" t="s">
        <v>50</v>
      </c>
      <c r="C18" s="133">
        <v>1121313</v>
      </c>
      <c r="D18" s="133">
        <v>1023872</v>
      </c>
      <c r="E18" s="133">
        <v>963056</v>
      </c>
      <c r="F18" s="133">
        <v>957006</v>
      </c>
      <c r="G18" s="133">
        <v>901503</v>
      </c>
      <c r="H18" s="142">
        <f t="shared" si="0"/>
        <v>-19.6029119434092</v>
      </c>
      <c r="I18" s="142">
        <f t="shared" si="1"/>
        <v>-5.799650158933173</v>
      </c>
      <c r="J18" s="26"/>
      <c r="K18" s="102"/>
    </row>
    <row r="19" spans="2:11" ht="15">
      <c r="B19" s="111" t="s">
        <v>55</v>
      </c>
      <c r="C19" s="129">
        <v>22964</v>
      </c>
      <c r="D19" s="129">
        <v>16122</v>
      </c>
      <c r="E19" s="129">
        <v>14585</v>
      </c>
      <c r="F19" s="129">
        <v>14402</v>
      </c>
      <c r="G19" s="129">
        <v>19682</v>
      </c>
      <c r="H19" s="142">
        <f t="shared" si="0"/>
        <v>-14.29193520292632</v>
      </c>
      <c r="I19" s="142">
        <f t="shared" si="1"/>
        <v>36.66157478128038</v>
      </c>
      <c r="J19" s="26"/>
      <c r="K19" s="102"/>
    </row>
    <row r="20" spans="2:11" ht="15">
      <c r="B20" s="111" t="s">
        <v>41</v>
      </c>
      <c r="C20" s="129">
        <v>52622</v>
      </c>
      <c r="D20" s="129">
        <v>60610</v>
      </c>
      <c r="E20" s="129">
        <v>62239</v>
      </c>
      <c r="F20" s="129">
        <v>62569</v>
      </c>
      <c r="G20" s="129">
        <v>63389</v>
      </c>
      <c r="H20" s="142">
        <f t="shared" si="0"/>
        <v>20.461023906350956</v>
      </c>
      <c r="I20" s="142">
        <f t="shared" si="1"/>
        <v>1.3105531493231473</v>
      </c>
      <c r="J20" s="26"/>
      <c r="K20" s="102"/>
    </row>
    <row r="21" spans="2:11" ht="15">
      <c r="B21" s="111" t="s">
        <v>60</v>
      </c>
      <c r="C21" s="129">
        <v>48428</v>
      </c>
      <c r="D21" s="129">
        <v>52346</v>
      </c>
      <c r="E21" s="129">
        <v>57591</v>
      </c>
      <c r="F21" s="129">
        <v>58601</v>
      </c>
      <c r="G21" s="129">
        <v>63571</v>
      </c>
      <c r="H21" s="142">
        <f t="shared" si="0"/>
        <v>31.269100520360123</v>
      </c>
      <c r="I21" s="142">
        <f t="shared" si="1"/>
        <v>8.481083940547089</v>
      </c>
      <c r="J21" s="26"/>
      <c r="K21" s="102"/>
    </row>
    <row r="22" spans="2:11" ht="15">
      <c r="B22" s="111" t="s">
        <v>39</v>
      </c>
      <c r="C22" s="129">
        <v>54482</v>
      </c>
      <c r="D22" s="129">
        <v>51480</v>
      </c>
      <c r="E22" s="129">
        <v>58723</v>
      </c>
      <c r="F22" s="129">
        <v>52547</v>
      </c>
      <c r="G22" s="129">
        <v>57779</v>
      </c>
      <c r="H22" s="142">
        <f t="shared" si="0"/>
        <v>6.0515399581513165</v>
      </c>
      <c r="I22" s="142">
        <f t="shared" si="1"/>
        <v>9.956800578529696</v>
      </c>
      <c r="J22" s="26"/>
      <c r="K22" s="102"/>
    </row>
    <row r="23" spans="2:11" ht="15">
      <c r="B23" s="111" t="s">
        <v>61</v>
      </c>
      <c r="C23" s="129">
        <v>165514</v>
      </c>
      <c r="D23" s="129">
        <v>169211</v>
      </c>
      <c r="E23" s="129">
        <v>193112</v>
      </c>
      <c r="F23" s="129">
        <v>198744</v>
      </c>
      <c r="G23" s="129">
        <v>197759</v>
      </c>
      <c r="H23" s="142">
        <f t="shared" si="0"/>
        <v>19.48173568399048</v>
      </c>
      <c r="I23" s="142">
        <f t="shared" si="1"/>
        <v>-0.4956124461618967</v>
      </c>
      <c r="J23" s="26"/>
      <c r="K23" s="102"/>
    </row>
    <row r="24" spans="2:11" ht="15">
      <c r="B24" s="111" t="s">
        <v>100</v>
      </c>
      <c r="C24" s="129" t="s">
        <v>133</v>
      </c>
      <c r="D24" s="129" t="s">
        <v>133</v>
      </c>
      <c r="E24" s="129" t="s">
        <v>133</v>
      </c>
      <c r="F24" s="129" t="s">
        <v>133</v>
      </c>
      <c r="G24" s="129" t="s">
        <v>133</v>
      </c>
      <c r="H24" s="129" t="s">
        <v>133</v>
      </c>
      <c r="I24" s="129" t="s">
        <v>133</v>
      </c>
      <c r="J24" s="26"/>
      <c r="K24" s="102"/>
    </row>
    <row r="25" spans="2:11" ht="15">
      <c r="B25" s="111" t="s">
        <v>62</v>
      </c>
      <c r="C25" s="129">
        <v>631891</v>
      </c>
      <c r="D25" s="129">
        <v>642146</v>
      </c>
      <c r="E25" s="129">
        <v>639777</v>
      </c>
      <c r="F25" s="129">
        <v>641538</v>
      </c>
      <c r="G25" s="129">
        <v>657505</v>
      </c>
      <c r="H25" s="142">
        <f aca="true" t="shared" si="2" ref="H25:H36">((G25-C25)/C25)*100</f>
        <v>4.053547209882717</v>
      </c>
      <c r="I25" s="142">
        <f t="shared" si="1"/>
        <v>2.4888627018196896</v>
      </c>
      <c r="J25" s="26"/>
      <c r="K25" s="102"/>
    </row>
    <row r="26" spans="2:11" ht="15">
      <c r="B26" s="111" t="s">
        <v>45</v>
      </c>
      <c r="C26" s="129">
        <v>333963</v>
      </c>
      <c r="D26" s="129">
        <v>325475</v>
      </c>
      <c r="E26" s="129">
        <v>349537</v>
      </c>
      <c r="F26" s="129">
        <v>351068</v>
      </c>
      <c r="G26" s="129">
        <v>376399</v>
      </c>
      <c r="H26" s="142">
        <f t="shared" si="2"/>
        <v>12.70679686073008</v>
      </c>
      <c r="I26" s="142">
        <f t="shared" si="1"/>
        <v>7.215411259357161</v>
      </c>
      <c r="J26" s="26"/>
      <c r="K26" s="102"/>
    </row>
    <row r="27" spans="2:11" ht="15">
      <c r="B27" s="111" t="s">
        <v>63</v>
      </c>
      <c r="C27" s="129">
        <v>1245053</v>
      </c>
      <c r="D27" s="129">
        <v>1300608</v>
      </c>
      <c r="E27" s="129">
        <v>1300382</v>
      </c>
      <c r="F27" s="129">
        <v>1264960</v>
      </c>
      <c r="G27" s="129">
        <v>1313657</v>
      </c>
      <c r="H27" s="142">
        <f t="shared" si="2"/>
        <v>5.510126878132899</v>
      </c>
      <c r="I27" s="142">
        <f t="shared" si="1"/>
        <v>3.8496869466228185</v>
      </c>
      <c r="J27" s="26"/>
      <c r="K27" s="102"/>
    </row>
    <row r="28" spans="2:11" ht="15">
      <c r="B28" s="111" t="s">
        <v>64</v>
      </c>
      <c r="C28" s="129">
        <v>154484</v>
      </c>
      <c r="D28" s="129">
        <v>148177</v>
      </c>
      <c r="E28" s="129">
        <v>149829</v>
      </c>
      <c r="F28" s="129">
        <v>150358</v>
      </c>
      <c r="G28" s="129">
        <v>147792</v>
      </c>
      <c r="H28" s="142">
        <f t="shared" si="2"/>
        <v>-4.331840190569897</v>
      </c>
      <c r="I28" s="142">
        <f t="shared" si="1"/>
        <v>-1.7065935966160763</v>
      </c>
      <c r="J28" s="26"/>
      <c r="K28" s="102"/>
    </row>
    <row r="29" spans="2:11" ht="15">
      <c r="B29" s="111" t="s">
        <v>65</v>
      </c>
      <c r="C29" s="129">
        <v>188611</v>
      </c>
      <c r="D29" s="129">
        <v>191554</v>
      </c>
      <c r="E29" s="129">
        <v>190938</v>
      </c>
      <c r="F29" s="129">
        <v>198824</v>
      </c>
      <c r="G29" s="129">
        <v>216107</v>
      </c>
      <c r="H29" s="142">
        <f t="shared" si="2"/>
        <v>14.578152917910408</v>
      </c>
      <c r="I29" s="142">
        <f t="shared" si="1"/>
        <v>8.69261256186376</v>
      </c>
      <c r="J29" s="26"/>
      <c r="K29" s="102"/>
    </row>
    <row r="30" spans="2:11" ht="15">
      <c r="B30" s="111" t="s">
        <v>40</v>
      </c>
      <c r="C30" s="129">
        <v>132270</v>
      </c>
      <c r="D30" s="129">
        <v>129032</v>
      </c>
      <c r="E30" s="129">
        <v>142608</v>
      </c>
      <c r="F30" s="129">
        <v>147225</v>
      </c>
      <c r="G30" s="129">
        <v>156179</v>
      </c>
      <c r="H30" s="142">
        <f t="shared" si="2"/>
        <v>18.075905345127392</v>
      </c>
      <c r="I30" s="142">
        <f t="shared" si="1"/>
        <v>6.081847512311088</v>
      </c>
      <c r="J30" s="26"/>
      <c r="K30" s="102"/>
    </row>
    <row r="31" spans="2:11" ht="15">
      <c r="B31" s="111" t="s">
        <v>66</v>
      </c>
      <c r="C31" s="129">
        <v>62759</v>
      </c>
      <c r="D31" s="129">
        <v>65340</v>
      </c>
      <c r="E31" s="129">
        <v>74143</v>
      </c>
      <c r="F31" s="129">
        <v>70509</v>
      </c>
      <c r="G31" s="129">
        <v>75033</v>
      </c>
      <c r="H31" s="142">
        <f t="shared" si="2"/>
        <v>19.55735432368266</v>
      </c>
      <c r="I31" s="142">
        <f t="shared" si="1"/>
        <v>6.416202186954857</v>
      </c>
      <c r="J31" s="26"/>
      <c r="K31" s="102"/>
    </row>
    <row r="32" spans="2:11" ht="15">
      <c r="B32" s="111" t="s">
        <v>51</v>
      </c>
      <c r="C32" s="129">
        <v>299397</v>
      </c>
      <c r="D32" s="129">
        <v>274637</v>
      </c>
      <c r="E32" s="129">
        <v>280131</v>
      </c>
      <c r="F32" s="129">
        <v>271912</v>
      </c>
      <c r="G32" s="129">
        <v>278764</v>
      </c>
      <c r="H32" s="142">
        <f t="shared" si="2"/>
        <v>-6.89151861909104</v>
      </c>
      <c r="I32" s="142">
        <f t="shared" si="1"/>
        <v>2.5199329194739475</v>
      </c>
      <c r="J32" s="26"/>
      <c r="K32" s="102"/>
    </row>
    <row r="33" spans="2:11" ht="15">
      <c r="B33" s="112" t="s">
        <v>53</v>
      </c>
      <c r="C33" s="131">
        <v>294939</v>
      </c>
      <c r="D33" s="129">
        <v>281177</v>
      </c>
      <c r="E33" s="129">
        <v>381263</v>
      </c>
      <c r="F33" s="129">
        <v>422891</v>
      </c>
      <c r="G33" s="129">
        <v>433065</v>
      </c>
      <c r="H33" s="142">
        <f t="shared" si="2"/>
        <v>46.83205679818539</v>
      </c>
      <c r="I33" s="142">
        <f t="shared" si="1"/>
        <v>2.405820885287225</v>
      </c>
      <c r="J33" s="26"/>
      <c r="K33" s="102"/>
    </row>
    <row r="34" spans="2:11" ht="15">
      <c r="B34" s="115" t="s">
        <v>54</v>
      </c>
      <c r="C34" s="135">
        <v>1624735</v>
      </c>
      <c r="D34" s="155">
        <v>1507108</v>
      </c>
      <c r="E34" s="155">
        <v>1507266</v>
      </c>
      <c r="F34" s="155">
        <v>1667627</v>
      </c>
      <c r="G34" s="155">
        <v>1885114</v>
      </c>
      <c r="H34" s="157">
        <f t="shared" si="2"/>
        <v>16.025936537343014</v>
      </c>
      <c r="I34" s="157">
        <f t="shared" si="1"/>
        <v>13.041705369366172</v>
      </c>
      <c r="J34" s="26"/>
      <c r="K34" s="102"/>
    </row>
    <row r="35" spans="2:13" ht="15">
      <c r="B35" s="114" t="s">
        <v>67</v>
      </c>
      <c r="C35" s="133">
        <v>251512</v>
      </c>
      <c r="D35" s="129">
        <v>271349</v>
      </c>
      <c r="E35" s="129">
        <v>293231</v>
      </c>
      <c r="F35" s="129">
        <v>283172</v>
      </c>
      <c r="G35" s="129">
        <v>268116</v>
      </c>
      <c r="H35" s="142">
        <f t="shared" si="2"/>
        <v>6.601673081204873</v>
      </c>
      <c r="I35" s="142">
        <f t="shared" si="1"/>
        <v>-5.3169098639696015</v>
      </c>
      <c r="J35" s="26"/>
      <c r="K35" s="102"/>
      <c r="M35" s="28"/>
    </row>
    <row r="36" spans="2:11" ht="15">
      <c r="B36" s="116" t="s">
        <v>68</v>
      </c>
      <c r="C36" s="156">
        <v>300479</v>
      </c>
      <c r="D36" s="156">
        <v>295647</v>
      </c>
      <c r="E36" s="155">
        <v>303167</v>
      </c>
      <c r="F36" s="155">
        <v>289215</v>
      </c>
      <c r="G36" s="155">
        <v>284617</v>
      </c>
      <c r="H36" s="157">
        <f t="shared" si="2"/>
        <v>-5.278904682190769</v>
      </c>
      <c r="I36" s="157">
        <f t="shared" si="1"/>
        <v>-1.5898207216084919</v>
      </c>
      <c r="J36" s="26"/>
      <c r="K36" s="102"/>
    </row>
    <row r="37" ht="15">
      <c r="K37" s="24"/>
    </row>
    <row r="38" spans="2:11" ht="15">
      <c r="B38" s="7" t="s">
        <v>102</v>
      </c>
      <c r="C38" s="11"/>
      <c r="D38" s="10"/>
      <c r="E38" s="10"/>
      <c r="F38" s="10"/>
      <c r="K38" s="24"/>
    </row>
    <row r="39" spans="2:11" ht="15">
      <c r="B39" s="27" t="s">
        <v>94</v>
      </c>
      <c r="C39" s="27"/>
      <c r="D39" s="27"/>
      <c r="E39" s="27"/>
      <c r="F39" s="27"/>
      <c r="G39" s="27"/>
      <c r="H39" s="27"/>
      <c r="I39" s="27"/>
      <c r="J39" s="27"/>
      <c r="K39" s="24"/>
    </row>
    <row r="40" ht="15">
      <c r="K40" s="24"/>
    </row>
    <row r="41" ht="15">
      <c r="K41" s="24"/>
    </row>
    <row r="42" ht="15">
      <c r="K42" s="24"/>
    </row>
    <row r="43" ht="15">
      <c r="K43" s="24"/>
    </row>
    <row r="44" ht="15">
      <c r="K44" s="24"/>
    </row>
    <row r="45" ht="15">
      <c r="K45" s="24"/>
    </row>
    <row r="46" ht="15">
      <c r="K46" s="24"/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6"/>
  <sheetViews>
    <sheetView showGridLines="0" zoomScalePageLayoutView="125" workbookViewId="0" topLeftCell="A1">
      <selection activeCell="B2" sqref="B2"/>
    </sheetView>
  </sheetViews>
  <sheetFormatPr defaultColWidth="8.8515625" defaultRowHeight="12.75" customHeight="1"/>
  <cols>
    <col min="1" max="1" width="5.7109375" style="3" customWidth="1"/>
    <col min="2" max="2" width="10.8515625" style="3" customWidth="1"/>
    <col min="3" max="8" width="9.8515625" style="3" bestFit="1" customWidth="1"/>
    <col min="9" max="11" width="8.8515625" style="3" customWidth="1"/>
    <col min="12" max="12" width="5.00390625" style="3" customWidth="1"/>
    <col min="13" max="16384" width="8.8515625" style="3" customWidth="1"/>
  </cols>
  <sheetData>
    <row r="1" spans="1:2" ht="12">
      <c r="A1" s="9"/>
      <c r="B1" s="2"/>
    </row>
    <row r="2" ht="15">
      <c r="B2" s="96" t="s">
        <v>108</v>
      </c>
    </row>
    <row r="3" ht="12.75" customHeight="1">
      <c r="B3" s="98" t="s">
        <v>129</v>
      </c>
    </row>
    <row r="4" spans="8:9" ht="12">
      <c r="H4" s="13"/>
      <c r="I4" s="13"/>
    </row>
    <row r="19" ht="12.75" customHeight="1">
      <c r="D19" s="14"/>
    </row>
    <row r="24" spans="2:10" ht="12.75" customHeight="1">
      <c r="B24" s="29" t="s">
        <v>107</v>
      </c>
      <c r="C24" s="29"/>
      <c r="D24" s="29"/>
      <c r="E24" s="29"/>
      <c r="F24" s="29"/>
      <c r="G24" s="29"/>
      <c r="H24" s="29"/>
      <c r="I24" s="29"/>
      <c r="J24" s="29"/>
    </row>
    <row r="25" ht="12.75" customHeight="1">
      <c r="B25" s="8" t="s">
        <v>94</v>
      </c>
    </row>
    <row r="26" spans="3:11" ht="12.75" customHeight="1">
      <c r="C26" s="8"/>
      <c r="D26" s="8"/>
      <c r="E26" s="8"/>
      <c r="F26" s="8"/>
      <c r="G26" s="8"/>
      <c r="H26" s="8"/>
      <c r="I26" s="8"/>
      <c r="J26" s="8"/>
      <c r="K26" s="8"/>
    </row>
    <row r="28" spans="9:13" ht="12.75" customHeight="1">
      <c r="I28" s="16"/>
      <c r="J28" s="16"/>
      <c r="K28" s="16"/>
      <c r="L28" s="16"/>
      <c r="M28" s="16"/>
    </row>
    <row r="30" spans="2:8" ht="12.75" customHeight="1">
      <c r="B30" s="17"/>
      <c r="C30" s="125">
        <f>C38</f>
        <v>2012</v>
      </c>
      <c r="D30" s="125">
        <f aca="true" t="shared" si="0" ref="D30:G30">D38</f>
        <v>2013</v>
      </c>
      <c r="E30" s="125">
        <f t="shared" si="0"/>
        <v>2014</v>
      </c>
      <c r="F30" s="125">
        <f t="shared" si="0"/>
        <v>2015</v>
      </c>
      <c r="G30" s="125">
        <f t="shared" si="0"/>
        <v>2016</v>
      </c>
      <c r="H30" s="18"/>
    </row>
    <row r="31" spans="2:12" ht="12.75" customHeight="1">
      <c r="B31" s="18" t="s">
        <v>27</v>
      </c>
      <c r="C31" s="19">
        <f>(C39/$C39)*100</f>
        <v>100</v>
      </c>
      <c r="D31" s="19">
        <f aca="true" t="shared" si="1" ref="D31:G31">(D39/$C39)*100</f>
        <v>98.94996246907264</v>
      </c>
      <c r="E31" s="19">
        <f t="shared" si="1"/>
        <v>100.17387217279818</v>
      </c>
      <c r="F31" s="19">
        <f t="shared" si="1"/>
        <v>101.23074960105909</v>
      </c>
      <c r="G31" s="19">
        <f t="shared" si="1"/>
        <v>103.74218855047918</v>
      </c>
      <c r="H31" s="19"/>
      <c r="L31" s="20"/>
    </row>
    <row r="32" spans="2:12" ht="12">
      <c r="B32" s="18" t="s">
        <v>28</v>
      </c>
      <c r="C32" s="19">
        <f aca="true" t="shared" si="2" ref="C32:G32">(C40/$C40)*100</f>
        <v>100</v>
      </c>
      <c r="D32" s="19">
        <f t="shared" si="2"/>
        <v>98.50575597621985</v>
      </c>
      <c r="E32" s="19">
        <f>(E40/$C40)*100</f>
        <v>99.63561660348493</v>
      </c>
      <c r="F32" s="19">
        <f t="shared" si="2"/>
        <v>100.59521072437295</v>
      </c>
      <c r="G32" s="19">
        <f t="shared" si="2"/>
        <v>102.82785138064308</v>
      </c>
      <c r="H32" s="19"/>
      <c r="L32" s="21"/>
    </row>
    <row r="33" spans="2:12" ht="12">
      <c r="B33" s="18" t="s">
        <v>29</v>
      </c>
      <c r="C33" s="19">
        <f aca="true" t="shared" si="3" ref="C33:G33">(C41/$C41)*100</f>
        <v>100</v>
      </c>
      <c r="D33" s="19">
        <f t="shared" si="3"/>
        <v>105.00022256797898</v>
      </c>
      <c r="E33" s="19">
        <f t="shared" si="3"/>
        <v>107.50509577151897</v>
      </c>
      <c r="F33" s="19">
        <f t="shared" si="3"/>
        <v>109.88698722666841</v>
      </c>
      <c r="G33" s="19">
        <f t="shared" si="3"/>
        <v>116.19580599111592</v>
      </c>
      <c r="H33" s="19"/>
      <c r="L33" s="21"/>
    </row>
    <row r="35" spans="2:7" ht="12">
      <c r="B35" s="1"/>
      <c r="C35" s="14"/>
      <c r="D35" s="14"/>
      <c r="E35" s="14"/>
      <c r="F35" s="14"/>
      <c r="G35" s="14"/>
    </row>
    <row r="36" spans="2:7" ht="12">
      <c r="B36" s="22"/>
      <c r="C36" s="23"/>
      <c r="D36" s="23"/>
      <c r="E36" s="23"/>
      <c r="F36" s="23"/>
      <c r="G36" s="23"/>
    </row>
    <row r="37" spans="2:7" ht="12">
      <c r="B37" s="22"/>
      <c r="C37" s="23"/>
      <c r="D37" s="23"/>
      <c r="E37" s="23"/>
      <c r="F37" s="23"/>
      <c r="G37" s="23"/>
    </row>
    <row r="38" spans="2:7" ht="12">
      <c r="B38" s="22" t="s">
        <v>38</v>
      </c>
      <c r="C38" s="23">
        <v>2012</v>
      </c>
      <c r="D38" s="23">
        <v>2013</v>
      </c>
      <c r="E38" s="23">
        <v>2014</v>
      </c>
      <c r="F38" s="23">
        <v>2015</v>
      </c>
      <c r="G38" s="3">
        <v>2016</v>
      </c>
    </row>
    <row r="39" spans="2:7" ht="12">
      <c r="B39" s="22" t="s">
        <v>85</v>
      </c>
      <c r="C39" s="23">
        <v>14123019</v>
      </c>
      <c r="D39" s="23">
        <v>13974722</v>
      </c>
      <c r="E39" s="23">
        <v>14147575</v>
      </c>
      <c r="F39" s="23">
        <v>14296838</v>
      </c>
      <c r="G39" s="23">
        <v>14651529</v>
      </c>
    </row>
    <row r="40" spans="2:7" ht="12">
      <c r="B40" s="22" t="s">
        <v>86</v>
      </c>
      <c r="C40" s="23">
        <v>13157021</v>
      </c>
      <c r="D40" s="23">
        <v>12960423</v>
      </c>
      <c r="E40" s="23">
        <v>13109079</v>
      </c>
      <c r="F40" s="23">
        <v>13235333</v>
      </c>
      <c r="G40" s="23">
        <v>13529082</v>
      </c>
    </row>
    <row r="41" spans="2:7" ht="12">
      <c r="B41" s="22" t="s">
        <v>87</v>
      </c>
      <c r="C41" s="23">
        <v>965997</v>
      </c>
      <c r="D41" s="23">
        <v>1014299</v>
      </c>
      <c r="E41" s="23">
        <v>1038496</v>
      </c>
      <c r="F41" s="23">
        <v>1061505</v>
      </c>
      <c r="G41" s="23">
        <v>1122448</v>
      </c>
    </row>
    <row r="43" spans="3:7" ht="12.75" customHeight="1">
      <c r="C43" s="13">
        <f>C30</f>
        <v>2012</v>
      </c>
      <c r="D43" s="13">
        <f aca="true" t="shared" si="4" ref="D43:G43">D38</f>
        <v>2013</v>
      </c>
      <c r="E43" s="13">
        <f t="shared" si="4"/>
        <v>2014</v>
      </c>
      <c r="F43" s="13">
        <f t="shared" si="4"/>
        <v>2015</v>
      </c>
      <c r="G43" s="13">
        <f t="shared" si="4"/>
        <v>2016</v>
      </c>
    </row>
    <row r="44" spans="2:7" ht="12.75" customHeight="1">
      <c r="B44" s="18" t="s">
        <v>27</v>
      </c>
      <c r="C44" s="14">
        <f>(C39/$C39)*100</f>
        <v>100</v>
      </c>
      <c r="D44" s="14">
        <f aca="true" t="shared" si="5" ref="D44:G44">(D39/$C39)*100</f>
        <v>98.94996246907264</v>
      </c>
      <c r="E44" s="14">
        <f t="shared" si="5"/>
        <v>100.17387217279818</v>
      </c>
      <c r="F44" s="14">
        <f>(F39/$C39)*100</f>
        <v>101.23074960105909</v>
      </c>
      <c r="G44" s="14">
        <f t="shared" si="5"/>
        <v>103.74218855047918</v>
      </c>
    </row>
    <row r="45" spans="2:7" ht="12.75" customHeight="1">
      <c r="B45" s="18" t="s">
        <v>28</v>
      </c>
      <c r="C45" s="14">
        <f>(C40/$C40)*100</f>
        <v>100</v>
      </c>
      <c r="D45" s="14">
        <f aca="true" t="shared" si="6" ref="C45:G46">(D40/$C40)*100</f>
        <v>98.50575597621985</v>
      </c>
      <c r="E45" s="14">
        <f t="shared" si="6"/>
        <v>99.63561660348493</v>
      </c>
      <c r="F45" s="14">
        <f t="shared" si="6"/>
        <v>100.59521072437295</v>
      </c>
      <c r="G45" s="14">
        <f t="shared" si="6"/>
        <v>102.82785138064308</v>
      </c>
    </row>
    <row r="46" spans="2:7" ht="12.75" customHeight="1">
      <c r="B46" s="18" t="s">
        <v>29</v>
      </c>
      <c r="C46" s="14">
        <f t="shared" si="6"/>
        <v>100</v>
      </c>
      <c r="D46" s="14">
        <f t="shared" si="6"/>
        <v>105.00022256797898</v>
      </c>
      <c r="E46" s="14">
        <f t="shared" si="6"/>
        <v>107.50509577151897</v>
      </c>
      <c r="F46" s="14">
        <f t="shared" si="6"/>
        <v>109.88698722666841</v>
      </c>
      <c r="G46" s="14">
        <f t="shared" si="6"/>
        <v>116.19580599111592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40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5.7109375" style="3" customWidth="1"/>
    <col min="2" max="2" width="13.8515625" style="3" customWidth="1"/>
    <col min="3" max="9" width="10.28125" style="3" customWidth="1"/>
    <col min="10" max="10" width="9.57421875" style="3" customWidth="1"/>
    <col min="11" max="11" width="8.7109375" style="24" customWidth="1"/>
    <col min="12" max="14" width="8.7109375" style="3" customWidth="1"/>
    <col min="15" max="15" width="8.421875" style="3" customWidth="1"/>
    <col min="16" max="16384" width="8.8515625" style="3" customWidth="1"/>
  </cols>
  <sheetData>
    <row r="1" ht="15">
      <c r="B1" s="2"/>
    </row>
    <row r="2" ht="15">
      <c r="B2" s="96" t="s">
        <v>109</v>
      </c>
    </row>
    <row r="3" ht="15">
      <c r="B3" s="97" t="s">
        <v>88</v>
      </c>
    </row>
    <row r="4" ht="15">
      <c r="B4" s="1"/>
    </row>
    <row r="5" spans="2:15" ht="36">
      <c r="B5" s="119"/>
      <c r="C5" s="49">
        <v>2012</v>
      </c>
      <c r="D5" s="49">
        <v>2013</v>
      </c>
      <c r="E5" s="49">
        <v>2014</v>
      </c>
      <c r="F5" s="49">
        <v>2015</v>
      </c>
      <c r="G5" s="49">
        <v>2016</v>
      </c>
      <c r="H5" s="109" t="s">
        <v>126</v>
      </c>
      <c r="I5" s="109" t="s">
        <v>110</v>
      </c>
      <c r="J5" s="25"/>
      <c r="K5" s="25"/>
      <c r="L5" s="25"/>
      <c r="M5" s="25"/>
      <c r="O5" s="25"/>
    </row>
    <row r="6" spans="2:15" ht="15">
      <c r="B6" s="117" t="s">
        <v>83</v>
      </c>
      <c r="C6" s="153">
        <v>1117977</v>
      </c>
      <c r="D6" s="153">
        <v>1114671</v>
      </c>
      <c r="E6" s="153">
        <v>1112860</v>
      </c>
      <c r="F6" s="153">
        <v>1150987</v>
      </c>
      <c r="G6" s="153">
        <v>1195151</v>
      </c>
      <c r="H6" s="147">
        <f>((G6-C6)/C6)*100</f>
        <v>6.903004265740709</v>
      </c>
      <c r="I6" s="147">
        <f>((G6-F6)/F6)*100</f>
        <v>3.8370546322417196</v>
      </c>
      <c r="J6" s="31"/>
      <c r="K6" s="120"/>
      <c r="L6" s="26"/>
      <c r="M6" s="32"/>
      <c r="O6" s="33"/>
    </row>
    <row r="7" spans="2:14" ht="15">
      <c r="B7" s="6" t="s">
        <v>46</v>
      </c>
      <c r="C7" s="126">
        <v>18186</v>
      </c>
      <c r="D7" s="127">
        <v>18980</v>
      </c>
      <c r="E7" s="127">
        <v>19167</v>
      </c>
      <c r="F7" s="127">
        <v>18935</v>
      </c>
      <c r="G7" s="127">
        <v>18808</v>
      </c>
      <c r="H7" s="142">
        <f aca="true" t="shared" si="0" ref="H7:H23">((G7-C7)/C7)*100</f>
        <v>3.420213350929286</v>
      </c>
      <c r="I7" s="142">
        <f>((G7-F7)/F7)*100</f>
        <v>-0.6707156060205968</v>
      </c>
      <c r="J7" s="26"/>
      <c r="K7" s="120"/>
      <c r="L7" s="32"/>
      <c r="N7" s="33"/>
    </row>
    <row r="8" spans="2:14" ht="15">
      <c r="B8" s="111" t="s">
        <v>43</v>
      </c>
      <c r="C8" s="128">
        <v>6286</v>
      </c>
      <c r="D8" s="129">
        <v>7192</v>
      </c>
      <c r="E8" s="129">
        <v>6826</v>
      </c>
      <c r="F8" s="129">
        <v>7172</v>
      </c>
      <c r="G8" s="129">
        <v>7324</v>
      </c>
      <c r="H8" s="142">
        <f t="shared" si="0"/>
        <v>16.512885777919188</v>
      </c>
      <c r="I8" s="142">
        <f aca="true" t="shared" si="1" ref="I8:I36">((G8-F8)/F8)*100</f>
        <v>2.119353039598438</v>
      </c>
      <c r="J8" s="26"/>
      <c r="K8" s="120"/>
      <c r="L8" s="32"/>
      <c r="N8" s="33"/>
    </row>
    <row r="9" spans="2:14" ht="15">
      <c r="B9" s="111" t="s">
        <v>57</v>
      </c>
      <c r="C9" s="128">
        <v>14403</v>
      </c>
      <c r="D9" s="129">
        <v>15392</v>
      </c>
      <c r="E9" s="129">
        <v>16813</v>
      </c>
      <c r="F9" s="129">
        <v>21099</v>
      </c>
      <c r="G9" s="129">
        <v>22304</v>
      </c>
      <c r="H9" s="142">
        <f t="shared" si="0"/>
        <v>54.85662709157815</v>
      </c>
      <c r="I9" s="142">
        <f t="shared" si="1"/>
        <v>5.711171145551922</v>
      </c>
      <c r="J9" s="26"/>
      <c r="K9" s="120"/>
      <c r="L9" s="32"/>
      <c r="N9" s="33"/>
    </row>
    <row r="10" spans="2:14" ht="15">
      <c r="B10" s="111" t="s">
        <v>47</v>
      </c>
      <c r="C10" s="128">
        <v>12292</v>
      </c>
      <c r="D10" s="129">
        <v>12217</v>
      </c>
      <c r="E10" s="129">
        <v>12943</v>
      </c>
      <c r="F10" s="129">
        <v>12532</v>
      </c>
      <c r="G10" s="129">
        <v>13037</v>
      </c>
      <c r="H10" s="142">
        <f t="shared" si="0"/>
        <v>6.060852587048487</v>
      </c>
      <c r="I10" s="142">
        <f t="shared" si="1"/>
        <v>4.029684008937121</v>
      </c>
      <c r="J10" s="26"/>
      <c r="K10" s="120"/>
      <c r="L10" s="32"/>
      <c r="N10" s="33"/>
    </row>
    <row r="11" spans="2:14" ht="15">
      <c r="B11" s="111" t="s">
        <v>101</v>
      </c>
      <c r="C11" s="128">
        <v>254499</v>
      </c>
      <c r="D11" s="129">
        <v>256721</v>
      </c>
      <c r="E11" s="129">
        <v>263032</v>
      </c>
      <c r="F11" s="129">
        <v>269650</v>
      </c>
      <c r="G11" s="129">
        <v>271619</v>
      </c>
      <c r="H11" s="142">
        <f t="shared" si="0"/>
        <v>6.726941952620639</v>
      </c>
      <c r="I11" s="142">
        <f t="shared" si="1"/>
        <v>0.7302058223623216</v>
      </c>
      <c r="J11" s="26"/>
      <c r="K11" s="120"/>
      <c r="L11" s="32"/>
      <c r="N11" s="33"/>
    </row>
    <row r="12" spans="2:14" ht="15">
      <c r="B12" s="111" t="s">
        <v>42</v>
      </c>
      <c r="C12" s="128">
        <v>1599</v>
      </c>
      <c r="D12" s="129">
        <v>1593</v>
      </c>
      <c r="E12" s="129">
        <v>1541</v>
      </c>
      <c r="F12" s="129">
        <v>1524</v>
      </c>
      <c r="G12" s="129">
        <v>1792</v>
      </c>
      <c r="H12" s="142">
        <f t="shared" si="0"/>
        <v>12.070043777360851</v>
      </c>
      <c r="I12" s="142">
        <f t="shared" si="1"/>
        <v>17.585301837270343</v>
      </c>
      <c r="J12" s="26"/>
      <c r="K12" s="120"/>
      <c r="L12" s="32"/>
      <c r="N12" s="33"/>
    </row>
    <row r="13" spans="2:14" ht="15">
      <c r="B13" s="111" t="s">
        <v>48</v>
      </c>
      <c r="C13" s="128">
        <v>7419</v>
      </c>
      <c r="D13" s="129">
        <v>7216</v>
      </c>
      <c r="E13" s="129">
        <v>7704</v>
      </c>
      <c r="F13" s="129">
        <v>7760</v>
      </c>
      <c r="G13" s="129">
        <v>9281</v>
      </c>
      <c r="H13" s="142">
        <f t="shared" si="0"/>
        <v>25.097722064968327</v>
      </c>
      <c r="I13" s="142">
        <f t="shared" si="1"/>
        <v>19.600515463917525</v>
      </c>
      <c r="J13" s="26"/>
      <c r="K13" s="120"/>
      <c r="L13" s="32"/>
      <c r="N13" s="33"/>
    </row>
    <row r="14" spans="2:14" ht="15">
      <c r="B14" s="111" t="s">
        <v>49</v>
      </c>
      <c r="C14" s="128">
        <v>16486</v>
      </c>
      <c r="D14" s="129">
        <v>14554</v>
      </c>
      <c r="E14" s="129">
        <v>15119</v>
      </c>
      <c r="F14" s="129">
        <v>15023</v>
      </c>
      <c r="G14" s="129">
        <v>16660</v>
      </c>
      <c r="H14" s="142">
        <f t="shared" si="0"/>
        <v>1.055440980225646</v>
      </c>
      <c r="I14" s="142">
        <f t="shared" si="1"/>
        <v>10.896625174732078</v>
      </c>
      <c r="J14" s="26"/>
      <c r="K14" s="120"/>
      <c r="L14" s="32"/>
      <c r="N14" s="33"/>
    </row>
    <row r="15" spans="2:14" ht="15">
      <c r="B15" s="111" t="s">
        <v>59</v>
      </c>
      <c r="C15" s="128">
        <v>133368</v>
      </c>
      <c r="D15" s="129">
        <v>126997</v>
      </c>
      <c r="E15" s="129">
        <v>128157</v>
      </c>
      <c r="F15" s="129">
        <v>137236</v>
      </c>
      <c r="G15" s="129">
        <v>144984</v>
      </c>
      <c r="H15" s="142">
        <f t="shared" si="0"/>
        <v>8.709735468778119</v>
      </c>
      <c r="I15" s="142">
        <f t="shared" si="1"/>
        <v>5.645748928852488</v>
      </c>
      <c r="J15" s="26"/>
      <c r="K15" s="120"/>
      <c r="L15" s="32"/>
      <c r="N15" s="33"/>
    </row>
    <row r="16" spans="2:14" ht="15">
      <c r="B16" s="112" t="s">
        <v>52</v>
      </c>
      <c r="C16" s="130">
        <v>156449</v>
      </c>
      <c r="D16" s="131">
        <v>155712</v>
      </c>
      <c r="E16" s="131">
        <v>151112</v>
      </c>
      <c r="F16" s="131">
        <v>141242</v>
      </c>
      <c r="G16" s="131">
        <v>144205</v>
      </c>
      <c r="H16" s="142">
        <f t="shared" si="0"/>
        <v>-7.826192561154115</v>
      </c>
      <c r="I16" s="142">
        <f t="shared" si="1"/>
        <v>2.0978179295110517</v>
      </c>
      <c r="J16" s="26"/>
      <c r="K16" s="120"/>
      <c r="L16" s="32"/>
      <c r="N16" s="33"/>
    </row>
    <row r="17" spans="2:14" ht="15">
      <c r="B17" s="113" t="s">
        <v>44</v>
      </c>
      <c r="C17" s="132">
        <v>4145</v>
      </c>
      <c r="D17" s="132">
        <v>4284</v>
      </c>
      <c r="E17" s="132">
        <v>3931</v>
      </c>
      <c r="F17" s="132">
        <v>4055</v>
      </c>
      <c r="G17" s="132">
        <v>3986</v>
      </c>
      <c r="H17" s="142">
        <f t="shared" si="0"/>
        <v>-3.8359469240048254</v>
      </c>
      <c r="I17" s="142">
        <f t="shared" si="1"/>
        <v>-1.7016029593094943</v>
      </c>
      <c r="J17" s="26"/>
      <c r="K17" s="120"/>
      <c r="L17" s="32"/>
      <c r="N17" s="33"/>
    </row>
    <row r="18" spans="2:14" ht="15">
      <c r="B18" s="114" t="s">
        <v>50</v>
      </c>
      <c r="C18" s="133">
        <v>111785</v>
      </c>
      <c r="D18" s="133">
        <v>111975</v>
      </c>
      <c r="E18" s="133">
        <v>102351</v>
      </c>
      <c r="F18" s="133">
        <v>104104</v>
      </c>
      <c r="G18" s="133">
        <v>100282</v>
      </c>
      <c r="H18" s="142">
        <f t="shared" si="0"/>
        <v>-10.290289394820414</v>
      </c>
      <c r="I18" s="142">
        <f t="shared" si="1"/>
        <v>-3.6713286713286712</v>
      </c>
      <c r="J18" s="26"/>
      <c r="K18" s="120"/>
      <c r="L18" s="32"/>
      <c r="N18" s="33"/>
    </row>
    <row r="19" spans="2:14" ht="15">
      <c r="B19" s="111" t="s">
        <v>55</v>
      </c>
      <c r="C19" s="128">
        <v>880</v>
      </c>
      <c r="D19" s="129">
        <v>618</v>
      </c>
      <c r="E19" s="129">
        <v>526</v>
      </c>
      <c r="F19" s="129">
        <v>548</v>
      </c>
      <c r="G19" s="129">
        <v>684</v>
      </c>
      <c r="H19" s="142">
        <f t="shared" si="0"/>
        <v>-22.272727272727273</v>
      </c>
      <c r="I19" s="142">
        <f t="shared" si="1"/>
        <v>24.817518248175183</v>
      </c>
      <c r="J19" s="26"/>
      <c r="K19" s="120"/>
      <c r="L19" s="32"/>
      <c r="N19" s="33"/>
    </row>
    <row r="20" spans="2:14" ht="15">
      <c r="B20" s="111" t="s">
        <v>41</v>
      </c>
      <c r="C20" s="128">
        <v>2616</v>
      </c>
      <c r="D20" s="129">
        <v>2803</v>
      </c>
      <c r="E20" s="129">
        <v>2740</v>
      </c>
      <c r="F20" s="129">
        <v>2753</v>
      </c>
      <c r="G20" s="129">
        <v>2807</v>
      </c>
      <c r="H20" s="142">
        <f t="shared" si="0"/>
        <v>7.301223241590214</v>
      </c>
      <c r="I20" s="142">
        <f t="shared" si="1"/>
        <v>1.961496549219034</v>
      </c>
      <c r="J20" s="26"/>
      <c r="K20" s="120"/>
      <c r="L20" s="32"/>
      <c r="N20" s="33"/>
    </row>
    <row r="21" spans="2:14" ht="15">
      <c r="B21" s="111" t="s">
        <v>60</v>
      </c>
      <c r="C21" s="128">
        <v>2438</v>
      </c>
      <c r="D21" s="129">
        <v>2540</v>
      </c>
      <c r="E21" s="129">
        <v>2768</v>
      </c>
      <c r="F21" s="129">
        <v>2913</v>
      </c>
      <c r="G21" s="129">
        <v>2970</v>
      </c>
      <c r="H21" s="142">
        <f t="shared" si="0"/>
        <v>21.821164889253485</v>
      </c>
      <c r="I21" s="142">
        <f t="shared" si="1"/>
        <v>1.956745623069001</v>
      </c>
      <c r="J21" s="26"/>
      <c r="K21" s="120"/>
      <c r="L21" s="32"/>
      <c r="N21" s="33"/>
    </row>
    <row r="22" spans="2:14" ht="15">
      <c r="B22" s="111" t="s">
        <v>39</v>
      </c>
      <c r="C22" s="128">
        <v>1044</v>
      </c>
      <c r="D22" s="129">
        <v>777</v>
      </c>
      <c r="E22" s="129">
        <v>1128</v>
      </c>
      <c r="F22" s="129">
        <v>1103</v>
      </c>
      <c r="G22" s="129">
        <v>1192</v>
      </c>
      <c r="H22" s="142">
        <f t="shared" si="0"/>
        <v>14.17624521072797</v>
      </c>
      <c r="I22" s="142">
        <f t="shared" si="1"/>
        <v>8.068902991840435</v>
      </c>
      <c r="J22" s="26"/>
      <c r="K22" s="120"/>
      <c r="L22" s="32"/>
      <c r="N22" s="33"/>
    </row>
    <row r="23" spans="2:14" ht="15">
      <c r="B23" s="111" t="s">
        <v>61</v>
      </c>
      <c r="C23" s="128">
        <v>9181</v>
      </c>
      <c r="D23" s="129">
        <v>9246</v>
      </c>
      <c r="E23" s="129">
        <v>9630</v>
      </c>
      <c r="F23" s="129">
        <v>10356</v>
      </c>
      <c r="G23" s="129">
        <v>11720</v>
      </c>
      <c r="H23" s="142">
        <f t="shared" si="0"/>
        <v>27.65493954906873</v>
      </c>
      <c r="I23" s="142">
        <f t="shared" si="1"/>
        <v>13.171108536114328</v>
      </c>
      <c r="J23" s="26"/>
      <c r="K23" s="120"/>
      <c r="L23" s="32"/>
      <c r="N23" s="33"/>
    </row>
    <row r="24" spans="2:14" ht="15">
      <c r="B24" s="111" t="s">
        <v>100</v>
      </c>
      <c r="C24" s="128" t="s">
        <v>133</v>
      </c>
      <c r="D24" s="128" t="s">
        <v>133</v>
      </c>
      <c r="E24" s="128" t="s">
        <v>133</v>
      </c>
      <c r="F24" s="128" t="s">
        <v>133</v>
      </c>
      <c r="G24" s="128" t="s">
        <v>133</v>
      </c>
      <c r="H24" s="128" t="s">
        <v>133</v>
      </c>
      <c r="I24" s="128" t="s">
        <v>133</v>
      </c>
      <c r="J24" s="26"/>
      <c r="K24" s="120"/>
      <c r="L24" s="32"/>
      <c r="N24" s="33"/>
    </row>
    <row r="25" spans="2:14" ht="15">
      <c r="B25" s="111" t="s">
        <v>62</v>
      </c>
      <c r="C25" s="128">
        <v>28695</v>
      </c>
      <c r="D25" s="129">
        <v>32299</v>
      </c>
      <c r="E25" s="129">
        <v>32253</v>
      </c>
      <c r="F25" s="129">
        <v>32170</v>
      </c>
      <c r="G25" s="129">
        <v>34128</v>
      </c>
      <c r="H25" s="142">
        <f aca="true" t="shared" si="2" ref="H25:H36">((G25-C25)/C25)*100</f>
        <v>18.93361212754835</v>
      </c>
      <c r="I25" s="142">
        <f t="shared" si="1"/>
        <v>6.086415915449176</v>
      </c>
      <c r="J25" s="26"/>
      <c r="K25" s="120"/>
      <c r="L25" s="32"/>
      <c r="N25" s="33"/>
    </row>
    <row r="26" spans="2:14" ht="15">
      <c r="B26" s="111" t="s">
        <v>45</v>
      </c>
      <c r="C26" s="128">
        <v>14118</v>
      </c>
      <c r="D26" s="129">
        <v>13853</v>
      </c>
      <c r="E26" s="129">
        <v>13976</v>
      </c>
      <c r="F26" s="129">
        <v>14690</v>
      </c>
      <c r="G26" s="129">
        <v>15662</v>
      </c>
      <c r="H26" s="142">
        <f t="shared" si="2"/>
        <v>10.936393256835245</v>
      </c>
      <c r="I26" s="142">
        <f t="shared" si="1"/>
        <v>6.616746085772634</v>
      </c>
      <c r="J26" s="26"/>
      <c r="K26" s="120"/>
      <c r="L26" s="32"/>
      <c r="N26" s="33"/>
    </row>
    <row r="27" spans="2:14" ht="15">
      <c r="B27" s="111" t="s">
        <v>63</v>
      </c>
      <c r="C27" s="128">
        <v>89013</v>
      </c>
      <c r="D27" s="129">
        <v>100320</v>
      </c>
      <c r="E27" s="129">
        <v>96627</v>
      </c>
      <c r="F27" s="129">
        <v>104679</v>
      </c>
      <c r="G27" s="129">
        <v>106634</v>
      </c>
      <c r="H27" s="142">
        <f t="shared" si="2"/>
        <v>19.795984856144607</v>
      </c>
      <c r="I27" s="142">
        <f t="shared" si="1"/>
        <v>1.8676143257004747</v>
      </c>
      <c r="J27" s="26"/>
      <c r="K27" s="120"/>
      <c r="L27" s="32"/>
      <c r="N27" s="33"/>
    </row>
    <row r="28" spans="2:14" ht="15">
      <c r="B28" s="111" t="s">
        <v>64</v>
      </c>
      <c r="C28" s="128">
        <v>11180</v>
      </c>
      <c r="D28" s="129">
        <v>9773</v>
      </c>
      <c r="E28" s="129">
        <v>10469</v>
      </c>
      <c r="F28" s="129">
        <v>10791</v>
      </c>
      <c r="G28" s="129">
        <v>10382</v>
      </c>
      <c r="H28" s="142">
        <f t="shared" si="2"/>
        <v>-7.137745974955277</v>
      </c>
      <c r="I28" s="142">
        <f t="shared" si="1"/>
        <v>-3.7901955333147996</v>
      </c>
      <c r="J28" s="26"/>
      <c r="K28" s="120"/>
      <c r="L28" s="32"/>
      <c r="N28" s="33"/>
    </row>
    <row r="29" spans="2:14" ht="15">
      <c r="B29" s="111" t="s">
        <v>65</v>
      </c>
      <c r="C29" s="128">
        <v>12673</v>
      </c>
      <c r="D29" s="129">
        <v>12505</v>
      </c>
      <c r="E29" s="129">
        <v>12136</v>
      </c>
      <c r="F29" s="129">
        <v>12068</v>
      </c>
      <c r="G29" s="129">
        <v>13140</v>
      </c>
      <c r="H29" s="142">
        <f t="shared" si="2"/>
        <v>3.6849996054604275</v>
      </c>
      <c r="I29" s="142">
        <f t="shared" si="1"/>
        <v>8.882996353994034</v>
      </c>
      <c r="J29" s="26"/>
      <c r="K29" s="120"/>
      <c r="L29" s="32"/>
      <c r="N29" s="33"/>
    </row>
    <row r="30" spans="2:14" ht="15">
      <c r="B30" s="111" t="s">
        <v>40</v>
      </c>
      <c r="C30" s="128">
        <v>5073</v>
      </c>
      <c r="D30" s="129">
        <v>4566</v>
      </c>
      <c r="E30" s="129">
        <v>5094</v>
      </c>
      <c r="F30" s="129">
        <v>5245</v>
      </c>
      <c r="G30" s="129">
        <v>5697</v>
      </c>
      <c r="H30" s="142">
        <f t="shared" si="2"/>
        <v>12.300413956238913</v>
      </c>
      <c r="I30" s="142">
        <f t="shared" si="1"/>
        <v>8.617731172545282</v>
      </c>
      <c r="J30" s="26"/>
      <c r="K30" s="120"/>
      <c r="L30" s="32"/>
      <c r="N30" s="33"/>
    </row>
    <row r="31" spans="2:14" ht="15">
      <c r="B31" s="111" t="s">
        <v>66</v>
      </c>
      <c r="C31" s="128">
        <v>1849</v>
      </c>
      <c r="D31" s="129">
        <v>1889</v>
      </c>
      <c r="E31" s="129">
        <v>2062</v>
      </c>
      <c r="F31" s="129">
        <v>2069</v>
      </c>
      <c r="G31" s="129">
        <v>2134</v>
      </c>
      <c r="H31" s="142">
        <f t="shared" si="2"/>
        <v>15.413737155219037</v>
      </c>
      <c r="I31" s="142">
        <f t="shared" si="1"/>
        <v>3.141614306428226</v>
      </c>
      <c r="J31" s="26"/>
      <c r="K31" s="120"/>
      <c r="L31" s="32"/>
      <c r="N31" s="33"/>
    </row>
    <row r="32" spans="2:14" ht="15">
      <c r="B32" s="111" t="s">
        <v>51</v>
      </c>
      <c r="C32" s="128">
        <v>21928</v>
      </c>
      <c r="D32" s="129">
        <v>20968</v>
      </c>
      <c r="E32" s="129">
        <v>20298</v>
      </c>
      <c r="F32" s="129">
        <v>21434</v>
      </c>
      <c r="G32" s="129">
        <v>24577</v>
      </c>
      <c r="H32" s="142">
        <f t="shared" si="2"/>
        <v>12.08044509303174</v>
      </c>
      <c r="I32" s="142">
        <f t="shared" si="1"/>
        <v>14.663618549967342</v>
      </c>
      <c r="J32" s="26"/>
      <c r="K32" s="120"/>
      <c r="L32" s="32"/>
      <c r="N32" s="33"/>
    </row>
    <row r="33" spans="2:14" ht="15">
      <c r="B33" s="112" t="s">
        <v>53</v>
      </c>
      <c r="C33" s="130">
        <v>30370</v>
      </c>
      <c r="D33" s="131">
        <v>30715</v>
      </c>
      <c r="E33" s="131">
        <v>38816</v>
      </c>
      <c r="F33" s="131">
        <v>38106</v>
      </c>
      <c r="G33" s="131">
        <v>39260</v>
      </c>
      <c r="H33" s="142">
        <f t="shared" si="2"/>
        <v>29.272308198880477</v>
      </c>
      <c r="I33" s="142">
        <f t="shared" si="1"/>
        <v>3.028394478559807</v>
      </c>
      <c r="J33" s="26"/>
      <c r="K33" s="120"/>
      <c r="L33" s="32"/>
      <c r="N33" s="33"/>
    </row>
    <row r="34" spans="2:14" ht="15">
      <c r="B34" s="115" t="s">
        <v>54</v>
      </c>
      <c r="C34" s="134">
        <v>150004</v>
      </c>
      <c r="D34" s="135">
        <v>138968</v>
      </c>
      <c r="E34" s="135">
        <v>135640</v>
      </c>
      <c r="F34" s="135">
        <v>151731</v>
      </c>
      <c r="G34" s="135">
        <v>170304</v>
      </c>
      <c r="H34" s="157">
        <f t="shared" si="2"/>
        <v>13.53297245406789</v>
      </c>
      <c r="I34" s="157">
        <f t="shared" si="1"/>
        <v>12.24074183917591</v>
      </c>
      <c r="J34" s="26"/>
      <c r="K34" s="120"/>
      <c r="L34" s="32"/>
      <c r="N34" s="33"/>
    </row>
    <row r="35" spans="2:14" ht="15">
      <c r="B35" s="114" t="s">
        <v>67</v>
      </c>
      <c r="C35" s="136">
        <v>16983</v>
      </c>
      <c r="D35" s="133">
        <v>18334</v>
      </c>
      <c r="E35" s="133">
        <v>19034</v>
      </c>
      <c r="F35" s="133">
        <v>20462</v>
      </c>
      <c r="G35" s="133">
        <v>18507</v>
      </c>
      <c r="H35" s="142">
        <f t="shared" si="2"/>
        <v>8.973679561914857</v>
      </c>
      <c r="I35" s="142">
        <f t="shared" si="1"/>
        <v>-9.554295767764637</v>
      </c>
      <c r="J35" s="26"/>
      <c r="K35" s="120"/>
      <c r="L35" s="32"/>
      <c r="N35" s="33"/>
    </row>
    <row r="36" spans="2:14" ht="15">
      <c r="B36" s="116" t="s">
        <v>68</v>
      </c>
      <c r="C36" s="137">
        <v>9991</v>
      </c>
      <c r="D36" s="156">
        <v>10158</v>
      </c>
      <c r="E36" s="156">
        <v>10585</v>
      </c>
      <c r="F36" s="156">
        <v>10362</v>
      </c>
      <c r="G36" s="156">
        <v>10138</v>
      </c>
      <c r="H36" s="157">
        <f t="shared" si="2"/>
        <v>1.4713241917725952</v>
      </c>
      <c r="I36" s="157">
        <f t="shared" si="1"/>
        <v>-2.161744836904073</v>
      </c>
      <c r="J36" s="26"/>
      <c r="K36" s="120"/>
      <c r="L36" s="32"/>
      <c r="N36" s="33"/>
    </row>
    <row r="37" spans="2:13" ht="15">
      <c r="B37" s="34"/>
      <c r="L37" s="32"/>
      <c r="M37" s="32"/>
    </row>
    <row r="38" spans="2:10" ht="15">
      <c r="B38" s="7" t="s">
        <v>102</v>
      </c>
      <c r="C38" s="11"/>
      <c r="D38" s="10"/>
      <c r="E38" s="10"/>
      <c r="F38" s="10"/>
      <c r="G38" s="10"/>
      <c r="H38" s="10"/>
      <c r="I38" s="10"/>
      <c r="J38" s="12"/>
    </row>
    <row r="39" ht="15">
      <c r="B39" s="8" t="s">
        <v>94</v>
      </c>
    </row>
    <row r="40" spans="3:10" ht="15">
      <c r="C40" s="8"/>
      <c r="D40" s="8"/>
      <c r="E40" s="8"/>
      <c r="F40" s="8"/>
      <c r="G40" s="8"/>
      <c r="H40" s="8"/>
      <c r="I40" s="8"/>
      <c r="J40" s="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0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5.7109375" style="3" customWidth="1"/>
    <col min="2" max="2" width="13.7109375" style="3" customWidth="1"/>
    <col min="3" max="9" width="10.28125" style="3" customWidth="1"/>
    <col min="10" max="10" width="9.8515625" style="3" customWidth="1"/>
    <col min="11" max="11" width="8.421875" style="24" customWidth="1"/>
    <col min="12" max="14" width="8.7109375" style="3" customWidth="1"/>
    <col min="15" max="15" width="8.421875" style="9" customWidth="1"/>
    <col min="16" max="17" width="8.8515625" style="3" customWidth="1"/>
    <col min="18" max="16384" width="8.8515625" style="3" customWidth="1"/>
  </cols>
  <sheetData>
    <row r="1" ht="15">
      <c r="B1" s="2"/>
    </row>
    <row r="2" ht="15">
      <c r="B2" s="96" t="s">
        <v>112</v>
      </c>
    </row>
    <row r="3" ht="15">
      <c r="B3" s="97" t="s">
        <v>88</v>
      </c>
    </row>
    <row r="5" spans="2:15" ht="36">
      <c r="B5" s="30"/>
      <c r="C5" s="5">
        <v>2012</v>
      </c>
      <c r="D5" s="5">
        <v>2013</v>
      </c>
      <c r="E5" s="5">
        <v>2014</v>
      </c>
      <c r="F5" s="5">
        <v>2015</v>
      </c>
      <c r="G5" s="5">
        <v>2016</v>
      </c>
      <c r="H5" s="5" t="s">
        <v>135</v>
      </c>
      <c r="I5" s="5" t="s">
        <v>111</v>
      </c>
      <c r="J5" s="25"/>
      <c r="K5" s="25"/>
      <c r="L5" s="25"/>
      <c r="M5" s="25"/>
      <c r="N5" s="24"/>
      <c r="O5" s="24"/>
    </row>
    <row r="6" spans="1:15" ht="15">
      <c r="A6" s="9"/>
      <c r="B6" s="117" t="s">
        <v>83</v>
      </c>
      <c r="C6" s="138">
        <v>576633</v>
      </c>
      <c r="D6" s="138">
        <v>606425</v>
      </c>
      <c r="E6" s="138">
        <v>613821</v>
      </c>
      <c r="F6" s="138">
        <v>616921</v>
      </c>
      <c r="G6" s="138">
        <v>653178</v>
      </c>
      <c r="H6" s="147">
        <f>((G6-C6)/C6)*100</f>
        <v>13.274474405731201</v>
      </c>
      <c r="I6" s="147">
        <f>((G6-F6)/F6)*100</f>
        <v>5.877089611149564</v>
      </c>
      <c r="J6" s="31"/>
      <c r="K6" s="120"/>
      <c r="L6" s="32"/>
      <c r="M6" s="31"/>
      <c r="N6" s="24"/>
      <c r="O6" s="35"/>
    </row>
    <row r="7" spans="1:15" ht="15">
      <c r="A7" s="9"/>
      <c r="B7" s="6" t="s">
        <v>46</v>
      </c>
      <c r="C7" s="127">
        <v>13919</v>
      </c>
      <c r="D7" s="127">
        <v>13816</v>
      </c>
      <c r="E7" s="127">
        <v>12641</v>
      </c>
      <c r="F7" s="127">
        <v>12795</v>
      </c>
      <c r="G7" s="127">
        <v>12057</v>
      </c>
      <c r="H7" s="142">
        <f aca="true" t="shared" si="0" ref="H7:H23">((G7-C7)/C7)*100</f>
        <v>-13.377397801566204</v>
      </c>
      <c r="I7" s="142">
        <f>((G7-F7)/F7)*100</f>
        <v>-5.767878077373974</v>
      </c>
      <c r="J7" s="40"/>
      <c r="K7" s="120"/>
      <c r="L7" s="26"/>
      <c r="M7" s="24"/>
      <c r="N7" s="35"/>
      <c r="O7" s="3"/>
    </row>
    <row r="8" spans="1:15" ht="15">
      <c r="A8" s="9"/>
      <c r="B8" s="111" t="s">
        <v>43</v>
      </c>
      <c r="C8" s="129">
        <v>18086</v>
      </c>
      <c r="D8" s="129">
        <v>19905</v>
      </c>
      <c r="E8" s="129">
        <v>21027</v>
      </c>
      <c r="F8" s="129">
        <v>25125</v>
      </c>
      <c r="G8" s="129">
        <v>28085</v>
      </c>
      <c r="H8" s="142">
        <f t="shared" si="0"/>
        <v>55.28585646356298</v>
      </c>
      <c r="I8" s="142">
        <f aca="true" t="shared" si="1" ref="I8:I36">((G8-F8)/F8)*100</f>
        <v>11.781094527363184</v>
      </c>
      <c r="J8" s="40"/>
      <c r="K8" s="120"/>
      <c r="L8" s="26"/>
      <c r="M8" s="24"/>
      <c r="N8" s="35"/>
      <c r="O8" s="3"/>
    </row>
    <row r="9" spans="1:15" ht="15">
      <c r="A9" s="9"/>
      <c r="B9" s="111" t="s">
        <v>57</v>
      </c>
      <c r="C9" s="129">
        <v>36825</v>
      </c>
      <c r="D9" s="129">
        <v>39500</v>
      </c>
      <c r="E9" s="129">
        <v>37279</v>
      </c>
      <c r="F9" s="129">
        <v>36101</v>
      </c>
      <c r="G9" s="129">
        <v>28010</v>
      </c>
      <c r="H9" s="142">
        <f t="shared" si="0"/>
        <v>-23.937542430414123</v>
      </c>
      <c r="I9" s="142">
        <f t="shared" si="1"/>
        <v>-22.41212154787956</v>
      </c>
      <c r="J9" s="40"/>
      <c r="K9" s="120"/>
      <c r="L9" s="26"/>
      <c r="M9" s="24"/>
      <c r="N9" s="35"/>
      <c r="O9" s="3"/>
    </row>
    <row r="10" spans="1:15" ht="15">
      <c r="A10" s="9"/>
      <c r="B10" s="111" t="s">
        <v>47</v>
      </c>
      <c r="C10" s="129">
        <v>4387</v>
      </c>
      <c r="D10" s="129">
        <v>3855</v>
      </c>
      <c r="E10" s="129">
        <v>3241</v>
      </c>
      <c r="F10" s="129">
        <v>2969</v>
      </c>
      <c r="G10" s="129">
        <v>3057</v>
      </c>
      <c r="H10" s="142">
        <f t="shared" si="0"/>
        <v>-30.31684522452701</v>
      </c>
      <c r="I10" s="142">
        <f t="shared" si="1"/>
        <v>2.963960929605928</v>
      </c>
      <c r="J10" s="40"/>
      <c r="K10" s="120"/>
      <c r="L10" s="26"/>
      <c r="M10" s="24"/>
      <c r="N10" s="35"/>
      <c r="O10" s="3"/>
    </row>
    <row r="11" spans="1:15" ht="15">
      <c r="A11" s="9"/>
      <c r="B11" s="111" t="s">
        <v>101</v>
      </c>
      <c r="C11" s="129">
        <v>52510</v>
      </c>
      <c r="D11" s="129">
        <v>49022</v>
      </c>
      <c r="E11" s="129">
        <v>47110</v>
      </c>
      <c r="F11" s="129">
        <v>45166</v>
      </c>
      <c r="G11" s="129">
        <v>44092</v>
      </c>
      <c r="H11" s="142">
        <f t="shared" si="0"/>
        <v>-16.031232146257857</v>
      </c>
      <c r="I11" s="142">
        <f t="shared" si="1"/>
        <v>-2.377894876677147</v>
      </c>
      <c r="J11" s="40"/>
      <c r="K11" s="120"/>
      <c r="L11" s="26"/>
      <c r="M11" s="24"/>
      <c r="N11" s="35"/>
      <c r="O11" s="3"/>
    </row>
    <row r="12" spans="1:15" ht="15">
      <c r="A12" s="9"/>
      <c r="B12" s="111" t="s">
        <v>42</v>
      </c>
      <c r="C12" s="129">
        <v>4192</v>
      </c>
      <c r="D12" s="129">
        <v>4394</v>
      </c>
      <c r="E12" s="129">
        <v>4769</v>
      </c>
      <c r="F12" s="129">
        <v>4739</v>
      </c>
      <c r="G12" s="129">
        <v>4924</v>
      </c>
      <c r="H12" s="142">
        <f t="shared" si="0"/>
        <v>17.4618320610687</v>
      </c>
      <c r="I12" s="142">
        <f t="shared" si="1"/>
        <v>3.903777168178941</v>
      </c>
      <c r="J12" s="40"/>
      <c r="K12" s="120"/>
      <c r="L12" s="26"/>
      <c r="M12" s="24"/>
      <c r="N12" s="35"/>
      <c r="O12" s="3"/>
    </row>
    <row r="13" spans="1:15" ht="15">
      <c r="A13" s="9"/>
      <c r="B13" s="111" t="s">
        <v>48</v>
      </c>
      <c r="C13" s="129">
        <v>2557</v>
      </c>
      <c r="D13" s="129">
        <v>1999</v>
      </c>
      <c r="E13" s="129">
        <v>2047</v>
      </c>
      <c r="F13" s="129">
        <v>2141</v>
      </c>
      <c r="G13" s="129">
        <v>2335</v>
      </c>
      <c r="H13" s="142">
        <f t="shared" si="0"/>
        <v>-8.682049276495894</v>
      </c>
      <c r="I13" s="142">
        <f t="shared" si="1"/>
        <v>9.061186361513311</v>
      </c>
      <c r="J13" s="40"/>
      <c r="K13" s="120"/>
      <c r="L13" s="26"/>
      <c r="M13" s="24"/>
      <c r="N13" s="35"/>
      <c r="O13" s="3"/>
    </row>
    <row r="14" spans="1:15" ht="15">
      <c r="A14" s="9"/>
      <c r="B14" s="111" t="s">
        <v>49</v>
      </c>
      <c r="C14" s="129">
        <v>4353</v>
      </c>
      <c r="D14" s="129">
        <v>4417</v>
      </c>
      <c r="E14" s="129">
        <v>4104</v>
      </c>
      <c r="F14" s="129">
        <v>4741</v>
      </c>
      <c r="G14" s="129">
        <v>4243</v>
      </c>
      <c r="H14" s="142">
        <f t="shared" si="0"/>
        <v>-2.526992878474615</v>
      </c>
      <c r="I14" s="142">
        <f t="shared" si="1"/>
        <v>-10.504113056317232</v>
      </c>
      <c r="J14" s="40"/>
      <c r="K14" s="120"/>
      <c r="L14" s="26"/>
      <c r="M14" s="24"/>
      <c r="N14" s="35"/>
      <c r="O14" s="3"/>
    </row>
    <row r="15" spans="1:15" ht="15">
      <c r="A15" s="9"/>
      <c r="B15" s="111" t="s">
        <v>59</v>
      </c>
      <c r="C15" s="129">
        <v>65841</v>
      </c>
      <c r="D15" s="129">
        <v>65600</v>
      </c>
      <c r="E15" s="129">
        <v>67610</v>
      </c>
      <c r="F15" s="129">
        <v>72154</v>
      </c>
      <c r="G15" s="129">
        <v>72012</v>
      </c>
      <c r="H15" s="142">
        <f t="shared" si="0"/>
        <v>9.372579395817196</v>
      </c>
      <c r="I15" s="142">
        <f t="shared" si="1"/>
        <v>-0.19680128613798262</v>
      </c>
      <c r="J15" s="40"/>
      <c r="K15" s="120"/>
      <c r="L15" s="26"/>
      <c r="M15" s="24"/>
      <c r="N15" s="35"/>
      <c r="O15" s="3"/>
    </row>
    <row r="16" spans="1:15" ht="15">
      <c r="A16" s="9"/>
      <c r="B16" s="112" t="s">
        <v>52</v>
      </c>
      <c r="C16" s="131">
        <v>15996</v>
      </c>
      <c r="D16" s="131">
        <v>15760</v>
      </c>
      <c r="E16" s="131">
        <v>14113</v>
      </c>
      <c r="F16" s="131">
        <v>12339</v>
      </c>
      <c r="G16" s="131">
        <v>11638</v>
      </c>
      <c r="H16" s="142">
        <f t="shared" si="0"/>
        <v>-27.24431107776944</v>
      </c>
      <c r="I16" s="142">
        <f t="shared" si="1"/>
        <v>-5.681173514871545</v>
      </c>
      <c r="J16" s="40"/>
      <c r="K16" s="120"/>
      <c r="L16" s="26"/>
      <c r="M16" s="24"/>
      <c r="N16" s="35"/>
      <c r="O16" s="3"/>
    </row>
    <row r="17" spans="2:15" ht="15">
      <c r="B17" s="113" t="s">
        <v>44</v>
      </c>
      <c r="C17" s="132">
        <v>4504</v>
      </c>
      <c r="D17" s="132">
        <v>4849</v>
      </c>
      <c r="E17" s="132">
        <v>5450</v>
      </c>
      <c r="F17" s="132">
        <v>6384</v>
      </c>
      <c r="G17" s="132">
        <v>7351</v>
      </c>
      <c r="H17" s="142">
        <f t="shared" si="0"/>
        <v>63.210479573712256</v>
      </c>
      <c r="I17" s="142">
        <f t="shared" si="1"/>
        <v>15.147243107769423</v>
      </c>
      <c r="J17" s="40"/>
      <c r="K17" s="120"/>
      <c r="L17" s="26"/>
      <c r="M17" s="34"/>
      <c r="N17" s="24"/>
      <c r="O17" s="3"/>
    </row>
    <row r="18" spans="1:15" ht="15">
      <c r="A18" s="9"/>
      <c r="B18" s="114" t="s">
        <v>50</v>
      </c>
      <c r="C18" s="133">
        <v>12230</v>
      </c>
      <c r="D18" s="133">
        <v>15266</v>
      </c>
      <c r="E18" s="133">
        <v>15462</v>
      </c>
      <c r="F18" s="133">
        <v>12716</v>
      </c>
      <c r="G18" s="133">
        <v>12355</v>
      </c>
      <c r="H18" s="142">
        <f t="shared" si="0"/>
        <v>1.0220768601798855</v>
      </c>
      <c r="I18" s="142">
        <f t="shared" si="1"/>
        <v>-2.8389430638565587</v>
      </c>
      <c r="J18" s="40"/>
      <c r="K18" s="120"/>
      <c r="L18" s="26"/>
      <c r="M18" s="24"/>
      <c r="N18" s="35"/>
      <c r="O18" s="3"/>
    </row>
    <row r="19" spans="1:15" ht="15">
      <c r="A19" s="9"/>
      <c r="B19" s="111" t="s">
        <v>55</v>
      </c>
      <c r="C19" s="129">
        <v>17</v>
      </c>
      <c r="D19" s="129">
        <v>16</v>
      </c>
      <c r="E19" s="129">
        <v>12</v>
      </c>
      <c r="F19" s="129">
        <v>15</v>
      </c>
      <c r="G19" s="129">
        <v>18</v>
      </c>
      <c r="H19" s="142">
        <f t="shared" si="0"/>
        <v>5.88235294117647</v>
      </c>
      <c r="I19" s="142">
        <f t="shared" si="1"/>
        <v>20</v>
      </c>
      <c r="J19" s="40"/>
      <c r="K19" s="120"/>
      <c r="L19" s="26"/>
      <c r="M19" s="24"/>
      <c r="N19" s="35"/>
      <c r="O19" s="3"/>
    </row>
    <row r="20" spans="1:15" ht="15">
      <c r="A20" s="9"/>
      <c r="B20" s="111" t="s">
        <v>41</v>
      </c>
      <c r="C20" s="129">
        <v>9562</v>
      </c>
      <c r="D20" s="129">
        <v>10013</v>
      </c>
      <c r="E20" s="129">
        <v>10929</v>
      </c>
      <c r="F20" s="129">
        <v>11937</v>
      </c>
      <c r="G20" s="129">
        <v>11420</v>
      </c>
      <c r="H20" s="142">
        <f t="shared" si="0"/>
        <v>19.431081363731437</v>
      </c>
      <c r="I20" s="142">
        <f t="shared" si="1"/>
        <v>-4.331071458490408</v>
      </c>
      <c r="J20" s="40"/>
      <c r="K20" s="120"/>
      <c r="L20" s="26"/>
      <c r="M20" s="24"/>
      <c r="N20" s="35"/>
      <c r="O20" s="3"/>
    </row>
    <row r="21" spans="1:15" ht="15">
      <c r="A21" s="9"/>
      <c r="B21" s="111" t="s">
        <v>60</v>
      </c>
      <c r="C21" s="129">
        <v>21011</v>
      </c>
      <c r="D21" s="129">
        <v>23798</v>
      </c>
      <c r="E21" s="129">
        <v>25299</v>
      </c>
      <c r="F21" s="129">
        <v>23572</v>
      </c>
      <c r="G21" s="129">
        <v>28004</v>
      </c>
      <c r="H21" s="142">
        <f t="shared" si="0"/>
        <v>33.28256627480843</v>
      </c>
      <c r="I21" s="142">
        <f t="shared" si="1"/>
        <v>18.801968437128796</v>
      </c>
      <c r="J21" s="40"/>
      <c r="K21" s="120"/>
      <c r="L21" s="26"/>
      <c r="M21" s="24"/>
      <c r="N21" s="35"/>
      <c r="O21" s="3"/>
    </row>
    <row r="22" spans="1:15" ht="15">
      <c r="A22" s="9"/>
      <c r="B22" s="111" t="s">
        <v>39</v>
      </c>
      <c r="C22" s="129">
        <v>6906</v>
      </c>
      <c r="D22" s="129">
        <v>7829</v>
      </c>
      <c r="E22" s="129">
        <v>8471</v>
      </c>
      <c r="F22" s="129">
        <v>7746</v>
      </c>
      <c r="G22" s="129">
        <v>8131</v>
      </c>
      <c r="H22" s="142">
        <f t="shared" si="0"/>
        <v>17.73819866782508</v>
      </c>
      <c r="I22" s="142">
        <f t="shared" si="1"/>
        <v>4.970307255357604</v>
      </c>
      <c r="J22" s="40"/>
      <c r="K22" s="120"/>
      <c r="L22" s="26"/>
      <c r="M22" s="24"/>
      <c r="N22" s="35"/>
      <c r="O22" s="3"/>
    </row>
    <row r="23" spans="1:15" ht="15">
      <c r="A23" s="9"/>
      <c r="B23" s="111" t="s">
        <v>61</v>
      </c>
      <c r="C23" s="129">
        <v>24555</v>
      </c>
      <c r="D23" s="129">
        <v>26572</v>
      </c>
      <c r="E23" s="129">
        <v>27887</v>
      </c>
      <c r="F23" s="129">
        <v>27996</v>
      </c>
      <c r="G23" s="129">
        <v>28281</v>
      </c>
      <c r="H23" s="142">
        <f t="shared" si="0"/>
        <v>15.174098961514968</v>
      </c>
      <c r="I23" s="142">
        <f t="shared" si="1"/>
        <v>1.0180025717959709</v>
      </c>
      <c r="J23" s="40"/>
      <c r="K23" s="120"/>
      <c r="L23" s="26"/>
      <c r="M23" s="24"/>
      <c r="N23" s="35"/>
      <c r="O23" s="3"/>
    </row>
    <row r="24" spans="1:15" ht="15">
      <c r="A24" s="9"/>
      <c r="B24" s="111" t="s">
        <v>100</v>
      </c>
      <c r="C24" s="129" t="s">
        <v>133</v>
      </c>
      <c r="D24" s="129" t="s">
        <v>133</v>
      </c>
      <c r="E24" s="129" t="s">
        <v>133</v>
      </c>
      <c r="F24" s="129" t="s">
        <v>133</v>
      </c>
      <c r="G24" s="129" t="s">
        <v>133</v>
      </c>
      <c r="H24" s="129" t="s">
        <v>133</v>
      </c>
      <c r="I24" s="129" t="s">
        <v>133</v>
      </c>
      <c r="J24" s="40"/>
      <c r="K24" s="120"/>
      <c r="L24" s="26"/>
      <c r="M24" s="24"/>
      <c r="N24" s="35"/>
      <c r="O24" s="3"/>
    </row>
    <row r="25" spans="1:15" ht="15">
      <c r="A25" s="9"/>
      <c r="B25" s="111" t="s">
        <v>62</v>
      </c>
      <c r="C25" s="129">
        <v>41390</v>
      </c>
      <c r="D25" s="129">
        <v>39782</v>
      </c>
      <c r="E25" s="129">
        <v>40085</v>
      </c>
      <c r="F25" s="129">
        <v>36731</v>
      </c>
      <c r="G25" s="129">
        <v>33836</v>
      </c>
      <c r="H25" s="142">
        <f aca="true" t="shared" si="2" ref="H25:H36">((G25-C25)/C25)*100</f>
        <v>-18.250785213819764</v>
      </c>
      <c r="I25" s="142">
        <f t="shared" si="1"/>
        <v>-7.881625874601834</v>
      </c>
      <c r="J25" s="40"/>
      <c r="K25" s="120"/>
      <c r="L25" s="26"/>
      <c r="M25" s="24"/>
      <c r="N25" s="35"/>
      <c r="O25" s="3"/>
    </row>
    <row r="26" spans="1:15" ht="15">
      <c r="A26" s="9"/>
      <c r="B26" s="111" t="s">
        <v>45</v>
      </c>
      <c r="C26" s="129">
        <v>11970</v>
      </c>
      <c r="D26" s="129">
        <v>10360</v>
      </c>
      <c r="E26" s="129">
        <v>10323</v>
      </c>
      <c r="F26" s="129">
        <v>9745</v>
      </c>
      <c r="G26" s="129">
        <v>9420</v>
      </c>
      <c r="H26" s="142">
        <f t="shared" si="2"/>
        <v>-21.303258145363408</v>
      </c>
      <c r="I26" s="142">
        <f t="shared" si="1"/>
        <v>-3.335043612108773</v>
      </c>
      <c r="J26" s="40"/>
      <c r="K26" s="120"/>
      <c r="L26" s="26"/>
      <c r="M26" s="24"/>
      <c r="N26" s="35"/>
      <c r="O26" s="3"/>
    </row>
    <row r="27" spans="1:15" ht="15">
      <c r="A27" s="9"/>
      <c r="B27" s="111" t="s">
        <v>63</v>
      </c>
      <c r="C27" s="129">
        <v>133319</v>
      </c>
      <c r="D27" s="129">
        <v>147274</v>
      </c>
      <c r="E27" s="129">
        <v>154303</v>
      </c>
      <c r="F27" s="129">
        <v>156034</v>
      </c>
      <c r="G27" s="129">
        <v>184115</v>
      </c>
      <c r="H27" s="142">
        <f t="shared" si="2"/>
        <v>38.10109586780579</v>
      </c>
      <c r="I27" s="142">
        <f t="shared" si="1"/>
        <v>17.996718663880948</v>
      </c>
      <c r="J27" s="40"/>
      <c r="K27" s="120"/>
      <c r="L27" s="26"/>
      <c r="M27" s="24"/>
      <c r="N27" s="35"/>
      <c r="O27" s="3"/>
    </row>
    <row r="28" spans="1:15" ht="15">
      <c r="A28" s="9"/>
      <c r="B28" s="111" t="s">
        <v>64</v>
      </c>
      <c r="C28" s="129">
        <v>21754</v>
      </c>
      <c r="D28" s="129">
        <v>26783</v>
      </c>
      <c r="E28" s="129">
        <v>24394</v>
      </c>
      <c r="F28" s="129">
        <v>21044</v>
      </c>
      <c r="G28" s="129">
        <v>24495</v>
      </c>
      <c r="H28" s="142">
        <f t="shared" si="2"/>
        <v>12.599981612576997</v>
      </c>
      <c r="I28" s="142">
        <f t="shared" si="1"/>
        <v>16.398973579167457</v>
      </c>
      <c r="J28" s="40"/>
      <c r="K28" s="120"/>
      <c r="L28" s="26"/>
      <c r="M28" s="24"/>
      <c r="N28" s="35"/>
      <c r="O28" s="3"/>
    </row>
    <row r="29" spans="1:15" ht="15">
      <c r="A29" s="9"/>
      <c r="B29" s="111" t="s">
        <v>65</v>
      </c>
      <c r="C29" s="129">
        <v>16989</v>
      </c>
      <c r="D29" s="129">
        <v>21522</v>
      </c>
      <c r="E29" s="129">
        <v>23000</v>
      </c>
      <c r="F29" s="129">
        <v>26955</v>
      </c>
      <c r="G29" s="129">
        <v>35036</v>
      </c>
      <c r="H29" s="142">
        <f t="shared" si="2"/>
        <v>106.22755900877038</v>
      </c>
      <c r="I29" s="142">
        <f t="shared" si="1"/>
        <v>29.97959562233352</v>
      </c>
      <c r="J29" s="40"/>
      <c r="K29" s="120"/>
      <c r="L29" s="26"/>
      <c r="M29" s="24"/>
      <c r="N29" s="35"/>
      <c r="O29" s="3"/>
    </row>
    <row r="30" spans="1:15" ht="15">
      <c r="A30" s="9"/>
      <c r="B30" s="111" t="s">
        <v>40</v>
      </c>
      <c r="C30" s="129">
        <v>24620</v>
      </c>
      <c r="D30" s="129">
        <v>25581</v>
      </c>
      <c r="E30" s="129">
        <v>26265</v>
      </c>
      <c r="F30" s="129">
        <v>28295</v>
      </c>
      <c r="G30" s="129">
        <v>30441</v>
      </c>
      <c r="H30" s="142">
        <f t="shared" si="2"/>
        <v>23.643379366368805</v>
      </c>
      <c r="I30" s="142">
        <f t="shared" si="1"/>
        <v>7.584378865523944</v>
      </c>
      <c r="J30" s="40"/>
      <c r="K30" s="120"/>
      <c r="L30" s="26"/>
      <c r="M30" s="24"/>
      <c r="N30" s="35"/>
      <c r="O30" s="3"/>
    </row>
    <row r="31" spans="1:15" ht="15">
      <c r="A31" s="9"/>
      <c r="B31" s="111" t="s">
        <v>66</v>
      </c>
      <c r="C31" s="129">
        <v>14039</v>
      </c>
      <c r="D31" s="129">
        <v>14016</v>
      </c>
      <c r="E31" s="129">
        <v>14211</v>
      </c>
      <c r="F31" s="129">
        <v>15840</v>
      </c>
      <c r="G31" s="129">
        <v>16573</v>
      </c>
      <c r="H31" s="142">
        <f t="shared" si="2"/>
        <v>18.04971864092884</v>
      </c>
      <c r="I31" s="142">
        <f t="shared" si="1"/>
        <v>4.627525252525253</v>
      </c>
      <c r="J31" s="40"/>
      <c r="K31" s="120"/>
      <c r="L31" s="26"/>
      <c r="M31" s="24"/>
      <c r="N31" s="35"/>
      <c r="O31" s="3"/>
    </row>
    <row r="32" spans="1:15" ht="15">
      <c r="A32" s="9"/>
      <c r="B32" s="111" t="s">
        <v>51</v>
      </c>
      <c r="C32" s="129">
        <v>3532</v>
      </c>
      <c r="D32" s="129">
        <v>3461</v>
      </c>
      <c r="E32" s="129">
        <v>3103</v>
      </c>
      <c r="F32" s="129">
        <v>3054</v>
      </c>
      <c r="G32" s="129">
        <v>2260</v>
      </c>
      <c r="H32" s="142">
        <f t="shared" si="2"/>
        <v>-36.013590033975085</v>
      </c>
      <c r="I32" s="142">
        <f t="shared" si="1"/>
        <v>-25.998690242305173</v>
      </c>
      <c r="J32" s="40"/>
      <c r="K32" s="120"/>
      <c r="L32" s="26"/>
      <c r="M32" s="24"/>
      <c r="N32" s="35"/>
      <c r="O32" s="3"/>
    </row>
    <row r="33" spans="1:15" ht="15">
      <c r="A33" s="9"/>
      <c r="B33" s="112" t="s">
        <v>53</v>
      </c>
      <c r="C33" s="131">
        <v>3111</v>
      </c>
      <c r="D33" s="131">
        <v>2814</v>
      </c>
      <c r="E33" s="129">
        <v>3148</v>
      </c>
      <c r="F33" s="129">
        <v>3396</v>
      </c>
      <c r="G33" s="129">
        <v>3413</v>
      </c>
      <c r="H33" s="142">
        <f t="shared" si="2"/>
        <v>9.707489553198329</v>
      </c>
      <c r="I33" s="142">
        <f t="shared" si="1"/>
        <v>0.5005889281507656</v>
      </c>
      <c r="J33" s="40"/>
      <c r="K33" s="120"/>
      <c r="L33" s="26"/>
      <c r="M33" s="24"/>
      <c r="N33" s="35"/>
      <c r="O33" s="3"/>
    </row>
    <row r="34" spans="1:15" ht="15">
      <c r="A34" s="9"/>
      <c r="B34" s="115" t="s">
        <v>54</v>
      </c>
      <c r="C34" s="135">
        <v>8457</v>
      </c>
      <c r="D34" s="135">
        <v>8220</v>
      </c>
      <c r="E34" s="155">
        <v>7537</v>
      </c>
      <c r="F34" s="155">
        <v>7193</v>
      </c>
      <c r="G34" s="155">
        <v>6373</v>
      </c>
      <c r="H34" s="157">
        <f t="shared" si="2"/>
        <v>-24.64230814709708</v>
      </c>
      <c r="I34" s="157">
        <f t="shared" si="1"/>
        <v>-11.399972195189768</v>
      </c>
      <c r="J34" s="40"/>
      <c r="K34" s="120"/>
      <c r="L34" s="26"/>
      <c r="M34" s="24"/>
      <c r="N34" s="35"/>
      <c r="O34" s="3"/>
    </row>
    <row r="35" spans="1:14" s="37" customFormat="1" ht="15">
      <c r="A35" s="36"/>
      <c r="B35" s="114" t="s">
        <v>67</v>
      </c>
      <c r="C35" s="133">
        <v>3188</v>
      </c>
      <c r="D35" s="133">
        <v>2983</v>
      </c>
      <c r="E35" s="129">
        <v>2560</v>
      </c>
      <c r="F35" s="129">
        <v>2674</v>
      </c>
      <c r="G35" s="129">
        <v>2425</v>
      </c>
      <c r="H35" s="142">
        <f t="shared" si="2"/>
        <v>-23.933500627352572</v>
      </c>
      <c r="I35" s="142">
        <f t="shared" si="1"/>
        <v>-9.311892296185489</v>
      </c>
      <c r="J35" s="40"/>
      <c r="K35" s="120"/>
      <c r="L35" s="26"/>
      <c r="M35" s="24"/>
      <c r="N35" s="35"/>
    </row>
    <row r="36" spans="1:15" ht="15">
      <c r="A36" s="9"/>
      <c r="B36" s="116" t="s">
        <v>68</v>
      </c>
      <c r="C36" s="135">
        <v>2975</v>
      </c>
      <c r="D36" s="135">
        <v>2659</v>
      </c>
      <c r="E36" s="135">
        <v>2482</v>
      </c>
      <c r="F36" s="135">
        <v>2079</v>
      </c>
      <c r="G36" s="139">
        <v>1995</v>
      </c>
      <c r="H36" s="157">
        <f t="shared" si="2"/>
        <v>-32.94117647058823</v>
      </c>
      <c r="I36" s="157">
        <f t="shared" si="1"/>
        <v>-4.040404040404041</v>
      </c>
      <c r="J36" s="40"/>
      <c r="K36" s="120"/>
      <c r="L36" s="26"/>
      <c r="M36" s="24"/>
      <c r="N36" s="24"/>
      <c r="O36" s="3"/>
    </row>
    <row r="37" spans="2:16" ht="15">
      <c r="B37" s="34"/>
      <c r="K37" s="32"/>
      <c r="L37" s="32"/>
      <c r="M37" s="24"/>
      <c r="N37" s="38"/>
      <c r="O37" s="26"/>
      <c r="P37" s="39"/>
    </row>
    <row r="38" spans="2:10" ht="15">
      <c r="B38" s="7" t="s">
        <v>102</v>
      </c>
      <c r="C38" s="11"/>
      <c r="D38" s="10"/>
      <c r="E38" s="10"/>
      <c r="F38" s="10"/>
      <c r="G38" s="10"/>
      <c r="H38" s="10"/>
      <c r="I38" s="10"/>
      <c r="J38" s="12"/>
    </row>
    <row r="39" ht="15">
      <c r="B39" s="8" t="s">
        <v>94</v>
      </c>
    </row>
    <row r="40" spans="3:10" ht="15">
      <c r="C40" s="8"/>
      <c r="D40" s="8"/>
      <c r="E40" s="8"/>
      <c r="F40" s="8"/>
      <c r="G40" s="8"/>
      <c r="H40" s="8"/>
      <c r="I40" s="8"/>
      <c r="J40" s="8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73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5.7109375" style="21" customWidth="1"/>
    <col min="2" max="2" width="8.140625" style="21" customWidth="1"/>
    <col min="3" max="3" width="7.28125" style="21" customWidth="1"/>
    <col min="4" max="4" width="7.7109375" style="21" customWidth="1"/>
    <col min="5" max="14" width="8.8515625" style="21" customWidth="1"/>
    <col min="15" max="15" width="9.140625" style="21" customWidth="1"/>
    <col min="16" max="16384" width="8.8515625" style="21" customWidth="1"/>
  </cols>
  <sheetData>
    <row r="1" ht="11.25" customHeight="1">
      <c r="B1" s="2"/>
    </row>
    <row r="2" ht="15">
      <c r="B2" s="99" t="s">
        <v>113</v>
      </c>
    </row>
    <row r="3" ht="15">
      <c r="B3" s="100" t="s">
        <v>90</v>
      </c>
    </row>
    <row r="4" ht="15">
      <c r="B4" s="41"/>
    </row>
    <row r="5" ht="15">
      <c r="B5" s="41"/>
    </row>
    <row r="8" spans="3:6" ht="15">
      <c r="C8" s="42"/>
      <c r="D8" s="42"/>
      <c r="E8" s="42"/>
      <c r="F8" s="42"/>
    </row>
    <row r="9" spans="3:6" ht="15">
      <c r="C9" s="43"/>
      <c r="D9" s="42"/>
      <c r="E9" s="42"/>
      <c r="F9" s="42"/>
    </row>
    <row r="10" spans="3:6" ht="15">
      <c r="C10" s="43"/>
      <c r="D10" s="42"/>
      <c r="E10" s="42"/>
      <c r="F10" s="42"/>
    </row>
    <row r="11" spans="3:6" ht="15">
      <c r="C11" s="43"/>
      <c r="D11" s="42"/>
      <c r="E11" s="42"/>
      <c r="F11" s="42"/>
    </row>
    <row r="12" spans="3:6" ht="15">
      <c r="C12" s="43"/>
      <c r="D12" s="42"/>
      <c r="E12" s="42"/>
      <c r="F12" s="42"/>
    </row>
    <row r="13" spans="3:6" ht="15">
      <c r="C13" s="43"/>
      <c r="D13" s="42"/>
      <c r="E13" s="42"/>
      <c r="F13" s="42"/>
    </row>
    <row r="14" spans="3:6" ht="15">
      <c r="C14" s="43"/>
      <c r="D14" s="42"/>
      <c r="E14" s="42"/>
      <c r="F14" s="42"/>
    </row>
    <row r="15" spans="3:6" ht="15">
      <c r="C15" s="43"/>
      <c r="D15" s="42"/>
      <c r="E15" s="42"/>
      <c r="F15" s="42"/>
    </row>
    <row r="16" spans="3:6" ht="15">
      <c r="C16" s="44"/>
      <c r="D16" s="42"/>
      <c r="E16" s="42"/>
      <c r="F16" s="42"/>
    </row>
    <row r="17" spans="3:6" ht="15">
      <c r="C17" s="43"/>
      <c r="D17" s="42"/>
      <c r="E17" s="42"/>
      <c r="F17" s="42"/>
    </row>
    <row r="18" spans="3:6" ht="15">
      <c r="C18" s="43"/>
      <c r="D18" s="42"/>
      <c r="E18" s="42"/>
      <c r="F18" s="42"/>
    </row>
    <row r="19" spans="3:6" ht="15">
      <c r="C19" s="43"/>
      <c r="D19" s="42"/>
      <c r="E19" s="42"/>
      <c r="F19" s="42"/>
    </row>
    <row r="20" spans="3:6" ht="15">
      <c r="C20" s="43"/>
      <c r="D20" s="42"/>
      <c r="E20" s="42"/>
      <c r="F20" s="42"/>
    </row>
    <row r="21" spans="3:6" ht="15">
      <c r="C21" s="44"/>
      <c r="D21" s="42"/>
      <c r="E21" s="42"/>
      <c r="F21" s="42"/>
    </row>
    <row r="22" spans="3:6" ht="15">
      <c r="C22" s="43"/>
      <c r="D22" s="42"/>
      <c r="E22" s="42"/>
      <c r="F22" s="42"/>
    </row>
    <row r="23" spans="3:6" ht="15">
      <c r="C23" s="43"/>
      <c r="D23" s="42"/>
      <c r="E23" s="42"/>
      <c r="F23" s="42"/>
    </row>
    <row r="24" spans="3:6" ht="15">
      <c r="C24" s="43"/>
      <c r="D24" s="43"/>
      <c r="E24" s="42"/>
      <c r="F24" s="42"/>
    </row>
    <row r="25" spans="3:6" ht="15">
      <c r="C25" s="45"/>
      <c r="D25" s="42"/>
      <c r="E25" s="42"/>
      <c r="F25" s="42"/>
    </row>
    <row r="26" spans="3:6" ht="15">
      <c r="C26" s="43"/>
      <c r="D26" s="42"/>
      <c r="E26" s="42"/>
      <c r="F26" s="42"/>
    </row>
    <row r="27" spans="3:6" ht="15">
      <c r="C27" s="43"/>
      <c r="D27" s="42"/>
      <c r="E27" s="42"/>
      <c r="F27" s="42"/>
    </row>
    <row r="28" spans="3:6" ht="15">
      <c r="C28" s="42"/>
      <c r="D28" s="42"/>
      <c r="E28" s="42"/>
      <c r="F28" s="42"/>
    </row>
    <row r="29" spans="2:6" ht="15">
      <c r="B29" s="7" t="s">
        <v>114</v>
      </c>
      <c r="C29" s="43"/>
      <c r="D29" s="42"/>
      <c r="E29" s="42"/>
      <c r="F29" s="42"/>
    </row>
    <row r="30" spans="2:14" ht="12.75" customHeight="1">
      <c r="B30" s="8" t="s">
        <v>94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3:14" ht="12.75" customHeight="1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3:14" ht="15">
      <c r="C32" s="3"/>
      <c r="D32" s="3"/>
      <c r="E32" s="3"/>
      <c r="F32" s="3"/>
      <c r="G32" s="3"/>
      <c r="H32" s="3"/>
      <c r="I32" s="3"/>
      <c r="J32" s="47"/>
      <c r="K32" s="47"/>
      <c r="L32" s="47"/>
      <c r="M32" s="47"/>
      <c r="N32" s="47"/>
    </row>
    <row r="33" spans="3:14" ht="1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3:13" ht="15">
      <c r="C34" s="20">
        <v>2012</v>
      </c>
      <c r="D34" s="20">
        <v>2016</v>
      </c>
      <c r="E34" s="42"/>
      <c r="F34" s="47"/>
      <c r="G34" s="47"/>
      <c r="H34" s="47"/>
      <c r="I34" s="47"/>
      <c r="J34" s="48"/>
      <c r="K34" s="48"/>
      <c r="L34" s="48"/>
      <c r="M34" s="48"/>
    </row>
    <row r="35" spans="2:13" ht="15">
      <c r="B35" s="20" t="s">
        <v>96</v>
      </c>
      <c r="C35" s="42">
        <v>0.3402747534831023</v>
      </c>
      <c r="D35" s="42">
        <v>0.35338848045680193</v>
      </c>
      <c r="E35" s="42"/>
      <c r="F35" s="47"/>
      <c r="G35" s="47"/>
      <c r="H35" s="47"/>
      <c r="I35" s="47"/>
      <c r="J35" s="48"/>
      <c r="K35" s="48"/>
      <c r="L35" s="48"/>
      <c r="M35" s="48"/>
    </row>
    <row r="36" spans="2:13" ht="15">
      <c r="B36" s="20"/>
      <c r="C36" s="42"/>
      <c r="D36" s="42"/>
      <c r="E36" s="42"/>
      <c r="F36" s="47"/>
      <c r="G36" s="47"/>
      <c r="H36" s="47"/>
      <c r="I36" s="47"/>
      <c r="J36" s="48"/>
      <c r="K36" s="48"/>
      <c r="L36" s="48"/>
      <c r="M36" s="48"/>
    </row>
    <row r="37" spans="2:9" ht="15">
      <c r="B37" s="20" t="s">
        <v>12</v>
      </c>
      <c r="C37" s="42">
        <v>0.8960296814363086</v>
      </c>
      <c r="D37" s="42">
        <v>0.9041131271388907</v>
      </c>
      <c r="E37" s="42"/>
      <c r="F37" s="47"/>
      <c r="G37" s="47"/>
      <c r="H37" s="47"/>
      <c r="I37" s="47"/>
    </row>
    <row r="38" spans="2:9" ht="15">
      <c r="B38" s="20" t="s">
        <v>20</v>
      </c>
      <c r="C38" s="42">
        <v>0.8836543303121853</v>
      </c>
      <c r="D38" s="42">
        <v>0.8859013764532941</v>
      </c>
      <c r="E38" s="42"/>
      <c r="F38" s="47"/>
      <c r="G38" s="47"/>
      <c r="H38" s="47"/>
      <c r="I38" s="47"/>
    </row>
    <row r="39" spans="2:9" ht="15">
      <c r="B39" s="20" t="s">
        <v>13</v>
      </c>
      <c r="C39" s="42">
        <v>0.8686709855965784</v>
      </c>
      <c r="D39" s="42">
        <v>0.872050622050622</v>
      </c>
      <c r="E39" s="42"/>
      <c r="F39" s="47"/>
      <c r="G39" s="47"/>
      <c r="H39" s="47"/>
      <c r="I39" s="47"/>
    </row>
    <row r="40" spans="2:9" ht="15">
      <c r="B40" s="20" t="s">
        <v>21</v>
      </c>
      <c r="C40" s="42">
        <v>0.8291516519044893</v>
      </c>
      <c r="D40" s="42">
        <v>0.8423309997509616</v>
      </c>
      <c r="E40" s="42"/>
      <c r="F40" s="47"/>
      <c r="G40" s="47"/>
      <c r="H40" s="47"/>
      <c r="I40" s="47"/>
    </row>
    <row r="41" spans="2:10" ht="15">
      <c r="B41" s="20" t="s">
        <v>11</v>
      </c>
      <c r="C41" s="42">
        <v>0.7852597002668856</v>
      </c>
      <c r="D41" s="42">
        <v>0.8026990932733535</v>
      </c>
      <c r="E41" s="42"/>
      <c r="F41" s="47"/>
      <c r="G41" s="47"/>
      <c r="H41" s="47"/>
      <c r="I41" s="47"/>
      <c r="J41" s="42"/>
    </row>
    <row r="42" spans="2:9" ht="15">
      <c r="B42" s="20" t="s">
        <v>1</v>
      </c>
      <c r="C42" s="43">
        <v>0.7420963010073242</v>
      </c>
      <c r="D42" s="42">
        <v>0.7931458103871897</v>
      </c>
      <c r="F42" s="47"/>
      <c r="G42" s="47"/>
      <c r="H42" s="47"/>
      <c r="I42" s="47"/>
    </row>
    <row r="43" spans="2:9" ht="15">
      <c r="B43" s="20" t="s">
        <v>5</v>
      </c>
      <c r="C43" s="42">
        <v>0.7238818856846831</v>
      </c>
      <c r="D43" s="42">
        <v>0.7331000595592615</v>
      </c>
      <c r="E43" s="42"/>
      <c r="F43" s="47"/>
      <c r="G43" s="47"/>
      <c r="H43" s="47"/>
      <c r="I43" s="47"/>
    </row>
    <row r="44" spans="2:9" ht="15">
      <c r="B44" s="20" t="s">
        <v>19</v>
      </c>
      <c r="C44" s="42">
        <v>0.5727530173285685</v>
      </c>
      <c r="D44" s="42">
        <v>0.7272397044171371</v>
      </c>
      <c r="E44" s="42"/>
      <c r="F44" s="47"/>
      <c r="G44" s="47"/>
      <c r="H44" s="47"/>
      <c r="I44" s="47"/>
    </row>
    <row r="45" spans="2:9" ht="15">
      <c r="B45" s="20" t="s">
        <v>14</v>
      </c>
      <c r="C45" s="42">
        <v>0.7278682693305272</v>
      </c>
      <c r="D45" s="42">
        <v>0.7069896505174741</v>
      </c>
      <c r="E45" s="42"/>
      <c r="F45" s="47"/>
      <c r="G45" s="47"/>
      <c r="H45" s="47"/>
      <c r="I45" s="47"/>
    </row>
    <row r="46" spans="2:9" ht="15">
      <c r="B46" s="20" t="s">
        <v>18</v>
      </c>
      <c r="C46" s="42">
        <v>0.6605283133444664</v>
      </c>
      <c r="D46" s="42">
        <v>0.7023253146772945</v>
      </c>
      <c r="E46" s="42"/>
      <c r="F46" s="47"/>
      <c r="G46" s="47"/>
      <c r="H46" s="47"/>
      <c r="I46" s="47"/>
    </row>
    <row r="47" spans="2:9" ht="15">
      <c r="B47" s="20" t="s">
        <v>26</v>
      </c>
      <c r="C47" s="42">
        <v>0.5207538443750722</v>
      </c>
      <c r="D47" s="42">
        <v>0.648407868042692</v>
      </c>
      <c r="E47" s="42"/>
      <c r="F47" s="47"/>
      <c r="G47" s="47"/>
      <c r="H47" s="47"/>
      <c r="I47" s="47"/>
    </row>
    <row r="48" spans="2:9" ht="15">
      <c r="B48" s="20" t="s">
        <v>17</v>
      </c>
      <c r="C48" s="42">
        <v>0.5996406267218095</v>
      </c>
      <c r="D48" s="42">
        <v>0.6332437944756474</v>
      </c>
      <c r="E48" s="42"/>
      <c r="F48" s="47"/>
      <c r="G48" s="47"/>
      <c r="H48" s="47"/>
      <c r="I48" s="47"/>
    </row>
    <row r="49" spans="2:9" ht="15">
      <c r="B49" s="20" t="s">
        <v>2</v>
      </c>
      <c r="C49" s="42">
        <v>0.7188549230889357</v>
      </c>
      <c r="D49" s="42">
        <v>0.5567027725330418</v>
      </c>
      <c r="E49" s="42"/>
      <c r="F49" s="47"/>
      <c r="G49" s="47"/>
      <c r="H49" s="47"/>
      <c r="I49" s="47"/>
    </row>
    <row r="50" spans="2:9" ht="15">
      <c r="B50" s="20" t="s">
        <v>15</v>
      </c>
      <c r="C50" s="42">
        <v>0.5905614610829707</v>
      </c>
      <c r="D50" s="42">
        <v>0.4978554665371854</v>
      </c>
      <c r="E50" s="42"/>
      <c r="F50" s="47"/>
      <c r="G50" s="47"/>
      <c r="H50" s="47"/>
      <c r="I50" s="47"/>
    </row>
    <row r="51" spans="2:9" ht="15">
      <c r="B51" s="20" t="s">
        <v>0</v>
      </c>
      <c r="C51" s="42">
        <v>0.43353060270985827</v>
      </c>
      <c r="D51" s="42">
        <v>0.3906267718576358</v>
      </c>
      <c r="E51" s="42"/>
      <c r="F51" s="47"/>
      <c r="G51" s="47"/>
      <c r="H51" s="47"/>
      <c r="I51" s="47"/>
    </row>
    <row r="52" spans="2:9" ht="15">
      <c r="B52" s="20" t="s">
        <v>16</v>
      </c>
      <c r="C52" s="42">
        <v>0.45881405956533405</v>
      </c>
      <c r="D52" s="42">
        <v>0.37556064985547694</v>
      </c>
      <c r="E52" s="42"/>
      <c r="F52" s="47"/>
      <c r="G52" s="47"/>
      <c r="H52" s="47"/>
      <c r="I52" s="47"/>
    </row>
    <row r="53" spans="2:9" ht="15">
      <c r="B53" s="20" t="s">
        <v>7</v>
      </c>
      <c r="C53" s="42">
        <v>0.33050966572795404</v>
      </c>
      <c r="D53" s="42">
        <v>0.3318578871087782</v>
      </c>
      <c r="E53" s="42"/>
      <c r="F53" s="47"/>
      <c r="G53" s="47"/>
      <c r="H53" s="47"/>
      <c r="I53" s="47"/>
    </row>
    <row r="54" spans="2:9" ht="15">
      <c r="B54" s="20" t="s">
        <v>35</v>
      </c>
      <c r="C54" s="42">
        <v>0.20890616377552246</v>
      </c>
      <c r="D54" s="42">
        <v>0.20296615237411794</v>
      </c>
      <c r="E54" s="42"/>
      <c r="F54" s="47"/>
      <c r="G54" s="47"/>
      <c r="H54" s="47"/>
      <c r="I54" s="47"/>
    </row>
    <row r="55" spans="2:9" ht="15">
      <c r="B55" s="20" t="s">
        <v>6</v>
      </c>
      <c r="C55" s="42">
        <v>0.25636527666399356</v>
      </c>
      <c r="D55" s="42">
        <v>0.20101584022038568</v>
      </c>
      <c r="E55" s="42"/>
      <c r="F55" s="47"/>
      <c r="G55" s="47"/>
      <c r="H55" s="47"/>
      <c r="I55" s="47"/>
    </row>
    <row r="56" spans="2:9" ht="15">
      <c r="B56" s="20" t="s">
        <v>3</v>
      </c>
      <c r="C56" s="42">
        <v>0.26299538341627193</v>
      </c>
      <c r="D56" s="42">
        <v>0.18994656393687087</v>
      </c>
      <c r="E56" s="42"/>
      <c r="F56" s="47"/>
      <c r="G56" s="47"/>
      <c r="H56" s="47"/>
      <c r="I56" s="47"/>
    </row>
    <row r="57" spans="2:9" ht="15">
      <c r="B57" s="20" t="s">
        <v>4</v>
      </c>
      <c r="C57" s="42">
        <v>0.17103895976990902</v>
      </c>
      <c r="D57" s="42">
        <v>0.1396593720206138</v>
      </c>
      <c r="E57" s="42"/>
      <c r="F57" s="47"/>
      <c r="G57" s="47"/>
      <c r="H57" s="47"/>
      <c r="I57" s="47"/>
    </row>
    <row r="58" spans="2:9" ht="15">
      <c r="B58" s="20" t="s">
        <v>9</v>
      </c>
      <c r="C58" s="42">
        <v>0.09861710276982623</v>
      </c>
      <c r="D58" s="42">
        <v>0.10968864582685973</v>
      </c>
      <c r="E58" s="42"/>
      <c r="F58" s="47"/>
      <c r="G58" s="47"/>
      <c r="H58" s="47"/>
      <c r="I58" s="47"/>
    </row>
    <row r="59" spans="2:9" ht="15">
      <c r="B59" s="20" t="s">
        <v>22</v>
      </c>
      <c r="C59" s="42">
        <v>0.1379784371870152</v>
      </c>
      <c r="D59" s="42">
        <v>0.084195032884318</v>
      </c>
      <c r="E59" s="42"/>
      <c r="F59" s="47"/>
      <c r="G59" s="47"/>
      <c r="H59" s="47"/>
      <c r="I59" s="47"/>
    </row>
    <row r="60" spans="2:9" ht="15">
      <c r="B60" s="20" t="s">
        <v>23</v>
      </c>
      <c r="C60" s="42">
        <v>0.09291837161375108</v>
      </c>
      <c r="D60" s="42">
        <v>0.07996859841117335</v>
      </c>
      <c r="E60" s="42"/>
      <c r="F60" s="47"/>
      <c r="G60" s="47"/>
      <c r="H60" s="47"/>
      <c r="I60" s="47"/>
    </row>
    <row r="61" spans="2:9" ht="15">
      <c r="B61" s="20" t="s">
        <v>8</v>
      </c>
      <c r="C61" s="42">
        <v>0.09276027939423989</v>
      </c>
      <c r="D61" s="42">
        <v>0.07467772052642724</v>
      </c>
      <c r="E61" s="42"/>
      <c r="F61" s="47"/>
      <c r="G61" s="47"/>
      <c r="H61" s="47"/>
      <c r="I61" s="47"/>
    </row>
    <row r="62" spans="2:9" ht="15">
      <c r="B62" s="20" t="s">
        <v>36</v>
      </c>
      <c r="C62" s="42">
        <v>0.053369598828733884</v>
      </c>
      <c r="D62" s="42">
        <v>0.03607137298184545</v>
      </c>
      <c r="E62" s="42"/>
      <c r="F62" s="47"/>
      <c r="G62" s="47"/>
      <c r="H62" s="47"/>
      <c r="I62" s="47"/>
    </row>
    <row r="63" spans="2:9" ht="15">
      <c r="B63" s="20" t="s">
        <v>10</v>
      </c>
      <c r="C63" s="42">
        <v>0.018962632459564976</v>
      </c>
      <c r="D63" s="42">
        <v>0.025604551920341393</v>
      </c>
      <c r="E63" s="42"/>
      <c r="F63" s="47"/>
      <c r="G63" s="47"/>
      <c r="H63" s="47"/>
      <c r="I63" s="47"/>
    </row>
    <row r="64" spans="3:9" ht="15">
      <c r="C64" s="42"/>
      <c r="D64" s="42"/>
      <c r="E64" s="42"/>
      <c r="F64" s="47"/>
      <c r="G64" s="47"/>
      <c r="H64" s="47"/>
      <c r="I64" s="47"/>
    </row>
    <row r="65" spans="2:9" ht="15">
      <c r="B65" s="20" t="s">
        <v>25</v>
      </c>
      <c r="C65" s="42">
        <v>0.22945509236049516</v>
      </c>
      <c r="D65" s="42">
        <v>0.16441404318444042</v>
      </c>
      <c r="E65" s="42"/>
      <c r="F65" s="47"/>
      <c r="G65" s="47"/>
      <c r="H65" s="47"/>
      <c r="I65" s="47"/>
    </row>
    <row r="66" spans="2:9" ht="15">
      <c r="B66" s="20" t="s">
        <v>24</v>
      </c>
      <c r="C66" s="42">
        <v>0.15805260157160209</v>
      </c>
      <c r="D66" s="42">
        <v>0.1158513281100707</v>
      </c>
      <c r="E66" s="42"/>
      <c r="F66" s="47"/>
      <c r="G66" s="47"/>
      <c r="H66" s="47"/>
      <c r="I66" s="47"/>
    </row>
    <row r="67" spans="3:9" ht="15">
      <c r="C67" s="43"/>
      <c r="D67" s="42"/>
      <c r="E67" s="42"/>
      <c r="F67" s="47"/>
      <c r="G67" s="47"/>
      <c r="H67" s="47"/>
      <c r="I67" s="47"/>
    </row>
    <row r="68" spans="3:9" ht="15">
      <c r="C68" s="43"/>
      <c r="D68" s="42"/>
      <c r="E68" s="42"/>
      <c r="F68" s="47"/>
      <c r="G68" s="47"/>
      <c r="H68" s="47"/>
      <c r="I68" s="47"/>
    </row>
    <row r="69" spans="3:15" ht="15">
      <c r="C69" s="43"/>
      <c r="D69" s="42"/>
      <c r="F69" s="47"/>
      <c r="G69" s="47"/>
      <c r="H69" s="47"/>
      <c r="I69" s="47"/>
      <c r="M69" s="43"/>
      <c r="N69" s="42"/>
      <c r="O69" s="42"/>
    </row>
    <row r="70" spans="6:15" ht="15">
      <c r="F70" s="47"/>
      <c r="G70" s="47"/>
      <c r="H70" s="47"/>
      <c r="I70" s="47"/>
      <c r="M70" s="43"/>
      <c r="N70" s="42"/>
      <c r="O70" s="42"/>
    </row>
    <row r="71" spans="6:15" ht="15">
      <c r="F71" s="47"/>
      <c r="G71" s="47"/>
      <c r="H71" s="47"/>
      <c r="I71" s="47"/>
      <c r="M71" s="43"/>
      <c r="N71" s="42"/>
      <c r="O71" s="42"/>
    </row>
    <row r="72" spans="13:15" ht="15">
      <c r="M72" s="43"/>
      <c r="N72" s="42"/>
      <c r="O72" s="42"/>
    </row>
    <row r="73" spans="13:15" ht="15">
      <c r="M73" s="43"/>
      <c r="N73" s="42"/>
      <c r="O73" s="4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0"/>
  <sheetViews>
    <sheetView showGridLines="0" zoomScalePageLayoutView="125" workbookViewId="0" topLeftCell="A1">
      <selection activeCell="B2" sqref="B2"/>
    </sheetView>
  </sheetViews>
  <sheetFormatPr defaultColWidth="8.8515625" defaultRowHeight="15"/>
  <cols>
    <col min="1" max="1" width="5.7109375" style="3" customWidth="1"/>
    <col min="2" max="2" width="14.28125" style="3" customWidth="1"/>
    <col min="3" max="9" width="10.28125" style="3" customWidth="1"/>
    <col min="10" max="13" width="8.8515625" style="3" customWidth="1"/>
    <col min="14" max="16384" width="8.8515625" style="3" customWidth="1"/>
  </cols>
  <sheetData>
    <row r="1" ht="15">
      <c r="B1" s="2"/>
    </row>
    <row r="2" ht="15">
      <c r="B2" s="96" t="s">
        <v>115</v>
      </c>
    </row>
    <row r="3" ht="15">
      <c r="B3" s="97" t="s">
        <v>90</v>
      </c>
    </row>
    <row r="5" spans="2:12" ht="24">
      <c r="B5" s="30"/>
      <c r="C5" s="30">
        <v>2012</v>
      </c>
      <c r="D5" s="30">
        <v>2013</v>
      </c>
      <c r="E5" s="30">
        <v>2014</v>
      </c>
      <c r="F5" s="30">
        <v>2015</v>
      </c>
      <c r="G5" s="30">
        <v>2016</v>
      </c>
      <c r="H5" s="5" t="s">
        <v>136</v>
      </c>
      <c r="I5" s="5" t="s">
        <v>137</v>
      </c>
      <c r="J5" s="92"/>
      <c r="K5" s="9"/>
      <c r="L5" s="9"/>
    </row>
    <row r="6" spans="1:12" ht="15">
      <c r="A6" s="9"/>
      <c r="B6" s="117" t="s">
        <v>83</v>
      </c>
      <c r="C6" s="154">
        <v>34.02747534831023</v>
      </c>
      <c r="D6" s="154">
        <v>35.234815489664726</v>
      </c>
      <c r="E6" s="154">
        <v>35.549183665077685</v>
      </c>
      <c r="F6" s="154">
        <v>34.89553755059652</v>
      </c>
      <c r="G6" s="154">
        <v>35.33883848600547</v>
      </c>
      <c r="H6" s="147">
        <f>((G6-C6)/C6)*100</f>
        <v>3.8538361258716165</v>
      </c>
      <c r="I6" s="147">
        <f>((G6-F6)/F6)*100</f>
        <v>1.2703656872062463</v>
      </c>
      <c r="J6" s="123"/>
      <c r="K6" s="50"/>
      <c r="L6" s="50"/>
    </row>
    <row r="7" spans="1:13" ht="15">
      <c r="A7" s="9"/>
      <c r="B7" s="6" t="s">
        <v>46</v>
      </c>
      <c r="C7" s="158">
        <v>43.3546176608005</v>
      </c>
      <c r="D7" s="158">
        <v>42.127088669349924</v>
      </c>
      <c r="E7" s="158">
        <v>39.741574446680076</v>
      </c>
      <c r="F7" s="158">
        <v>40.32588483721516</v>
      </c>
      <c r="G7" s="158">
        <v>39.06366434472704</v>
      </c>
      <c r="H7" s="142">
        <f aca="true" t="shared" si="0" ref="H7:H23">((G7-C7)/C7)*100</f>
        <v>-9.897338617180724</v>
      </c>
      <c r="I7" s="142">
        <f>((G7-F7)/F7)*100</f>
        <v>-3.1300503326421065</v>
      </c>
      <c r="J7" s="124"/>
      <c r="K7" s="14"/>
      <c r="L7" s="14"/>
      <c r="M7" s="14"/>
    </row>
    <row r="8" spans="1:13" ht="15">
      <c r="A8" s="9"/>
      <c r="B8" s="111" t="s">
        <v>43</v>
      </c>
      <c r="C8" s="159">
        <v>74.20810766453307</v>
      </c>
      <c r="D8" s="159">
        <v>73.45831641879175</v>
      </c>
      <c r="E8" s="159">
        <v>75.49005528828894</v>
      </c>
      <c r="F8" s="159">
        <v>77.79360312103292</v>
      </c>
      <c r="G8" s="159">
        <v>79.31599310909657</v>
      </c>
      <c r="H8" s="142">
        <f t="shared" si="0"/>
        <v>6.883190537150361</v>
      </c>
      <c r="I8" s="142">
        <f aca="true" t="shared" si="1" ref="I8:I36">((G8-F8)/F8)*100</f>
        <v>1.9569603759001681</v>
      </c>
      <c r="J8" s="124"/>
      <c r="K8" s="14"/>
      <c r="L8" s="14"/>
      <c r="M8" s="14"/>
    </row>
    <row r="9" spans="1:13" ht="15">
      <c r="A9" s="9"/>
      <c r="B9" s="111" t="s">
        <v>57</v>
      </c>
      <c r="C9" s="159">
        <v>71.88451628015929</v>
      </c>
      <c r="D9" s="159">
        <v>71.95817317326436</v>
      </c>
      <c r="E9" s="159">
        <v>68.91776972565259</v>
      </c>
      <c r="F9" s="159">
        <v>63.11363636363636</v>
      </c>
      <c r="G9" s="159">
        <v>55.669283513862666</v>
      </c>
      <c r="H9" s="142">
        <f t="shared" si="0"/>
        <v>-22.557337247843677</v>
      </c>
      <c r="I9" s="142">
        <f t="shared" si="1"/>
        <v>-11.795157558157815</v>
      </c>
      <c r="J9" s="124"/>
      <c r="K9" s="14"/>
      <c r="L9" s="14"/>
      <c r="M9" s="14"/>
    </row>
    <row r="10" spans="1:13" ht="15">
      <c r="A10" s="9"/>
      <c r="B10" s="111" t="s">
        <v>47</v>
      </c>
      <c r="C10" s="159">
        <v>26.302536123268784</v>
      </c>
      <c r="D10" s="159">
        <v>23.985813837730213</v>
      </c>
      <c r="E10" s="159">
        <v>20.025951557093425</v>
      </c>
      <c r="F10" s="159">
        <v>19.154838709677417</v>
      </c>
      <c r="G10" s="159">
        <v>18.994656393687087</v>
      </c>
      <c r="H10" s="142">
        <f t="shared" si="0"/>
        <v>-27.783935721379784</v>
      </c>
      <c r="I10" s="142">
        <f t="shared" si="1"/>
        <v>-0.8362498813910781</v>
      </c>
      <c r="J10" s="124"/>
      <c r="K10" s="14"/>
      <c r="L10" s="14"/>
      <c r="M10" s="14"/>
    </row>
    <row r="11" spans="1:13" ht="15">
      <c r="A11" s="9"/>
      <c r="B11" s="111" t="s">
        <v>101</v>
      </c>
      <c r="C11" s="159">
        <v>17.10373311531584</v>
      </c>
      <c r="D11" s="159">
        <v>16.033675231566278</v>
      </c>
      <c r="E11" s="159">
        <v>15.18981627770505</v>
      </c>
      <c r="F11" s="159">
        <v>14.34679304736735</v>
      </c>
      <c r="G11" s="159">
        <v>13.96593720206138</v>
      </c>
      <c r="H11" s="142">
        <f t="shared" si="0"/>
        <v>-18.345678642779255</v>
      </c>
      <c r="I11" s="142">
        <f t="shared" si="1"/>
        <v>-2.6546409643502784</v>
      </c>
      <c r="J11" s="124"/>
      <c r="K11" s="14"/>
      <c r="L11" s="14"/>
      <c r="M11" s="14"/>
    </row>
    <row r="12" spans="1:13" ht="15">
      <c r="A12" s="9"/>
      <c r="B12" s="111" t="s">
        <v>42</v>
      </c>
      <c r="C12" s="159">
        <v>72.38818856846831</v>
      </c>
      <c r="D12" s="159">
        <v>73.40461075843635</v>
      </c>
      <c r="E12" s="159">
        <v>75.57844690966719</v>
      </c>
      <c r="F12" s="159">
        <v>75.6666134440364</v>
      </c>
      <c r="G12" s="159">
        <v>73.3174508636093</v>
      </c>
      <c r="H12" s="142">
        <f t="shared" si="0"/>
        <v>1.2837208852961486</v>
      </c>
      <c r="I12" s="142">
        <f t="shared" si="1"/>
        <v>-3.1046223340820767</v>
      </c>
      <c r="J12" s="124"/>
      <c r="K12" s="14"/>
      <c r="L12" s="14"/>
      <c r="M12" s="14"/>
    </row>
    <row r="13" spans="1:13" ht="15">
      <c r="A13" s="9"/>
      <c r="B13" s="111" t="s">
        <v>48</v>
      </c>
      <c r="C13" s="159">
        <v>25.63151563753007</v>
      </c>
      <c r="D13" s="159">
        <v>21.69289202387412</v>
      </c>
      <c r="E13" s="159">
        <v>20.99271869551841</v>
      </c>
      <c r="F13" s="159">
        <v>21.626262626262626</v>
      </c>
      <c r="G13" s="159">
        <v>20.10158402203857</v>
      </c>
      <c r="H13" s="142">
        <f t="shared" si="0"/>
        <v>-21.57473515688042</v>
      </c>
      <c r="I13" s="142">
        <f t="shared" si="1"/>
        <v>-7.050125260073875</v>
      </c>
      <c r="J13" s="124"/>
      <c r="K13" s="14"/>
      <c r="L13" s="14"/>
      <c r="M13" s="14"/>
    </row>
    <row r="14" spans="1:13" ht="15">
      <c r="A14" s="9"/>
      <c r="B14" s="111" t="s">
        <v>49</v>
      </c>
      <c r="C14" s="159">
        <v>20.88871826863093</v>
      </c>
      <c r="D14" s="159">
        <v>23.284132841328415</v>
      </c>
      <c r="E14" s="159">
        <v>21.349425167767777</v>
      </c>
      <c r="F14" s="159">
        <v>23.988059097348717</v>
      </c>
      <c r="G14" s="159">
        <v>20.298521743290436</v>
      </c>
      <c r="H14" s="142">
        <f t="shared" si="0"/>
        <v>-2.8254319760097824</v>
      </c>
      <c r="I14" s="142">
        <f t="shared" si="1"/>
        <v>-15.380724797639287</v>
      </c>
      <c r="J14" s="124"/>
      <c r="K14" s="14"/>
      <c r="L14" s="14"/>
      <c r="M14" s="14"/>
    </row>
    <row r="15" spans="1:13" ht="15">
      <c r="A15" s="9"/>
      <c r="B15" s="111" t="s">
        <v>59</v>
      </c>
      <c r="C15" s="159">
        <v>33.05121756547144</v>
      </c>
      <c r="D15" s="159">
        <v>34.06075899416917</v>
      </c>
      <c r="E15" s="159">
        <v>34.53595345487238</v>
      </c>
      <c r="F15" s="159">
        <v>34.459143225559956</v>
      </c>
      <c r="G15" s="159">
        <v>33.18571224486975</v>
      </c>
      <c r="H15" s="142">
        <f t="shared" si="0"/>
        <v>0.4069280628826661</v>
      </c>
      <c r="I15" s="142">
        <f t="shared" si="1"/>
        <v>-3.695480680859309</v>
      </c>
      <c r="J15" s="124"/>
      <c r="K15" s="14"/>
      <c r="L15" s="14"/>
      <c r="M15" s="14"/>
    </row>
    <row r="16" spans="1:13" ht="15">
      <c r="A16" s="9"/>
      <c r="B16" s="112" t="s">
        <v>52</v>
      </c>
      <c r="C16" s="159">
        <v>9.276001043811071</v>
      </c>
      <c r="D16" s="159">
        <v>9.191004945413829</v>
      </c>
      <c r="E16" s="159">
        <v>8.54168558026933</v>
      </c>
      <c r="F16" s="159">
        <v>8.034249251204583</v>
      </c>
      <c r="G16" s="159">
        <v>7.467772052642724</v>
      </c>
      <c r="H16" s="142">
        <f t="shared" si="0"/>
        <v>-19.49362643048422</v>
      </c>
      <c r="I16" s="142">
        <f t="shared" si="1"/>
        <v>-7.050779492270877</v>
      </c>
      <c r="J16" s="124"/>
      <c r="K16" s="14"/>
      <c r="L16" s="14"/>
      <c r="M16" s="14"/>
    </row>
    <row r="17" spans="1:13" ht="15">
      <c r="A17" s="9"/>
      <c r="B17" s="113" t="s">
        <v>44</v>
      </c>
      <c r="C17" s="159">
        <v>52.075384437507225</v>
      </c>
      <c r="D17" s="159">
        <v>53.093178583159975</v>
      </c>
      <c r="E17" s="159">
        <v>58.09615179618377</v>
      </c>
      <c r="F17" s="159">
        <v>61.15528307309129</v>
      </c>
      <c r="G17" s="159">
        <v>64.8407868042692</v>
      </c>
      <c r="H17" s="142">
        <f t="shared" si="0"/>
        <v>24.513313736706113</v>
      </c>
      <c r="I17" s="142">
        <f t="shared" si="1"/>
        <v>6.026468272206485</v>
      </c>
      <c r="J17" s="124"/>
      <c r="K17" s="14"/>
      <c r="L17" s="14"/>
      <c r="M17" s="14"/>
    </row>
    <row r="18" spans="1:13" ht="15">
      <c r="A18" s="9"/>
      <c r="B18" s="114" t="s">
        <v>50</v>
      </c>
      <c r="C18" s="159">
        <v>9.861710276982622</v>
      </c>
      <c r="D18" s="159">
        <v>11.997705142210451</v>
      </c>
      <c r="E18" s="159">
        <v>13.124188332357209</v>
      </c>
      <c r="F18" s="159">
        <v>10.88512241054614</v>
      </c>
      <c r="G18" s="159">
        <v>10.968864582685974</v>
      </c>
      <c r="H18" s="142">
        <f t="shared" si="0"/>
        <v>11.226798137514407</v>
      </c>
      <c r="I18" s="142">
        <f t="shared" si="1"/>
        <v>0.7693268755406888</v>
      </c>
      <c r="J18" s="124"/>
      <c r="K18" s="14"/>
      <c r="L18" s="14"/>
      <c r="M18" s="14"/>
    </row>
    <row r="19" spans="1:13" ht="15">
      <c r="A19" s="9"/>
      <c r="B19" s="111" t="s">
        <v>55</v>
      </c>
      <c r="C19" s="159">
        <v>1.8973214285714284</v>
      </c>
      <c r="D19" s="159">
        <v>2.5236593059936907</v>
      </c>
      <c r="E19" s="159">
        <v>2.2304832713754648</v>
      </c>
      <c r="F19" s="159">
        <v>2.664298401420959</v>
      </c>
      <c r="G19" s="159">
        <v>2.5604551920341394</v>
      </c>
      <c r="H19" s="142">
        <f t="shared" si="0"/>
        <v>34.95105012132878</v>
      </c>
      <c r="I19" s="142">
        <f t="shared" si="1"/>
        <v>-3.897581792318636</v>
      </c>
      <c r="J19" s="124"/>
      <c r="K19" s="14"/>
      <c r="L19" s="14"/>
      <c r="M19" s="14"/>
    </row>
    <row r="20" spans="1:13" ht="15">
      <c r="A20" s="9"/>
      <c r="B20" s="111" t="s">
        <v>41</v>
      </c>
      <c r="C20" s="159">
        <v>78.5186401707998</v>
      </c>
      <c r="D20" s="159">
        <v>78.1289013732834</v>
      </c>
      <c r="E20" s="159">
        <v>79.9487929773226</v>
      </c>
      <c r="F20" s="159">
        <v>81.25936010891763</v>
      </c>
      <c r="G20" s="159">
        <v>80.26990932733536</v>
      </c>
      <c r="H20" s="142">
        <f t="shared" si="0"/>
        <v>2.230386507873877</v>
      </c>
      <c r="I20" s="142">
        <f t="shared" si="1"/>
        <v>-1.2176453029608494</v>
      </c>
      <c r="J20" s="124"/>
      <c r="K20" s="14"/>
      <c r="L20" s="14"/>
      <c r="M20" s="14"/>
    </row>
    <row r="21" spans="1:13" ht="15">
      <c r="A21" s="9"/>
      <c r="B21" s="111" t="s">
        <v>60</v>
      </c>
      <c r="C21" s="159">
        <v>89.60296814363086</v>
      </c>
      <c r="D21" s="159">
        <v>90.35613941833093</v>
      </c>
      <c r="E21" s="159">
        <v>90.13788434816689</v>
      </c>
      <c r="F21" s="159">
        <v>89.0013215027374</v>
      </c>
      <c r="G21" s="159">
        <v>90.41131271388907</v>
      </c>
      <c r="H21" s="142">
        <f t="shared" si="0"/>
        <v>0.9021403944593241</v>
      </c>
      <c r="I21" s="142">
        <f t="shared" si="1"/>
        <v>1.5842362645236794</v>
      </c>
      <c r="J21" s="124"/>
      <c r="K21" s="14"/>
      <c r="L21" s="14"/>
      <c r="M21" s="14"/>
    </row>
    <row r="22" spans="1:13" ht="15">
      <c r="A22" s="9"/>
      <c r="B22" s="111" t="s">
        <v>39</v>
      </c>
      <c r="C22" s="159">
        <v>86.86792452830188</v>
      </c>
      <c r="D22" s="159">
        <v>90.97141529165698</v>
      </c>
      <c r="E22" s="159">
        <v>88.24877591415773</v>
      </c>
      <c r="F22" s="159">
        <v>87.52542372881355</v>
      </c>
      <c r="G22" s="159">
        <v>87.2050622050622</v>
      </c>
      <c r="H22" s="142">
        <f t="shared" si="0"/>
        <v>0.38810375474146414</v>
      </c>
      <c r="I22" s="142">
        <f t="shared" si="1"/>
        <v>-0.36602110575773306</v>
      </c>
      <c r="J22" s="124"/>
      <c r="K22" s="14"/>
      <c r="L22" s="14"/>
      <c r="M22" s="14"/>
    </row>
    <row r="23" spans="1:13" ht="15">
      <c r="A23" s="9"/>
      <c r="B23" s="111" t="s">
        <v>61</v>
      </c>
      <c r="C23" s="159">
        <v>72.78574816220062</v>
      </c>
      <c r="D23" s="159">
        <v>74.18616338154</v>
      </c>
      <c r="E23" s="159">
        <v>74.33163632486605</v>
      </c>
      <c r="F23" s="159">
        <v>72.99559356504054</v>
      </c>
      <c r="G23" s="159">
        <v>70.69896505174741</v>
      </c>
      <c r="H23" s="142">
        <f t="shared" si="0"/>
        <v>-2.8670215847790486</v>
      </c>
      <c r="I23" s="142">
        <f t="shared" si="1"/>
        <v>-3.146256371279161</v>
      </c>
      <c r="J23" s="124"/>
      <c r="K23" s="14"/>
      <c r="L23" s="14"/>
      <c r="M23" s="14"/>
    </row>
    <row r="24" spans="1:13" ht="15">
      <c r="A24" s="9"/>
      <c r="B24" s="111" t="s">
        <v>100</v>
      </c>
      <c r="C24" s="159" t="s">
        <v>133</v>
      </c>
      <c r="D24" s="159" t="s">
        <v>133</v>
      </c>
      <c r="E24" s="159" t="s">
        <v>133</v>
      </c>
      <c r="F24" s="159" t="s">
        <v>133</v>
      </c>
      <c r="G24" s="159" t="s">
        <v>133</v>
      </c>
      <c r="H24" s="129" t="s">
        <v>133</v>
      </c>
      <c r="I24" s="129" t="s">
        <v>133</v>
      </c>
      <c r="J24" s="124"/>
      <c r="K24" s="14"/>
      <c r="L24" s="14"/>
      <c r="M24" s="14"/>
    </row>
    <row r="25" spans="1:13" ht="15">
      <c r="A25" s="9"/>
      <c r="B25" s="111" t="s">
        <v>62</v>
      </c>
      <c r="C25" s="159">
        <v>59.05685952771634</v>
      </c>
      <c r="D25" s="159">
        <v>55.1906882534926</v>
      </c>
      <c r="E25" s="159">
        <v>55.41347562830048</v>
      </c>
      <c r="F25" s="159">
        <v>53.31059506531205</v>
      </c>
      <c r="G25" s="159">
        <v>49.785180389618034</v>
      </c>
      <c r="H25" s="142">
        <f aca="true" t="shared" si="2" ref="H25:H36">((G25-C25)/C25)*100</f>
        <v>-15.69958039124474</v>
      </c>
      <c r="I25" s="142">
        <f t="shared" si="1"/>
        <v>-6.612971908069959</v>
      </c>
      <c r="J25" s="124"/>
      <c r="K25" s="14"/>
      <c r="L25" s="14"/>
      <c r="M25" s="14"/>
    </row>
    <row r="26" spans="1:13" ht="15">
      <c r="A26" s="9"/>
      <c r="B26" s="111" t="s">
        <v>45</v>
      </c>
      <c r="C26" s="159">
        <v>45.881405956533406</v>
      </c>
      <c r="D26" s="159">
        <v>42.786932639491184</v>
      </c>
      <c r="E26" s="159">
        <v>42.48322976254167</v>
      </c>
      <c r="F26" s="159">
        <v>39.87968570960877</v>
      </c>
      <c r="G26" s="159">
        <v>37.55681365122398</v>
      </c>
      <c r="H26" s="142">
        <f t="shared" si="2"/>
        <v>-18.143716679466795</v>
      </c>
      <c r="I26" s="142">
        <f t="shared" si="1"/>
        <v>-5.824700012179651</v>
      </c>
      <c r="J26" s="124"/>
      <c r="K26" s="14"/>
      <c r="L26" s="14"/>
      <c r="M26" s="14"/>
    </row>
    <row r="27" spans="1:13" ht="15">
      <c r="A27" s="9"/>
      <c r="B27" s="111" t="s">
        <v>63</v>
      </c>
      <c r="C27" s="159">
        <v>59.963927819657094</v>
      </c>
      <c r="D27" s="159">
        <v>59.48205530020921</v>
      </c>
      <c r="E27" s="159">
        <v>61.492203035894335</v>
      </c>
      <c r="F27" s="159">
        <v>59.84895267976664</v>
      </c>
      <c r="G27" s="159">
        <v>63.32437944756474</v>
      </c>
      <c r="H27" s="142">
        <f t="shared" si="2"/>
        <v>5.60412192812699</v>
      </c>
      <c r="I27" s="142">
        <f t="shared" si="1"/>
        <v>5.8069968014211355</v>
      </c>
      <c r="J27" s="124"/>
      <c r="K27" s="14"/>
      <c r="L27" s="14"/>
      <c r="M27" s="14"/>
    </row>
    <row r="28" spans="1:13" ht="15">
      <c r="A28" s="9"/>
      <c r="B28" s="111" t="s">
        <v>64</v>
      </c>
      <c r="C28" s="159">
        <v>66.05131319265219</v>
      </c>
      <c r="D28" s="159">
        <v>73.26767884010395</v>
      </c>
      <c r="E28" s="159">
        <v>69.97102945816481</v>
      </c>
      <c r="F28" s="159">
        <v>66.10334537458772</v>
      </c>
      <c r="G28" s="159">
        <v>70.23253146772946</v>
      </c>
      <c r="H28" s="142">
        <f t="shared" si="2"/>
        <v>6.3302576027245525</v>
      </c>
      <c r="I28" s="142">
        <f t="shared" si="1"/>
        <v>6.246561455767311</v>
      </c>
      <c r="J28" s="124"/>
      <c r="K28" s="14"/>
      <c r="L28" s="14"/>
      <c r="M28" s="14"/>
    </row>
    <row r="29" spans="1:13" ht="15">
      <c r="A29" s="9"/>
      <c r="B29" s="111" t="s">
        <v>65</v>
      </c>
      <c r="C29" s="159">
        <v>57.27530173285685</v>
      </c>
      <c r="D29" s="159">
        <v>63.25163110562511</v>
      </c>
      <c r="E29" s="159">
        <v>65.45992714025502</v>
      </c>
      <c r="F29" s="159">
        <v>69.07464828434513</v>
      </c>
      <c r="G29" s="159">
        <v>72.7250083028894</v>
      </c>
      <c r="H29" s="142">
        <f t="shared" si="2"/>
        <v>26.97446561188449</v>
      </c>
      <c r="I29" s="142">
        <f t="shared" si="1"/>
        <v>5.284659580918319</v>
      </c>
      <c r="J29" s="124"/>
      <c r="K29" s="14"/>
      <c r="L29" s="14"/>
      <c r="M29" s="14"/>
    </row>
    <row r="30" spans="1:13" ht="15">
      <c r="A30" s="9"/>
      <c r="B30" s="111" t="s">
        <v>40</v>
      </c>
      <c r="C30" s="159">
        <v>82.91516519044893</v>
      </c>
      <c r="D30" s="159">
        <v>84.85421434968654</v>
      </c>
      <c r="E30" s="159">
        <v>83.75853051852796</v>
      </c>
      <c r="F30" s="159">
        <v>84.36195587358378</v>
      </c>
      <c r="G30" s="159">
        <v>84.23309997509617</v>
      </c>
      <c r="H30" s="142">
        <f t="shared" si="2"/>
        <v>1.5894978700459121</v>
      </c>
      <c r="I30" s="142">
        <f t="shared" si="1"/>
        <v>-0.15274171533043282</v>
      </c>
      <c r="J30" s="124"/>
      <c r="K30" s="14"/>
      <c r="L30" s="14"/>
      <c r="M30" s="14"/>
    </row>
    <row r="31" spans="1:13" ht="15">
      <c r="A31" s="9"/>
      <c r="B31" s="111" t="s">
        <v>66</v>
      </c>
      <c r="C31" s="159">
        <v>88.3622860020141</v>
      </c>
      <c r="D31" s="159">
        <v>88.12323168814838</v>
      </c>
      <c r="E31" s="159">
        <v>87.32870398820131</v>
      </c>
      <c r="F31" s="159">
        <v>88.44714947791613</v>
      </c>
      <c r="G31" s="159">
        <v>88.59250547923237</v>
      </c>
      <c r="H31" s="142">
        <f t="shared" si="2"/>
        <v>0.26054042695661206</v>
      </c>
      <c r="I31" s="142">
        <f t="shared" si="1"/>
        <v>0.16434221133665547</v>
      </c>
      <c r="J31" s="124"/>
      <c r="K31" s="14"/>
      <c r="L31" s="14"/>
      <c r="M31" s="14"/>
    </row>
    <row r="32" spans="1:13" ht="15">
      <c r="A32" s="9"/>
      <c r="B32" s="111" t="s">
        <v>51</v>
      </c>
      <c r="C32" s="159">
        <v>13.87274155538099</v>
      </c>
      <c r="D32" s="159">
        <v>14.167587703139711</v>
      </c>
      <c r="E32" s="159">
        <v>13.26011708901329</v>
      </c>
      <c r="F32" s="159">
        <v>12.47141457040183</v>
      </c>
      <c r="G32" s="159">
        <v>8.4212095241644</v>
      </c>
      <c r="H32" s="142">
        <f t="shared" si="2"/>
        <v>-39.29671730316376</v>
      </c>
      <c r="I32" s="142">
        <f t="shared" si="1"/>
        <v>-32.47590739104852</v>
      </c>
      <c r="J32" s="124"/>
      <c r="K32" s="14"/>
      <c r="L32" s="14"/>
      <c r="M32" s="14"/>
    </row>
    <row r="33" spans="1:13" ht="15">
      <c r="A33" s="9"/>
      <c r="B33" s="112" t="s">
        <v>53</v>
      </c>
      <c r="C33" s="160">
        <v>9.291837161375108</v>
      </c>
      <c r="D33" s="160">
        <v>8.39273464761848</v>
      </c>
      <c r="E33" s="160">
        <v>7.501668096463636</v>
      </c>
      <c r="F33" s="160">
        <v>8.182738181292468</v>
      </c>
      <c r="G33" s="160">
        <v>7.9980315421929555</v>
      </c>
      <c r="H33" s="142">
        <f t="shared" si="2"/>
        <v>-13.92410991187324</v>
      </c>
      <c r="I33" s="142">
        <f t="shared" si="1"/>
        <v>-2.257271771468774</v>
      </c>
      <c r="J33" s="124"/>
      <c r="K33" s="14"/>
      <c r="L33" s="14"/>
      <c r="M33" s="14"/>
    </row>
    <row r="34" spans="1:13" ht="15">
      <c r="A34" s="9"/>
      <c r="B34" s="115" t="s">
        <v>54</v>
      </c>
      <c r="C34" s="161">
        <v>5.336959882873389</v>
      </c>
      <c r="D34" s="161">
        <v>5.584694404435144</v>
      </c>
      <c r="E34" s="161">
        <v>5.264113649538682</v>
      </c>
      <c r="F34" s="161">
        <v>4.52606277214266</v>
      </c>
      <c r="G34" s="161">
        <v>3.6071270899602665</v>
      </c>
      <c r="H34" s="157">
        <f t="shared" si="2"/>
        <v>-32.41232519780138</v>
      </c>
      <c r="I34" s="157">
        <f t="shared" si="1"/>
        <v>-20.303202329369473</v>
      </c>
      <c r="J34" s="124"/>
      <c r="K34" s="14"/>
      <c r="L34" s="14"/>
      <c r="M34" s="14"/>
    </row>
    <row r="35" spans="1:13" ht="15">
      <c r="A35" s="51"/>
      <c r="B35" s="114" t="s">
        <v>67</v>
      </c>
      <c r="C35" s="162">
        <v>15.804868375390413</v>
      </c>
      <c r="D35" s="162">
        <v>13.993526293568515</v>
      </c>
      <c r="E35" s="162">
        <v>11.85514494767065</v>
      </c>
      <c r="F35" s="162">
        <v>11.557745504840941</v>
      </c>
      <c r="G35" s="162">
        <v>11.585132811007071</v>
      </c>
      <c r="H35" s="142">
        <f t="shared" si="2"/>
        <v>-26.698960498486947</v>
      </c>
      <c r="I35" s="142">
        <f t="shared" si="1"/>
        <v>0.23696062657426317</v>
      </c>
      <c r="J35" s="124"/>
      <c r="K35" s="14"/>
      <c r="L35" s="14"/>
      <c r="M35" s="14"/>
    </row>
    <row r="36" spans="1:13" ht="15">
      <c r="A36" s="51"/>
      <c r="B36" s="116" t="s">
        <v>68</v>
      </c>
      <c r="C36" s="163">
        <v>22.944624402282894</v>
      </c>
      <c r="D36" s="163">
        <v>20.745884372318017</v>
      </c>
      <c r="E36" s="163">
        <v>18.994413407821227</v>
      </c>
      <c r="F36" s="163">
        <v>16.710875331564985</v>
      </c>
      <c r="G36" s="163">
        <v>16.441404318444043</v>
      </c>
      <c r="H36" s="157">
        <f t="shared" si="2"/>
        <v>-28.34310978388388</v>
      </c>
      <c r="I36" s="157">
        <f t="shared" si="1"/>
        <v>-1.6125487610570655</v>
      </c>
      <c r="J36" s="124"/>
      <c r="K36" s="14"/>
      <c r="L36" s="14"/>
      <c r="M36" s="14"/>
    </row>
    <row r="37" ht="15">
      <c r="A37" s="51"/>
    </row>
    <row r="38" spans="2:11" ht="15">
      <c r="B38" s="7" t="s">
        <v>102</v>
      </c>
      <c r="C38" s="11"/>
      <c r="D38" s="10"/>
      <c r="E38" s="10"/>
      <c r="F38" s="10"/>
      <c r="G38" s="10"/>
      <c r="H38" s="10"/>
      <c r="I38" s="10"/>
      <c r="J38" s="10"/>
      <c r="K38" s="12"/>
    </row>
    <row r="39" ht="15">
      <c r="B39" s="8" t="s">
        <v>94</v>
      </c>
    </row>
    <row r="40" spans="3:11" ht="15">
      <c r="C40" s="8"/>
      <c r="D40" s="8"/>
      <c r="E40" s="8"/>
      <c r="F40" s="8"/>
      <c r="G40" s="8"/>
      <c r="H40" s="8"/>
      <c r="I40" s="8"/>
      <c r="J40" s="8"/>
      <c r="K40" s="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62"/>
  <sheetViews>
    <sheetView showGridLines="0" zoomScalePageLayoutView="125" workbookViewId="0" topLeftCell="A1">
      <selection activeCell="B2" sqref="B2"/>
    </sheetView>
  </sheetViews>
  <sheetFormatPr defaultColWidth="8.8515625" defaultRowHeight="12.75" customHeight="1"/>
  <cols>
    <col min="1" max="1" width="5.7109375" style="3" customWidth="1"/>
    <col min="2" max="2" width="5.421875" style="3" customWidth="1"/>
    <col min="3" max="9" width="8.8515625" style="3" customWidth="1"/>
    <col min="10" max="10" width="10.57421875" style="3" customWidth="1"/>
    <col min="11" max="16384" width="8.8515625" style="3" customWidth="1"/>
  </cols>
  <sheetData>
    <row r="1" ht="12.75" customHeight="1">
      <c r="B1" s="2"/>
    </row>
    <row r="2" ht="12.75" customHeight="1">
      <c r="B2" s="101" t="s">
        <v>130</v>
      </c>
    </row>
    <row r="3" ht="12.75" customHeight="1">
      <c r="B3" s="98" t="s">
        <v>90</v>
      </c>
    </row>
    <row r="4" ht="12"/>
    <row r="29" ht="12.75" customHeight="1">
      <c r="C29" s="52"/>
    </row>
    <row r="30" spans="3:15" ht="12.75" customHeight="1">
      <c r="C30" s="7" t="s">
        <v>107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3:15" ht="12.75" customHeight="1">
      <c r="C31" s="8" t="s">
        <v>94</v>
      </c>
      <c r="K31" s="47"/>
      <c r="L31" s="47"/>
      <c r="M31" s="47"/>
      <c r="N31" s="47"/>
      <c r="O31" s="47"/>
    </row>
    <row r="32" spans="4:15" ht="12.75" customHeight="1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3:15" ht="12.75" customHeight="1">
      <c r="C33" s="53"/>
      <c r="D33" s="53">
        <v>2016</v>
      </c>
      <c r="E33" s="53" t="s">
        <v>116</v>
      </c>
      <c r="F33" s="53"/>
      <c r="G33" s="53"/>
      <c r="H33" s="53"/>
      <c r="I33" s="8"/>
      <c r="J33" s="8"/>
      <c r="K33" s="8"/>
      <c r="L33" s="8"/>
      <c r="M33" s="8"/>
      <c r="N33" s="8"/>
      <c r="O33" s="8"/>
    </row>
    <row r="34" spans="3:6" ht="12.75" customHeight="1">
      <c r="C34" s="54" t="s">
        <v>17</v>
      </c>
      <c r="D34" s="55">
        <v>184115</v>
      </c>
      <c r="E34" s="56">
        <v>0.28239579738486903</v>
      </c>
      <c r="F34" s="57">
        <v>0.28239579738486903</v>
      </c>
    </row>
    <row r="35" spans="3:6" ht="12.75" customHeight="1">
      <c r="C35" s="54" t="s">
        <v>7</v>
      </c>
      <c r="D35" s="55">
        <v>72012</v>
      </c>
      <c r="E35" s="56">
        <v>0.11045208788680548</v>
      </c>
      <c r="F35" s="57">
        <v>0.3928478852716745</v>
      </c>
    </row>
    <row r="36" spans="3:6" ht="12.75" customHeight="1">
      <c r="C36" s="54" t="s">
        <v>4</v>
      </c>
      <c r="D36" s="105">
        <v>44092</v>
      </c>
      <c r="E36" s="56">
        <v>0.06762835998312819</v>
      </c>
      <c r="F36" s="57">
        <v>0.4604762452548027</v>
      </c>
    </row>
    <row r="37" spans="3:6" ht="12.75" customHeight="1">
      <c r="C37" s="54" t="s">
        <v>19</v>
      </c>
      <c r="D37" s="55">
        <v>35036</v>
      </c>
      <c r="E37" s="56">
        <v>0.053738256835001344</v>
      </c>
      <c r="F37" s="57">
        <v>0.514214502089804</v>
      </c>
    </row>
    <row r="38" spans="3:6" ht="12.75" customHeight="1">
      <c r="C38" s="54" t="s">
        <v>15</v>
      </c>
      <c r="D38" s="55">
        <v>33836</v>
      </c>
      <c r="E38" s="56">
        <v>0.051897695463783124</v>
      </c>
      <c r="F38" s="57">
        <v>0.5661121975535871</v>
      </c>
    </row>
    <row r="39" spans="3:6" ht="12.75" customHeight="1">
      <c r="C39" s="54" t="s">
        <v>21</v>
      </c>
      <c r="D39" s="55">
        <v>30441</v>
      </c>
      <c r="E39" s="56">
        <v>0.04669044058437823</v>
      </c>
      <c r="F39" s="57">
        <v>0.6128026381379653</v>
      </c>
    </row>
    <row r="40" spans="3:6" ht="12.75" customHeight="1">
      <c r="C40" s="54" t="s">
        <v>14</v>
      </c>
      <c r="D40" s="55">
        <v>28281</v>
      </c>
      <c r="E40" s="56">
        <v>0.04337743011618544</v>
      </c>
      <c r="F40" s="57">
        <v>0.6561800682541508</v>
      </c>
    </row>
    <row r="41" spans="3:6" ht="12.75" customHeight="1">
      <c r="C41" s="54" t="s">
        <v>1</v>
      </c>
      <c r="D41" s="55">
        <v>28085</v>
      </c>
      <c r="E41" s="56">
        <v>0.0430768050922198</v>
      </c>
      <c r="F41" s="57">
        <v>0.6992568733463705</v>
      </c>
    </row>
    <row r="42" spans="3:6" ht="12.75" customHeight="1">
      <c r="C42" s="54" t="s">
        <v>2</v>
      </c>
      <c r="D42" s="55">
        <v>28010</v>
      </c>
      <c r="E42" s="56">
        <v>0.04296177000651866</v>
      </c>
      <c r="F42" s="57">
        <v>0.7422186433528892</v>
      </c>
    </row>
    <row r="43" spans="3:6" ht="12.75" customHeight="1">
      <c r="C43" s="54" t="s">
        <v>12</v>
      </c>
      <c r="D43" s="55">
        <v>28004</v>
      </c>
      <c r="E43" s="56">
        <v>0.04295256719966256</v>
      </c>
      <c r="F43" s="57">
        <v>0.7851712105525518</v>
      </c>
    </row>
    <row r="44" spans="3:9" ht="12.75" customHeight="1">
      <c r="C44" s="58" t="s">
        <v>32</v>
      </c>
      <c r="D44" s="55">
        <v>140063</v>
      </c>
      <c r="E44" s="59">
        <v>0.21482878944744813</v>
      </c>
      <c r="F44" s="57">
        <v>0.9999999999999999</v>
      </c>
      <c r="I44" s="13"/>
    </row>
    <row r="45" spans="3:6" ht="12.75" customHeight="1">
      <c r="C45" s="60" t="s">
        <v>18</v>
      </c>
      <c r="D45" s="13">
        <v>24495</v>
      </c>
      <c r="E45" s="56">
        <v>0.03757045898999195</v>
      </c>
      <c r="F45" s="57"/>
    </row>
    <row r="46" spans="3:6" ht="12.75" customHeight="1">
      <c r="C46" s="60" t="s">
        <v>20</v>
      </c>
      <c r="D46" s="13">
        <v>16573</v>
      </c>
      <c r="E46" s="56">
        <v>0.025419686337666322</v>
      </c>
      <c r="F46" s="57"/>
    </row>
    <row r="47" spans="3:6" ht="12.75" customHeight="1">
      <c r="C47" s="60" t="s">
        <v>9</v>
      </c>
      <c r="D47" s="13">
        <v>12355</v>
      </c>
      <c r="E47" s="56">
        <v>0.01895011311783427</v>
      </c>
      <c r="F47" s="57"/>
    </row>
    <row r="48" spans="3:6" ht="12.75" customHeight="1">
      <c r="C48" s="60" t="s">
        <v>0</v>
      </c>
      <c r="D48" s="13">
        <v>12057</v>
      </c>
      <c r="E48" s="56">
        <v>0.01849304037731508</v>
      </c>
      <c r="F48" s="57"/>
    </row>
    <row r="49" spans="3:11" ht="12.75" customHeight="1">
      <c r="C49" s="60" t="s">
        <v>8</v>
      </c>
      <c r="D49" s="13">
        <v>11638</v>
      </c>
      <c r="E49" s="56">
        <v>0.017850377698531386</v>
      </c>
      <c r="F49" s="57"/>
      <c r="I49" s="13"/>
      <c r="K49" s="13"/>
    </row>
    <row r="50" spans="3:11" ht="12.75" customHeight="1">
      <c r="C50" s="60" t="s">
        <v>11</v>
      </c>
      <c r="D50" s="13">
        <v>11420</v>
      </c>
      <c r="E50" s="56">
        <v>0.017516009049426743</v>
      </c>
      <c r="F50" s="57"/>
      <c r="I50" s="13"/>
      <c r="K50" s="13"/>
    </row>
    <row r="51" spans="3:11" ht="12.75" customHeight="1">
      <c r="C51" s="60" t="s">
        <v>16</v>
      </c>
      <c r="D51" s="13">
        <v>9420</v>
      </c>
      <c r="E51" s="56">
        <v>0.014448406764063039</v>
      </c>
      <c r="F51" s="57"/>
      <c r="I51" s="13"/>
      <c r="K51" s="13"/>
    </row>
    <row r="52" spans="3:11" ht="12.75" customHeight="1">
      <c r="C52" s="60" t="s">
        <v>13</v>
      </c>
      <c r="D52" s="13">
        <v>8131</v>
      </c>
      <c r="E52" s="56">
        <v>0.012471337091146133</v>
      </c>
      <c r="F52" s="57"/>
      <c r="I52" s="13"/>
      <c r="K52" s="13"/>
    </row>
    <row r="53" spans="3:11" ht="12.75" customHeight="1">
      <c r="C53" s="60" t="s">
        <v>26</v>
      </c>
      <c r="D53" s="13">
        <v>7351</v>
      </c>
      <c r="E53" s="56">
        <v>0.011274972199854289</v>
      </c>
      <c r="F53" s="57"/>
      <c r="I53" s="13"/>
      <c r="K53" s="13"/>
    </row>
    <row r="54" spans="3:11" ht="12.75" customHeight="1">
      <c r="C54" s="60" t="s">
        <v>36</v>
      </c>
      <c r="D54" s="13">
        <v>6373</v>
      </c>
      <c r="E54" s="56">
        <v>0.009774914682311439</v>
      </c>
      <c r="F54" s="57"/>
      <c r="I54" s="13"/>
      <c r="K54" s="13"/>
    </row>
    <row r="55" spans="3:11" ht="12.75" customHeight="1">
      <c r="C55" s="60" t="s">
        <v>5</v>
      </c>
      <c r="D55" s="13">
        <v>4924</v>
      </c>
      <c r="E55" s="56">
        <v>0.007552436826565436</v>
      </c>
      <c r="F55" s="57"/>
      <c r="I55" s="13"/>
      <c r="K55" s="13"/>
    </row>
    <row r="56" spans="3:11" ht="12.75" customHeight="1">
      <c r="C56" s="60" t="s">
        <v>35</v>
      </c>
      <c r="D56" s="13">
        <v>4243</v>
      </c>
      <c r="E56" s="56">
        <v>0.006507918248399095</v>
      </c>
      <c r="F56" s="57"/>
      <c r="I56" s="13"/>
      <c r="K56" s="13"/>
    </row>
    <row r="57" spans="3:11" ht="12.75" customHeight="1">
      <c r="C57" s="60" t="s">
        <v>23</v>
      </c>
      <c r="D57" s="13">
        <v>3413</v>
      </c>
      <c r="E57" s="56">
        <v>0.0052348632999731585</v>
      </c>
      <c r="F57" s="57"/>
      <c r="I57" s="13"/>
      <c r="K57" s="13"/>
    </row>
    <row r="58" spans="3:11" ht="12.75" customHeight="1">
      <c r="C58" s="60" t="s">
        <v>3</v>
      </c>
      <c r="D58" s="13">
        <v>3057</v>
      </c>
      <c r="E58" s="56">
        <v>0.00468883009317842</v>
      </c>
      <c r="F58" s="57"/>
      <c r="I58" s="13"/>
      <c r="K58" s="13"/>
    </row>
    <row r="59" spans="3:11" ht="12.75" customHeight="1">
      <c r="C59" s="60" t="s">
        <v>6</v>
      </c>
      <c r="D59" s="13">
        <v>2335</v>
      </c>
      <c r="E59" s="56">
        <v>0.003581425668162123</v>
      </c>
      <c r="F59" s="57"/>
      <c r="I59" s="13"/>
      <c r="K59" s="13"/>
    </row>
    <row r="60" spans="3:11" ht="12.75" customHeight="1">
      <c r="C60" s="60" t="s">
        <v>22</v>
      </c>
      <c r="D60" s="13">
        <v>2260</v>
      </c>
      <c r="E60" s="56">
        <v>0.003466390582460984</v>
      </c>
      <c r="F60" s="57"/>
      <c r="I60" s="13"/>
      <c r="K60" s="13"/>
    </row>
    <row r="61" spans="3:11" ht="12.75" customHeight="1">
      <c r="C61" s="60" t="s">
        <v>10</v>
      </c>
      <c r="D61" s="3">
        <v>18</v>
      </c>
      <c r="E61" s="56">
        <v>2.7608420568273323E-05</v>
      </c>
      <c r="F61" s="57"/>
      <c r="K61" s="13"/>
    </row>
    <row r="62" spans="3:4" ht="12.75" customHeight="1">
      <c r="C62" s="61" t="s">
        <v>27</v>
      </c>
      <c r="D62" s="62">
        <f>SUM(D34:D43)+SUM(D45:D61)</f>
        <v>651975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 freight transport by journey characteristics</dc:title>
  <dc:subject/>
  <dc:creator>Daniel Ganea</dc:creator>
  <cp:keywords/>
  <dc:description/>
  <cp:lastModifiedBy>Daniel Ganea</cp:lastModifiedBy>
  <dcterms:created xsi:type="dcterms:W3CDTF">2012-01-30T08:07:43Z</dcterms:created>
  <dcterms:modified xsi:type="dcterms:W3CDTF">2017-11-10T14:34:53Z</dcterms:modified>
  <cp:category/>
  <cp:version/>
  <cp:contentType/>
  <cp:contentStatus/>
</cp:coreProperties>
</file>