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worksheets/sheet13.xml" ContentType="application/vnd.openxmlformats-officedocument.spreadsheetml.worksheet+xml"/>
  <Override PartName="/xl/drawings/drawing26.xml" ContentType="application/vnd.openxmlformats-officedocument.drawing+xml"/>
  <Override PartName="/xl/worksheets/sheet14.xml" ContentType="application/vnd.openxmlformats-officedocument.spreadsheetml.worksheet+xml"/>
  <Override PartName="/xl/drawings/drawing28.xml" ContentType="application/vnd.openxmlformats-officedocument.drawing+xml"/>
  <Override PartName="/xl/worksheets/sheet15.xml" ContentType="application/vnd.openxmlformats-officedocument.spreadsheetml.worksheet+xml"/>
  <Override PartName="/xl/drawings/drawing30.xml" ContentType="application/vnd.openxmlformats-officedocument.drawing+xml"/>
  <Override PartName="/xl/worksheets/sheet16.xml" ContentType="application/vnd.openxmlformats-officedocument.spreadsheetml.worksheet+xml"/>
  <Override PartName="/xl/drawings/drawing32.xml" ContentType="application/vnd.openxmlformats-officedocument.drawing+xml"/>
  <Override PartName="/xl/worksheets/sheet17.xml" ContentType="application/vnd.openxmlformats-officedocument.spreadsheetml.worksheet+xml"/>
  <Override PartName="/xl/drawings/drawing3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harts/colors10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8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colors8.xml" ContentType="application/vnd.ms-office.chartcolorstyle+xml"/>
  <Override PartName="/xl/charts/style10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 hidePivotFieldList="1"/>
  <bookViews>
    <workbookView xWindow="61516" yWindow="48148" windowWidth="30936" windowHeight="16896" tabRatio="662" activeTab="5"/>
  </bookViews>
  <sheets>
    <sheet name="Average_PI" sheetId="94" r:id="rId1"/>
    <sheet name="Figure1a " sheetId="116" r:id="rId2"/>
    <sheet name="Figure1b " sheetId="115" r:id="rId3"/>
    <sheet name="Figure2 " sheetId="117" r:id="rId4"/>
    <sheet name="Figure3a" sheetId="120" r:id="rId5"/>
    <sheet name="Figure3b " sheetId="119" r:id="rId6"/>
    <sheet name="Figure4" sheetId="91" r:id="rId7"/>
    <sheet name="Figure5a" sheetId="122" r:id="rId8"/>
    <sheet name="Figure5b" sheetId="121" r:id="rId9"/>
    <sheet name="Figure 6" sheetId="125" r:id="rId10"/>
    <sheet name="Figure7" sheetId="112" r:id="rId11"/>
    <sheet name="Figure8" sheetId="100" r:id="rId12"/>
    <sheet name="Figue9" sheetId="86" state="hidden" r:id="rId13"/>
    <sheet name="Figue9A " sheetId="128" r:id="rId14"/>
    <sheet name="Figure10" sheetId="95" r:id="rId15"/>
    <sheet name="Figure11 " sheetId="103" r:id="rId16"/>
    <sheet name="Figure12" sheetId="76" r:id="rId17"/>
    <sheet name="table1" sheetId="67" r:id="rId18"/>
    <sheet name="table2" sheetId="68" r:id="rId19"/>
    <sheet name="table3" sheetId="69" r:id="rId20"/>
    <sheet name="table4" sheetId="70" r:id="rId21"/>
  </sheets>
  <externalReferences>
    <externalReference r:id="rId24"/>
    <externalReference r:id="rId25"/>
  </externalReferences>
  <definedNames>
    <definedName name="_xlnm.Print_Area" localSheetId="16">'Figure12'!$G$1:$O$37</definedName>
    <definedName name="_xlnm.Print_Area" localSheetId="4">'Figure3a'!$G$2:$R$34</definedName>
    <definedName name="_xlnm.Print_Area" localSheetId="5">'Figure3b '!$I$2:$T$34</definedName>
    <definedName name="_xlnm.Print_Area" localSheetId="7">'Figure5a'!$F$2:$R$36</definedName>
    <definedName name="_xlnm.Print_Area" localSheetId="8">'Figure5b'!$F$2:$R$36</definedName>
    <definedName name="_xlnm.Print_Area" localSheetId="10">'Figure7'!$I$3:$T$38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<sst xmlns="http://schemas.openxmlformats.org/spreadsheetml/2006/main" count="453" uniqueCount="236">
  <si>
    <t>Glass</t>
  </si>
  <si>
    <t>Paper</t>
  </si>
  <si>
    <t>Plastic</t>
  </si>
  <si>
    <t>Year</t>
  </si>
  <si>
    <t>Price: yearly (average of monthly prices)</t>
  </si>
  <si>
    <t>Price: monthly</t>
  </si>
  <si>
    <t>Volume: yearly (average of monthly volumes)</t>
  </si>
  <si>
    <t>Volume: monthly</t>
  </si>
  <si>
    <t>Period/Partner</t>
  </si>
  <si>
    <t>Average</t>
  </si>
  <si>
    <t>Jan. 2013</t>
  </si>
  <si>
    <t>Source: Eurostat COMEXT</t>
  </si>
  <si>
    <t>Feb. 2013</t>
  </si>
  <si>
    <t>Mar. 2013</t>
  </si>
  <si>
    <t>Apr. 2013</t>
  </si>
  <si>
    <t>May. 2013</t>
  </si>
  <si>
    <t>Jun. 2013</t>
  </si>
  <si>
    <t>Jul. 2013</t>
  </si>
  <si>
    <t>Aug. 2013</t>
  </si>
  <si>
    <t>Sep. 2013</t>
  </si>
  <si>
    <t>Oct. 2013</t>
  </si>
  <si>
    <t>Nov. 2013</t>
  </si>
  <si>
    <t>Dec. 2013</t>
  </si>
  <si>
    <t>Jan. 2014</t>
  </si>
  <si>
    <t>Feb. 2014</t>
  </si>
  <si>
    <t>Mar. 2014</t>
  </si>
  <si>
    <t>Apr. 2014</t>
  </si>
  <si>
    <t>May. 2014</t>
  </si>
  <si>
    <t>Jun. 2014</t>
  </si>
  <si>
    <t>Jul. 2014</t>
  </si>
  <si>
    <t>Aug. 2014</t>
  </si>
  <si>
    <t>Sep. 2014</t>
  </si>
  <si>
    <t>Oct. 2014</t>
  </si>
  <si>
    <t>Nov. 2014</t>
  </si>
  <si>
    <t>Dec. 2014</t>
  </si>
  <si>
    <t>Jan. 2015</t>
  </si>
  <si>
    <t>Feb. 2015</t>
  </si>
  <si>
    <t>Mar. 2015</t>
  </si>
  <si>
    <t>Apr. 2015</t>
  </si>
  <si>
    <t>May. 2015</t>
  </si>
  <si>
    <t>Jun. 2015</t>
  </si>
  <si>
    <t>Jul. 2015</t>
  </si>
  <si>
    <t>Aug. 2015</t>
  </si>
  <si>
    <t>Sep. 2015</t>
  </si>
  <si>
    <t>Oct. 2015</t>
  </si>
  <si>
    <t>Nov. 2015</t>
  </si>
  <si>
    <t>Dec. 2015</t>
  </si>
  <si>
    <t>Jan. 2016</t>
  </si>
  <si>
    <t>Feb. 2016</t>
  </si>
  <si>
    <t>Mar. 2016</t>
  </si>
  <si>
    <t>Apr. 2016</t>
  </si>
  <si>
    <t>May. 2016</t>
  </si>
  <si>
    <t>Jun. 2016</t>
  </si>
  <si>
    <t>Jul. 2016</t>
  </si>
  <si>
    <t>Aug. 2016</t>
  </si>
  <si>
    <t>Sep. 2016</t>
  </si>
  <si>
    <t>Oct. 2016</t>
  </si>
  <si>
    <t>Nov. 2016</t>
  </si>
  <si>
    <t>Dec. 2016</t>
  </si>
  <si>
    <t>Jan. 2017</t>
  </si>
  <si>
    <t>Feb. 2017</t>
  </si>
  <si>
    <t>Mar. 2017</t>
  </si>
  <si>
    <t>Apr. 2017</t>
  </si>
  <si>
    <t>May. 2017</t>
  </si>
  <si>
    <t>Jun. 2017</t>
  </si>
  <si>
    <t>Jul. 2017</t>
  </si>
  <si>
    <t>Aug. 2017</t>
  </si>
  <si>
    <t>Sep. 2017</t>
  </si>
  <si>
    <t>Oct. 2017</t>
  </si>
  <si>
    <t>Nov. 2017</t>
  </si>
  <si>
    <t>Dec. 2017</t>
  </si>
  <si>
    <t>Jan. 2018</t>
  </si>
  <si>
    <t>Feb. 2018</t>
  </si>
  <si>
    <t>Mar. 2018</t>
  </si>
  <si>
    <t>Apr. 2018</t>
  </si>
  <si>
    <t>May. 2018</t>
  </si>
  <si>
    <t>Jun. 2018</t>
  </si>
  <si>
    <t>Jul. 2018</t>
  </si>
  <si>
    <t>Aug. 2018</t>
  </si>
  <si>
    <t>Sep. 2018</t>
  </si>
  <si>
    <t>Oct. 2018</t>
  </si>
  <si>
    <t>Nov. 2018</t>
  </si>
  <si>
    <t>Dec. 2018</t>
  </si>
  <si>
    <t>Jan. 2019</t>
  </si>
  <si>
    <t>Feb. 2019</t>
  </si>
  <si>
    <t>Mar. 2019</t>
  </si>
  <si>
    <t>Apr. 2019</t>
  </si>
  <si>
    <t>May. 2019</t>
  </si>
  <si>
    <t>Jun. 2019</t>
  </si>
  <si>
    <t>Jul. 2019</t>
  </si>
  <si>
    <t>Aug. 2019</t>
  </si>
  <si>
    <t>Sep. 2019</t>
  </si>
  <si>
    <t>Oct. 2019</t>
  </si>
  <si>
    <t>Nov. 2019</t>
  </si>
  <si>
    <t>Dec. 2019</t>
  </si>
  <si>
    <t>Jan. 2020</t>
  </si>
  <si>
    <t>Feb. 2020</t>
  </si>
  <si>
    <t>Mar. 2020</t>
  </si>
  <si>
    <t>Apr. 2020</t>
  </si>
  <si>
    <t>May. 2020</t>
  </si>
  <si>
    <t>Jun. 2020</t>
  </si>
  <si>
    <t>Jul. 2020</t>
  </si>
  <si>
    <t>Aug. 2020</t>
  </si>
  <si>
    <t>Sep. 2020</t>
  </si>
  <si>
    <t>Oct. 2020</t>
  </si>
  <si>
    <t>Nov. 2020</t>
  </si>
  <si>
    <t>Dec. 2020</t>
  </si>
  <si>
    <t>Jan. 2021</t>
  </si>
  <si>
    <t>Feb. 2021</t>
  </si>
  <si>
    <t>Mar. 2021</t>
  </si>
  <si>
    <t>Apr. 2021</t>
  </si>
  <si>
    <t>May. 2021</t>
  </si>
  <si>
    <t>Jun. 2021</t>
  </si>
  <si>
    <t>Jul. 2021</t>
  </si>
  <si>
    <t>Aug. 2021</t>
  </si>
  <si>
    <t>Sep. 2021</t>
  </si>
  <si>
    <t>Oct. 2021</t>
  </si>
  <si>
    <t>Nov. 2021</t>
  </si>
  <si>
    <t>Dec. 2021</t>
  </si>
  <si>
    <t>Period</t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</si>
  <si>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COMEXT</t>
    </r>
  </si>
  <si>
    <t xml:space="preserve">Extraction from the Foreign Trade Statistics:   </t>
  </si>
  <si>
    <t xml:space="preserve">09 April 2020,  General Disclaimer of the EC </t>
  </si>
  <si>
    <t>Price for best quality, yearly average</t>
  </si>
  <si>
    <t>Price for best quality, monthly</t>
  </si>
  <si>
    <t>Price for lowest quality, yearly average</t>
  </si>
  <si>
    <t>Price for lowest quality, monthly</t>
  </si>
  <si>
    <t>Price: Yearly</t>
  </si>
  <si>
    <t>Extrat-EU import</t>
  </si>
  <si>
    <t>Intra-EU import</t>
  </si>
  <si>
    <t>Extra-EU export</t>
  </si>
  <si>
    <t>Source: Eurostat COMEXT</t>
  </si>
  <si>
    <t xml:space="preserve">Extraction from the Foreign Trade Statistics:  </t>
  </si>
  <si>
    <t>Import extra-EU</t>
  </si>
  <si>
    <t>Intra-EU trade [import]</t>
  </si>
  <si>
    <t>Export extra-EU</t>
  </si>
  <si>
    <t>Figure 9: Trade volume of secondary paper and cardboard materials, by trade flows, EU, 2004-2021</t>
  </si>
  <si>
    <t>Extra-EU import</t>
  </si>
  <si>
    <t xml:space="preserve">Extra-EU export </t>
  </si>
  <si>
    <t xml:space="preserve">Extra-EU import </t>
  </si>
  <si>
    <t>Table 1: Codes in Foreign Trade Statistics (FTS) for glass waste</t>
  </si>
  <si>
    <t>Proposed indicator</t>
  </si>
  <si>
    <t>Price indicator and trade volume of waste glass</t>
  </si>
  <si>
    <t>FTS item No</t>
  </si>
  <si>
    <r>
      <rPr>
        <b/>
        <sz val="10"/>
        <rFont val="Arial"/>
        <family val="2"/>
      </rPr>
      <t xml:space="preserve">70010010: </t>
    </r>
    <r>
      <rPr>
        <sz val="10"/>
        <rFont val="Arial"/>
        <family val="2"/>
      </rPr>
      <t>Cullet and other waste and scrap of glass 
(excl. glass in the form of powder, granules or flakes)</t>
    </r>
  </si>
  <si>
    <t>FTS - reporting</t>
  </si>
  <si>
    <t>Import (intra + extra) + exports (intra + extra)</t>
  </si>
  <si>
    <t>Units</t>
  </si>
  <si>
    <t>EUR/tonnes; 1 000 tonnes (monthly traded)</t>
  </si>
  <si>
    <t>Geographical coverage</t>
  </si>
  <si>
    <t>EU-27</t>
  </si>
  <si>
    <t>Time coverage</t>
  </si>
  <si>
    <t>Monthly from January 2004</t>
  </si>
  <si>
    <t>Table 2: Codes in Foreign Trade Statistics (FTS) for paper waste</t>
  </si>
  <si>
    <t>Price indicator and trade volume of waste paper</t>
  </si>
  <si>
    <t>FTS codes</t>
  </si>
  <si>
    <r>
      <t>47071000:</t>
    </r>
    <r>
      <rPr>
        <sz val="10"/>
        <rFont val="Arial"/>
        <family val="2"/>
      </rPr>
      <t xml:space="preserve"> Recovered 'waste and scrap' paper or paperboard of unbleached kraft paper, corrugated paper or corrugated paperboard</t>
    </r>
  </si>
  <si>
    <r>
      <t>47072000:</t>
    </r>
    <r>
      <rPr>
        <sz val="10"/>
        <rFont val="Arial"/>
        <family val="2"/>
      </rPr>
      <t xml:space="preserve"> Recovered 'waste and scrap' paper or paperboard made mainly of bleached chemical pulp, not coloured in the mass</t>
    </r>
  </si>
  <si>
    <r>
      <t xml:space="preserve">47073010: </t>
    </r>
    <r>
      <rPr>
        <sz val="10"/>
        <rFont val="Arial"/>
        <family val="2"/>
      </rPr>
      <t>Old and unsold newspapers and magazines, telephone directories, brochures and printed advertising material</t>
    </r>
  </si>
  <si>
    <r>
      <t>47073090:</t>
    </r>
    <r>
      <rPr>
        <sz val="10"/>
        <rFont val="Arial"/>
        <family val="2"/>
      </rPr>
      <t xml:space="preserve"> 'Waste and scrap' of paper or paperboard made mainly of mechanical pulp</t>
    </r>
  </si>
  <si>
    <r>
      <t>47079010:</t>
    </r>
    <r>
      <rPr>
        <sz val="10"/>
        <rFont val="Arial"/>
        <family val="2"/>
      </rPr>
      <t xml:space="preserve"> Unsorted, recovered 'waste and scrap' paper or paperboard</t>
    </r>
  </si>
  <si>
    <r>
      <t>47079090:</t>
    </r>
    <r>
      <rPr>
        <sz val="10"/>
        <rFont val="Arial"/>
        <family val="2"/>
      </rPr>
      <t xml:space="preserve"> Sorted, recovered 'waste and scrap' paper or paperboard</t>
    </r>
  </si>
  <si>
    <t>EUR/tonnes; 1 000 000 tonnes (monthly traded)</t>
  </si>
  <si>
    <t>monthly from January 2004</t>
  </si>
  <si>
    <t>Table 3: Changes in nomenclature for plastic waste</t>
  </si>
  <si>
    <r>
      <t>N</t>
    </r>
    <r>
      <rPr>
        <b/>
        <vertAlign val="superscript"/>
        <sz val="10"/>
        <rFont val="Arial"/>
        <family val="2"/>
      </rPr>
      <t>o</t>
    </r>
  </si>
  <si>
    <t>FTS code</t>
  </si>
  <si>
    <t>2000-2003</t>
  </si>
  <si>
    <t>2004-2009</t>
  </si>
  <si>
    <t>2010-onward</t>
  </si>
  <si>
    <t>The Foreign Trade Statistics codes are applied for the period marked in grey. For the respective labels for these codes, please refer to Table 4.</t>
  </si>
  <si>
    <t>Table 4: Codes in Foreign Trade Statistics (FTS) for plastic waste</t>
  </si>
  <si>
    <t xml:space="preserve"> Codes in Foreign Trade Statistics (FTS) for plastic waste</t>
  </si>
  <si>
    <t>Price indicator and trade volume of waste plastic</t>
  </si>
  <si>
    <r>
      <t xml:space="preserve">39151000: </t>
    </r>
    <r>
      <rPr>
        <sz val="10"/>
        <rFont val="Arial"/>
        <family val="2"/>
      </rPr>
      <t>Waste, parings and scrap, of polymers of ethylene</t>
    </r>
  </si>
  <si>
    <r>
      <t xml:space="preserve">39152000: </t>
    </r>
    <r>
      <rPr>
        <sz val="10"/>
        <rFont val="Arial"/>
        <family val="2"/>
      </rPr>
      <t>Waste, parings and scrap, of polymers of styrene</t>
    </r>
  </si>
  <si>
    <r>
      <t xml:space="preserve">39153000: </t>
    </r>
    <r>
      <rPr>
        <sz val="10"/>
        <rFont val="Arial"/>
        <family val="2"/>
      </rPr>
      <t>Waste, parings and scrap, of polymers of vinyl chloride</t>
    </r>
  </si>
  <si>
    <r>
      <t xml:space="preserve">39159011: </t>
    </r>
    <r>
      <rPr>
        <sz val="10"/>
        <rFont val="Arial"/>
        <family val="2"/>
      </rPr>
      <t>Waste, parings and scrap, of polymers of propylene</t>
    </r>
  </si>
  <si>
    <r>
      <t xml:space="preserve">39159013: </t>
    </r>
    <r>
      <rPr>
        <sz val="10"/>
        <rFont val="Arial"/>
        <family val="2"/>
      </rPr>
      <t>Waste, parings and scrap, of acrylic polymers</t>
    </r>
  </si>
  <si>
    <r>
      <t xml:space="preserve">39159018: </t>
    </r>
    <r>
      <rPr>
        <sz val="10"/>
        <rFont val="Arial"/>
        <family val="2"/>
      </rPr>
      <t>Waste, parings and scrap, of addition polymerization products (excl. that of polymers of ethylene, styrene and vinyl chloride and propylene)</t>
    </r>
  </si>
  <si>
    <r>
      <t xml:space="preserve">39159019: </t>
    </r>
    <r>
      <rPr>
        <sz val="10"/>
        <rFont val="Arial"/>
        <family val="2"/>
      </rPr>
      <t>Waste, parings and scrap, of addition polymerization products (excl. that of acrylic polymers, polymers of ethylene, styrene and vinyl chloride and propylene)</t>
    </r>
  </si>
  <si>
    <r>
      <t xml:space="preserve">39159080:  </t>
    </r>
    <r>
      <rPr>
        <sz val="10"/>
        <rFont val="Arial"/>
        <family val="2"/>
      </rPr>
      <t>Waste, parings and scrap, of plastics (excl. that of polymers of ethylene, styrene, vinyl chloride and propylene)</t>
    </r>
  </si>
  <si>
    <r>
      <t xml:space="preserve">39159090: </t>
    </r>
    <r>
      <rPr>
        <sz val="10"/>
        <rFont val="Arial"/>
        <family val="2"/>
      </rPr>
      <t>Waste, parings and scrap, of plastics (excl. that of addition polymerization products)</t>
    </r>
  </si>
  <si>
    <r>
      <t xml:space="preserve">39159091: </t>
    </r>
    <r>
      <rPr>
        <sz val="10"/>
        <rFont val="Arial"/>
        <family val="2"/>
      </rPr>
      <t>Waste, parings and scrap, of epoxide resins</t>
    </r>
  </si>
  <si>
    <r>
      <t xml:space="preserve">39159093: </t>
    </r>
    <r>
      <rPr>
        <sz val="10"/>
        <rFont val="Arial"/>
        <family val="2"/>
      </rPr>
      <t>Waste, parings and scrap, of cellulose and its chemical derivatives</t>
    </r>
  </si>
  <si>
    <r>
      <t xml:space="preserve">39159099: </t>
    </r>
    <r>
      <rPr>
        <sz val="10"/>
        <rFont val="Arial"/>
        <family val="2"/>
      </rPr>
      <t>Waste, parings and scrap, of plastics (excl. that of addition polymerization products, epoxide resins, cellulose and its chemical derivatives)</t>
    </r>
  </si>
  <si>
    <t>FTS – reporting</t>
  </si>
  <si>
    <t>EUR/tonnes; 1 000 tonnes (monthly traded) acc. to Index</t>
  </si>
  <si>
    <t>Jan. 2022</t>
  </si>
  <si>
    <t>Feb. 2022</t>
  </si>
  <si>
    <t>Mar. 2022</t>
  </si>
  <si>
    <t>Apr. 2022</t>
  </si>
  <si>
    <t>May. 2022</t>
  </si>
  <si>
    <t>Jun. 2022</t>
  </si>
  <si>
    <t>Jul. 2022</t>
  </si>
  <si>
    <t>Aug. 2022</t>
  </si>
  <si>
    <t>Sep. 2022</t>
  </si>
  <si>
    <t>Oct. 2022</t>
  </si>
  <si>
    <t>Nov. 2022</t>
  </si>
  <si>
    <t>Dec. 2022</t>
  </si>
  <si>
    <t>Jan. 2023</t>
  </si>
  <si>
    <t>Feb. 2023</t>
  </si>
  <si>
    <t>Mar. 2023</t>
  </si>
  <si>
    <t>Apr. 2023</t>
  </si>
  <si>
    <t>May. 2023</t>
  </si>
  <si>
    <t>Jun. 2023</t>
  </si>
  <si>
    <t>Figure 12: Price indicator of secondary plastic materials, by trade flows, EU, 2004-2022</t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</si>
  <si>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As examples, the trade positions of paper waste with the highest (code 47072000) and lowest (code 47079010) price were chosen:</t>
    </r>
  </si>
  <si>
    <r>
      <rPr>
        <b/>
        <sz val="10"/>
        <rFont val="Arial"/>
        <family val="2"/>
      </rPr>
      <t xml:space="preserve">47072000: </t>
    </r>
    <r>
      <rPr>
        <sz val="10"/>
        <rFont val="Arial"/>
        <family val="2"/>
      </rPr>
      <t>Recovered ‘waste and scrap’ paper or paperboard made mainly of bleached chemical pulp, not coloured in the mass</t>
    </r>
  </si>
  <si>
    <r>
      <rPr>
        <b/>
        <sz val="10"/>
        <rFont val="Arial"/>
        <family val="2"/>
      </rPr>
      <t xml:space="preserve">47079010: </t>
    </r>
    <r>
      <rPr>
        <sz val="10"/>
        <rFont val="Arial"/>
        <family val="2"/>
      </rPr>
      <t>Unsorted, recovered ‘waste and scrap’ paper or paperboard</t>
    </r>
  </si>
  <si>
    <t xml:space="preserve">17 January 2024,  General Disclaimer of the EC </t>
  </si>
  <si>
    <r>
      <t>Source:</t>
    </r>
    <r>
      <rPr>
        <sz val="10"/>
        <rFont val="Arial"/>
        <family val="2"/>
      </rPr>
      <t xml:space="preserve"> Eurostat COMEXT</t>
    </r>
  </si>
  <si>
    <t>(euro/tonne)</t>
  </si>
  <si>
    <t xml:space="preserve">(euro/tonnes) </t>
  </si>
  <si>
    <t xml:space="preserve">Figure 6:Average price for Plastic, EU, 2018-2023, </t>
  </si>
  <si>
    <t>Figure 9: Trade volume of secondary paper and cardboard materials by trade flows, EU, 2004-2022</t>
  </si>
  <si>
    <t xml:space="preserve"> (thousand tonnes)</t>
  </si>
  <si>
    <t>Figure 10: Paper and cardboard - average yearly prices by trade flows, EU, 2004-2022,</t>
  </si>
  <si>
    <t>Figure 11: Trade volume of secondary plastic materials by trade flows, EU, 2004-2022</t>
  </si>
  <si>
    <t>Figure 1a: Price indicator  for secondary glass materials, EU, 2004 to June 2023</t>
  </si>
  <si>
    <t>Figure 1b: Trade volume for secondary glass materials, EU, 2004 to June 2023</t>
  </si>
  <si>
    <t xml:space="preserve">Figure 4: Average prices for paper and cardboard, EU, 2018-2023 </t>
  </si>
  <si>
    <t>Figure 5: Price indicator  for secondary plastic materials, EU, 2004 to June 2023</t>
  </si>
  <si>
    <t>Figure 5: Trade volume for secondary plastic materials, EU, 2004 to June 2023</t>
  </si>
  <si>
    <t>million tonnes</t>
  </si>
  <si>
    <t>Average Price Indicator for glass, paper and cardboard, and plastic EU, 2012-2022 (euro/tonne)</t>
  </si>
  <si>
    <t xml:space="preserve">(euro/tonne) </t>
  </si>
  <si>
    <t>Note: As examples, the trade positions of paper waste with the highest (code 47072000) and lowest (code 47079010) price were chosen:</t>
  </si>
  <si>
    <t>47072000: Recovered ‘waste and scrap’ paper or paperboard made mainly of bleached chemical pulp, not coloured in the mass</t>
  </si>
  <si>
    <t>47079010: Unsorted, recovered ‘waste and scrap’ paper or paperboard</t>
  </si>
  <si>
    <t xml:space="preserve">Figure 7: Price development for low and high quality secondary paper materials, EU, 2004 to June 2023 </t>
  </si>
  <si>
    <t xml:space="preserve">Figure 6: Average price for Plastic, EU, 2018-2023 </t>
  </si>
  <si>
    <t>Figure 8: Glass - average yearly prices by trade flows, EU, 2004-2022</t>
  </si>
  <si>
    <t xml:space="preserve">Figure 2: Average prices for glass, EU, 2018-2023 </t>
  </si>
  <si>
    <t>Figure 3: Trade volume for secondary paper and cardboard materials, EU, 2004 to June 2023</t>
  </si>
  <si>
    <t>Figure 3: Price indicator for secondary paper and cardboard materials, EU, 2004 to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</si>
</sst>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0.0"/>
    <numFmt numFmtId="166" formatCode="_-* #,##0\ _€_-;\-* #,##0\ _€_-;_-* &quot;-&quot;??\ _€_-;_-@_-"/>
    <numFmt numFmtId="167" formatCode="#,##0.0_i"/>
    <numFmt numFmtId="168" formatCode="#,##0_i"/>
    <numFmt numFmtId="169" formatCode="_(&quot;€&quot;* #,##0.00_);_(&quot;€&quot;* \(#,##0.00\);_(&quot;€&quot;* &quot;-&quot;??_);_(@_)"/>
    <numFmt numFmtId="170" formatCode="_-* #,##0.00\ _€_-;\-* #,##0.00\ _€_-;_-* &quot;-&quot;??\ _€_-;_-@_-"/>
    <numFmt numFmtId="171" formatCode="#,##0.00\ &quot;€&quot;"/>
  </numFmts>
  <fonts count="37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u val="single"/>
      <sz val="5"/>
      <color indexed="12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0"/>
      <color rgb="FF4F72B8"/>
      <name val="Arial"/>
      <family val="2"/>
    </font>
    <font>
      <b/>
      <sz val="10"/>
      <name val="Arial"/>
      <family val="2"/>
    </font>
    <font>
      <b/>
      <sz val="10"/>
      <color rgb="FF333333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u val="single"/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10"/>
      <color rgb="FF1048AC"/>
      <name val="Arial"/>
      <family val="2"/>
    </font>
    <font>
      <sz val="10"/>
      <color theme="4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sz val="10"/>
      <color rgb="FF000000"/>
      <name val="Arial"/>
      <family val="2"/>
    </font>
    <font>
      <sz val="10"/>
      <name val="Arial Black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Calibri"/>
      <family val="2"/>
    </font>
    <font>
      <b/>
      <sz val="12"/>
      <color theme="1"/>
      <name val="Calibri"/>
      <family val="2"/>
    </font>
    <font>
      <sz val="9"/>
      <color theme="1" tint="0.35"/>
      <name val="+mn-cs"/>
      <family val="2"/>
    </font>
    <font>
      <b/>
      <sz val="12"/>
      <color theme="1" tint="0.35"/>
      <name val="Arial"/>
      <family val="2"/>
    </font>
    <font>
      <sz val="11"/>
      <name val="+mn-cs"/>
      <family val="2"/>
    </font>
    <font>
      <b/>
      <sz val="12"/>
      <name val="Arial"/>
      <family val="2"/>
    </font>
    <font>
      <sz val="10"/>
      <name val="Calibri"/>
      <family val="2"/>
    </font>
    <font>
      <b/>
      <sz val="6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4" tint="0.39994999766349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theme="7" tint="0.5999900102615356"/>
        <bgColor indexed="64"/>
      </patternFill>
    </fill>
  </fills>
  <borders count="74">
    <border>
      <left/>
      <right/>
      <top/>
      <bottom/>
      <diagonal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rgb="FF000000"/>
      </left>
      <right/>
      <top/>
      <bottom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/>
      <bottom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hair">
        <color rgb="FFC0C0C0"/>
      </bottom>
    </border>
    <border>
      <left style="hair">
        <color rgb="FFA6A6A6"/>
      </left>
      <right style="thin">
        <color rgb="FF000000"/>
      </right>
      <top/>
      <bottom style="hair">
        <color rgb="FFC0C0C0"/>
      </bottom>
    </border>
    <border>
      <left style="thin">
        <color rgb="FF000000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thin">
        <color rgb="FF000000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thin">
        <color rgb="FF000000"/>
      </right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thin">
        <color rgb="FF000000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thin">
        <color rgb="FF000000"/>
      </right>
      <top/>
      <bottom/>
    </border>
    <border>
      <left style="thin">
        <color rgb="FF000000"/>
      </left>
      <right/>
      <top style="hair">
        <color rgb="FFC0C0C0"/>
      </top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thin">
        <color rgb="FF000000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thin">
        <color rgb="FF000000"/>
      </right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medium"/>
      <right/>
      <top style="medium"/>
      <bottom style="thin">
        <color rgb="FF000000"/>
      </bottom>
    </border>
    <border>
      <left style="hair">
        <color rgb="FFA6A6A6"/>
      </left>
      <right/>
      <top style="medium"/>
      <bottom style="thin">
        <color rgb="FF000000"/>
      </bottom>
    </border>
    <border>
      <left style="hair">
        <color rgb="FFA6A6A6"/>
      </left>
      <right style="medium"/>
      <top style="medium"/>
      <bottom style="thin">
        <color rgb="FF000000"/>
      </bottom>
    </border>
    <border>
      <left style="medium"/>
      <right/>
      <top/>
      <bottom/>
    </border>
    <border>
      <left style="hair">
        <color rgb="FFA6A6A6"/>
      </left>
      <right style="medium"/>
      <top style="hair">
        <color rgb="FFC0C0C0"/>
      </top>
      <bottom style="hair">
        <color rgb="FFC0C0C0"/>
      </bottom>
    </border>
    <border>
      <left style="medium"/>
      <right/>
      <top style="hair">
        <color rgb="FFC0C0C0"/>
      </top>
      <bottom/>
    </border>
    <border>
      <left style="medium"/>
      <right/>
      <top style="hair">
        <color rgb="FFC0C0C0"/>
      </top>
      <bottom style="hair">
        <color rgb="FFC0C0C0"/>
      </bottom>
    </border>
    <border>
      <left style="medium"/>
      <right/>
      <top style="hair">
        <color rgb="FFC0C0C0"/>
      </top>
      <bottom style="thin">
        <color rgb="FF000000"/>
      </bottom>
    </border>
    <border>
      <left style="medium"/>
      <right/>
      <top style="hair">
        <color rgb="FFC0C0C0"/>
      </top>
      <bottom style="medium"/>
    </border>
    <border>
      <left style="hair">
        <color rgb="FFA6A6A6"/>
      </left>
      <right style="medium"/>
      <top/>
      <bottom/>
    </border>
    <border>
      <left style="medium"/>
      <right/>
      <top/>
      <bottom style="medium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thin"/>
    </border>
    <border>
      <left/>
      <right style="thin"/>
      <top style="thin">
        <color rgb="FF000000"/>
      </top>
      <bottom style="hair">
        <color rgb="FFC0C0C0"/>
      </bottom>
    </border>
    <border>
      <left/>
      <right style="thin"/>
      <top style="hair">
        <color rgb="FFC0C0C0"/>
      </top>
      <bottom style="hair">
        <color rgb="FFC0C0C0"/>
      </bottom>
    </border>
    <border>
      <left/>
      <right style="thin"/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/>
    </border>
    <border>
      <left style="medium"/>
      <right/>
      <top style="medium"/>
      <bottom/>
    </border>
    <border>
      <left style="hair">
        <color rgb="FFA6A6A6"/>
      </left>
      <right/>
      <top style="medium"/>
      <bottom/>
    </border>
    <border>
      <left style="hair">
        <color rgb="FFA6A6A6"/>
      </left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hair">
        <color rgb="FFA6A6A6"/>
      </left>
      <right/>
      <top/>
      <bottom style="medium"/>
    </border>
    <border>
      <left style="hair">
        <color rgb="FFA6A6A6"/>
      </left>
      <right style="medium"/>
      <top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164" fontId="5" fillId="0" borderId="0" applyFont="0" applyFill="0" applyBorder="0" applyAlignment="0" applyProtection="0"/>
    <xf numFmtId="167" fontId="4" fillId="0" borderId="0" applyFill="0" applyBorder="0" applyProtection="0">
      <alignment horizontal="right"/>
    </xf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289">
    <xf numFmtId="0" fontId="0" fillId="0" borderId="0" xfId="0"/>
    <xf numFmtId="0" fontId="0" fillId="0" borderId="0" xfId="24" applyNumberFormat="1" applyFont="1" applyFill="1" applyBorder="1" applyAlignment="1">
      <alignment/>
    </xf>
    <xf numFmtId="1" fontId="0" fillId="0" borderId="0" xfId="24" applyNumberFormat="1" applyFont="1" applyFill="1" applyBorder="1" applyAlignment="1">
      <alignment/>
    </xf>
    <xf numFmtId="10" fontId="7" fillId="0" borderId="0" xfId="15" applyNumberFormat="1" applyFont="1" applyFill="1" applyBorder="1" applyAlignment="1">
      <alignment/>
    </xf>
    <xf numFmtId="0" fontId="8" fillId="0" borderId="0" xfId="25" applyNumberFormat="1" applyFont="1" applyFill="1" applyBorder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2" fontId="0" fillId="0" borderId="0" xfId="24" applyNumberFormat="1" applyFont="1" applyFill="1" applyBorder="1" applyAlignment="1">
      <alignment/>
    </xf>
    <xf numFmtId="0" fontId="0" fillId="2" borderId="1" xfId="25" applyNumberFormat="1" applyFont="1" applyFill="1" applyBorder="1" applyAlignment="1">
      <alignment/>
    </xf>
    <xf numFmtId="1" fontId="0" fillId="0" borderId="2" xfId="27" applyNumberFormat="1" applyFont="1" applyFill="1" applyBorder="1" applyAlignment="1">
      <alignment/>
    </xf>
    <xf numFmtId="17" fontId="8" fillId="0" borderId="0" xfId="0" applyNumberFormat="1" applyFont="1" applyAlignment="1">
      <alignment horizontal="left"/>
    </xf>
    <xf numFmtId="0" fontId="8" fillId="2" borderId="3" xfId="25" applyNumberFormat="1" applyFont="1" applyFill="1" applyBorder="1" applyAlignment="1">
      <alignment/>
    </xf>
    <xf numFmtId="0" fontId="8" fillId="2" borderId="4" xfId="25" applyNumberFormat="1" applyFont="1" applyFill="1" applyBorder="1" applyAlignment="1">
      <alignment/>
    </xf>
    <xf numFmtId="0" fontId="8" fillId="0" borderId="4" xfId="25" applyNumberFormat="1" applyFont="1" applyFill="1" applyBorder="1" applyAlignment="1">
      <alignment/>
    </xf>
    <xf numFmtId="0" fontId="8" fillId="0" borderId="5" xfId="25" applyNumberFormat="1" applyFont="1" applyFill="1" applyBorder="1" applyAlignment="1">
      <alignment/>
    </xf>
    <xf numFmtId="17" fontId="8" fillId="0" borderId="6" xfId="0" applyNumberFormat="1" applyFont="1" applyBorder="1" applyAlignment="1">
      <alignment horizontal="left"/>
    </xf>
    <xf numFmtId="2" fontId="0" fillId="0" borderId="7" xfId="24" applyNumberFormat="1" applyFont="1" applyFill="1" applyBorder="1" applyAlignment="1">
      <alignment/>
    </xf>
    <xf numFmtId="0" fontId="8" fillId="0" borderId="0" xfId="24" applyNumberFormat="1" applyFont="1" applyFill="1" applyBorder="1" applyAlignment="1">
      <alignment/>
    </xf>
    <xf numFmtId="1" fontId="0" fillId="0" borderId="8" xfId="24" applyNumberFormat="1" applyFont="1" applyFill="1" applyBorder="1" applyAlignment="1">
      <alignment/>
    </xf>
    <xf numFmtId="1" fontId="0" fillId="0" borderId="7" xfId="24" applyNumberFormat="1" applyFont="1" applyFill="1" applyBorder="1" applyAlignment="1">
      <alignment/>
    </xf>
    <xf numFmtId="1" fontId="0" fillId="0" borderId="9" xfId="24" applyNumberFormat="1" applyFont="1" applyFill="1" applyBorder="1" applyAlignment="1">
      <alignment/>
    </xf>
    <xf numFmtId="0" fontId="0" fillId="2" borderId="0" xfId="25" applyNumberFormat="1" applyFont="1" applyFill="1" applyBorder="1" applyAlignment="1">
      <alignment/>
    </xf>
    <xf numFmtId="0" fontId="0" fillId="2" borderId="3" xfId="25" applyNumberFormat="1" applyFont="1" applyFill="1" applyBorder="1" applyAlignment="1">
      <alignment/>
    </xf>
    <xf numFmtId="0" fontId="0" fillId="2" borderId="10" xfId="25" applyNumberFormat="1" applyFont="1" applyFill="1" applyBorder="1" applyAlignment="1">
      <alignment/>
    </xf>
    <xf numFmtId="0" fontId="0" fillId="0" borderId="0" xfId="25" applyNumberFormat="1" applyFont="1" applyFill="1" applyBorder="1" applyAlignment="1">
      <alignment/>
    </xf>
    <xf numFmtId="1" fontId="0" fillId="0" borderId="0" xfId="25" applyNumberFormat="1" applyFont="1" applyFill="1" applyBorder="1" applyAlignment="1">
      <alignment/>
    </xf>
    <xf numFmtId="1" fontId="0" fillId="0" borderId="4" xfId="25" applyNumberFormat="1" applyFont="1" applyFill="1" applyBorder="1" applyAlignment="1">
      <alignment/>
    </xf>
    <xf numFmtId="1" fontId="0" fillId="0" borderId="2" xfId="25" applyNumberFormat="1" applyFont="1" applyFill="1" applyBorder="1" applyAlignment="1">
      <alignment/>
    </xf>
    <xf numFmtId="0" fontId="8" fillId="0" borderId="0" xfId="25" applyNumberFormat="1" applyFont="1" applyFill="1" applyBorder="1" applyAlignment="1">
      <alignment horizontal="left"/>
    </xf>
    <xf numFmtId="4" fontId="0" fillId="2" borderId="0" xfId="25" applyNumberFormat="1" applyFont="1" applyFill="1" applyBorder="1" applyAlignment="1">
      <alignment/>
    </xf>
    <xf numFmtId="0" fontId="0" fillId="0" borderId="0" xfId="25" applyNumberFormat="1" applyFont="1" applyFill="1" applyBorder="1" applyAlignment="1">
      <alignment wrapText="1"/>
    </xf>
    <xf numFmtId="0" fontId="0" fillId="0" borderId="0" xfId="25" applyNumberFormat="1" applyFont="1" applyFill="1" applyBorder="1" applyAlignment="1">
      <alignment horizontal="center" vertical="center"/>
    </xf>
    <xf numFmtId="4" fontId="0" fillId="0" borderId="0" xfId="25" applyNumberFormat="1" applyFont="1" applyFill="1" applyBorder="1" applyAlignment="1">
      <alignment/>
    </xf>
    <xf numFmtId="0" fontId="12" fillId="3" borderId="0" xfId="20" applyFont="1" applyFill="1" applyAlignment="1" applyProtection="1">
      <alignment vertical="center"/>
      <protection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0" fillId="0" borderId="0" xfId="0" applyFont="1"/>
    <xf numFmtId="17" fontId="8" fillId="0" borderId="13" xfId="0" applyNumberFormat="1" applyFont="1" applyBorder="1" applyAlignment="1">
      <alignment horizontal="left"/>
    </xf>
    <xf numFmtId="167" fontId="11" fillId="0" borderId="14" xfId="22" applyFont="1" applyBorder="1" applyAlignment="1">
      <alignment horizontal="right"/>
    </xf>
    <xf numFmtId="167" fontId="0" fillId="0" borderId="14" xfId="22" applyFont="1" applyFill="1" applyBorder="1" applyAlignment="1">
      <alignment horizontal="right"/>
    </xf>
    <xf numFmtId="167" fontId="0" fillId="0" borderId="14" xfId="22" applyFont="1" applyBorder="1" applyAlignment="1">
      <alignment horizontal="right"/>
    </xf>
    <xf numFmtId="165" fontId="0" fillId="0" borderId="0" xfId="0" applyNumberFormat="1" applyFont="1"/>
    <xf numFmtId="1" fontId="0" fillId="0" borderId="0" xfId="0" applyNumberFormat="1" applyFont="1"/>
    <xf numFmtId="17" fontId="8" fillId="0" borderId="15" xfId="0" applyNumberFormat="1" applyFont="1" applyBorder="1" applyAlignment="1">
      <alignment horizontal="left"/>
    </xf>
    <xf numFmtId="167" fontId="0" fillId="0" borderId="16" xfId="22" applyFont="1" applyFill="1" applyBorder="1" applyAlignment="1">
      <alignment horizontal="right"/>
    </xf>
    <xf numFmtId="167" fontId="0" fillId="0" borderId="16" xfId="22" applyFont="1" applyBorder="1" applyAlignment="1">
      <alignment horizontal="right"/>
    </xf>
    <xf numFmtId="17" fontId="8" fillId="0" borderId="17" xfId="0" applyNumberFormat="1" applyFont="1" applyBorder="1" applyAlignment="1">
      <alignment horizontal="left"/>
    </xf>
    <xf numFmtId="167" fontId="0" fillId="0" borderId="18" xfId="22" applyFont="1" applyFill="1" applyBorder="1" applyAlignment="1">
      <alignment horizontal="right"/>
    </xf>
    <xf numFmtId="167" fontId="0" fillId="0" borderId="18" xfId="22" applyFont="1" applyBorder="1" applyAlignment="1">
      <alignment horizontal="right"/>
    </xf>
    <xf numFmtId="17" fontId="8" fillId="0" borderId="19" xfId="0" applyNumberFormat="1" applyFont="1" applyBorder="1" applyAlignment="1">
      <alignment horizontal="left"/>
    </xf>
    <xf numFmtId="167" fontId="11" fillId="0" borderId="20" xfId="22" applyFont="1" applyBorder="1" applyAlignment="1">
      <alignment horizontal="right"/>
    </xf>
    <xf numFmtId="167" fontId="0" fillId="0" borderId="20" xfId="22" applyFont="1" applyFill="1" applyBorder="1" applyAlignment="1">
      <alignment horizontal="right"/>
    </xf>
    <xf numFmtId="167" fontId="0" fillId="0" borderId="20" xfId="22" applyFont="1" applyBorder="1" applyAlignment="1">
      <alignment horizontal="right"/>
    </xf>
    <xf numFmtId="167" fontId="11" fillId="0" borderId="21" xfId="22" applyFont="1" applyBorder="1" applyAlignment="1">
      <alignment horizontal="right"/>
    </xf>
    <xf numFmtId="167" fontId="0" fillId="0" borderId="21" xfId="22" applyFont="1" applyFill="1" applyBorder="1" applyAlignment="1">
      <alignment horizontal="right"/>
    </xf>
    <xf numFmtId="167" fontId="0" fillId="0" borderId="21" xfId="22" applyFont="1" applyBorder="1" applyAlignment="1">
      <alignment horizontal="right"/>
    </xf>
    <xf numFmtId="167" fontId="11" fillId="0" borderId="16" xfId="22" applyFont="1" applyBorder="1" applyAlignment="1">
      <alignment horizontal="right"/>
    </xf>
    <xf numFmtId="0" fontId="13" fillId="0" borderId="0" xfId="0" applyFont="1"/>
    <xf numFmtId="0" fontId="0" fillId="0" borderId="16" xfId="0" applyFont="1" applyBorder="1"/>
    <xf numFmtId="0" fontId="0" fillId="0" borderId="20" xfId="0" applyFont="1" applyBorder="1"/>
    <xf numFmtId="0" fontId="8" fillId="0" borderId="0" xfId="0" applyFont="1" applyAlignment="1">
      <alignment horizontal="left"/>
    </xf>
    <xf numFmtId="4" fontId="0" fillId="2" borderId="2" xfId="25" applyNumberFormat="1" applyFont="1" applyFill="1" applyBorder="1" applyAlignment="1">
      <alignment/>
    </xf>
    <xf numFmtId="2" fontId="0" fillId="0" borderId="0" xfId="25" applyNumberFormat="1" applyFont="1" applyFill="1" applyBorder="1" applyAlignment="1">
      <alignment wrapText="1"/>
    </xf>
    <xf numFmtId="4" fontId="0" fillId="0" borderId="2" xfId="25" applyNumberFormat="1" applyFont="1" applyFill="1" applyBorder="1" applyAlignment="1">
      <alignment/>
    </xf>
    <xf numFmtId="2" fontId="0" fillId="0" borderId="0" xfId="25" applyNumberFormat="1" applyFont="1" applyFill="1" applyBorder="1" applyAlignment="1">
      <alignment/>
    </xf>
    <xf numFmtId="0" fontId="14" fillId="3" borderId="0" xfId="20" applyFont="1" applyFill="1" applyAlignment="1" applyProtection="1">
      <alignment vertical="center"/>
      <protection/>
    </xf>
    <xf numFmtId="4" fontId="0" fillId="0" borderId="22" xfId="25" applyNumberFormat="1" applyFont="1" applyFill="1" applyBorder="1" applyAlignment="1">
      <alignment/>
    </xf>
    <xf numFmtId="0" fontId="8" fillId="2" borderId="23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15" fillId="0" borderId="0" xfId="0" applyFont="1"/>
    <xf numFmtId="17" fontId="8" fillId="0" borderId="25" xfId="0" applyNumberFormat="1" applyFont="1" applyBorder="1" applyAlignment="1">
      <alignment horizontal="left"/>
    </xf>
    <xf numFmtId="168" fontId="0" fillId="0" borderId="14" xfId="22" applyNumberFormat="1" applyFont="1" applyBorder="1" applyAlignment="1">
      <alignment horizontal="right"/>
    </xf>
    <xf numFmtId="168" fontId="11" fillId="0" borderId="14" xfId="22" applyNumberFormat="1" applyFont="1" applyBorder="1" applyAlignment="1">
      <alignment horizontal="right"/>
    </xf>
    <xf numFmtId="168" fontId="11" fillId="0" borderId="26" xfId="22" applyNumberFormat="1" applyFont="1" applyBorder="1" applyAlignment="1">
      <alignment horizontal="right"/>
    </xf>
    <xf numFmtId="17" fontId="8" fillId="0" borderId="27" xfId="0" applyNumberFormat="1" applyFont="1" applyBorder="1" applyAlignment="1">
      <alignment horizontal="left"/>
    </xf>
    <xf numFmtId="168" fontId="11" fillId="0" borderId="16" xfId="22" applyNumberFormat="1" applyFont="1" applyBorder="1" applyAlignment="1">
      <alignment horizontal="right"/>
    </xf>
    <xf numFmtId="168" fontId="11" fillId="0" borderId="28" xfId="22" applyNumberFormat="1" applyFont="1" applyBorder="1" applyAlignment="1">
      <alignment horizontal="right"/>
    </xf>
    <xf numFmtId="168" fontId="0" fillId="0" borderId="18" xfId="22" applyNumberFormat="1" applyFont="1" applyBorder="1" applyAlignment="1">
      <alignment horizontal="right"/>
    </xf>
    <xf numFmtId="168" fontId="11" fillId="0" borderId="18" xfId="22" applyNumberFormat="1" applyFont="1" applyBorder="1" applyAlignment="1">
      <alignment horizontal="right"/>
    </xf>
    <xf numFmtId="168" fontId="11" fillId="0" borderId="29" xfId="22" applyNumberFormat="1" applyFont="1" applyBorder="1" applyAlignment="1">
      <alignment horizontal="right"/>
    </xf>
    <xf numFmtId="168" fontId="0" fillId="0" borderId="30" xfId="22" applyNumberFormat="1" applyFont="1" applyBorder="1" applyAlignment="1">
      <alignment horizontal="right"/>
    </xf>
    <xf numFmtId="168" fontId="11" fillId="0" borderId="30" xfId="22" applyNumberFormat="1" applyFont="1" applyBorder="1" applyAlignment="1">
      <alignment horizontal="right"/>
    </xf>
    <xf numFmtId="168" fontId="11" fillId="0" borderId="31" xfId="22" applyNumberFormat="1" applyFont="1" applyBorder="1" applyAlignment="1">
      <alignment horizontal="right"/>
    </xf>
    <xf numFmtId="168" fontId="0" fillId="0" borderId="21" xfId="22" applyNumberFormat="1" applyFont="1" applyBorder="1" applyAlignment="1">
      <alignment horizontal="right"/>
    </xf>
    <xf numFmtId="168" fontId="11" fillId="0" borderId="21" xfId="22" applyNumberFormat="1" applyFont="1" applyBorder="1" applyAlignment="1">
      <alignment horizontal="right"/>
    </xf>
    <xf numFmtId="168" fontId="11" fillId="0" borderId="32" xfId="22" applyNumberFormat="1" applyFont="1" applyBorder="1" applyAlignment="1">
      <alignment horizontal="right"/>
    </xf>
    <xf numFmtId="166" fontId="15" fillId="0" borderId="0" xfId="21" applyNumberFormat="1" applyFont="1"/>
    <xf numFmtId="168" fontId="0" fillId="0" borderId="16" xfId="22" applyNumberFormat="1" applyFont="1" applyBorder="1" applyAlignment="1">
      <alignment horizontal="right"/>
    </xf>
    <xf numFmtId="168" fontId="0" fillId="0" borderId="0" xfId="0" applyNumberFormat="1" applyFont="1"/>
    <xf numFmtId="17" fontId="8" fillId="0" borderId="33" xfId="0" applyNumberFormat="1" applyFont="1" applyBorder="1" applyAlignment="1">
      <alignment horizontal="left"/>
    </xf>
    <xf numFmtId="168" fontId="0" fillId="0" borderId="20" xfId="22" applyNumberFormat="1" applyFont="1" applyBorder="1" applyAlignment="1">
      <alignment horizontal="right"/>
    </xf>
    <xf numFmtId="0" fontId="0" fillId="0" borderId="34" xfId="0" applyFont="1" applyBorder="1"/>
    <xf numFmtId="0" fontId="16" fillId="3" borderId="0" xfId="20" applyFont="1" applyFill="1" applyAlignment="1" applyProtection="1">
      <alignment vertical="center"/>
      <protection/>
    </xf>
    <xf numFmtId="0" fontId="8" fillId="4" borderId="35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17" fontId="8" fillId="0" borderId="39" xfId="0" applyNumberFormat="1" applyFont="1" applyBorder="1" applyAlignment="1">
      <alignment horizontal="left"/>
    </xf>
    <xf numFmtId="167" fontId="0" fillId="0" borderId="40" xfId="22" applyFont="1" applyBorder="1" applyAlignment="1">
      <alignment horizontal="right"/>
    </xf>
    <xf numFmtId="167" fontId="0" fillId="0" borderId="41" xfId="22" applyFont="1" applyBorder="1" applyAlignment="1">
      <alignment horizontal="right"/>
    </xf>
    <xf numFmtId="167" fontId="0" fillId="0" borderId="42" xfId="22" applyFont="1" applyBorder="1" applyAlignment="1">
      <alignment horizontal="right"/>
    </xf>
    <xf numFmtId="167" fontId="0" fillId="0" borderId="43" xfId="22" applyFont="1" applyBorder="1" applyAlignment="1">
      <alignment horizontal="right"/>
    </xf>
    <xf numFmtId="167" fontId="0" fillId="0" borderId="44" xfId="22" applyFont="1" applyBorder="1" applyAlignment="1">
      <alignment horizontal="right"/>
    </xf>
    <xf numFmtId="167" fontId="0" fillId="0" borderId="45" xfId="22" applyFont="1" applyBorder="1" applyAlignment="1">
      <alignment horizontal="right"/>
    </xf>
    <xf numFmtId="1" fontId="0" fillId="0" borderId="46" xfId="0" applyNumberFormat="1" applyFont="1" applyBorder="1"/>
    <xf numFmtId="167" fontId="0" fillId="0" borderId="46" xfId="22" applyFont="1" applyBorder="1" applyAlignment="1">
      <alignment horizontal="right"/>
    </xf>
    <xf numFmtId="1" fontId="0" fillId="0" borderId="47" xfId="0" applyNumberFormat="1" applyFont="1" applyBorder="1"/>
    <xf numFmtId="167" fontId="0" fillId="0" borderId="43" xfId="22" applyFont="1" applyFill="1" applyBorder="1" applyAlignment="1">
      <alignment horizontal="right"/>
    </xf>
    <xf numFmtId="1" fontId="0" fillId="0" borderId="43" xfId="0" applyNumberFormat="1" applyFont="1" applyBorder="1"/>
    <xf numFmtId="1" fontId="0" fillId="0" borderId="44" xfId="0" applyNumberFormat="1" applyFont="1" applyBorder="1"/>
    <xf numFmtId="0" fontId="8" fillId="0" borderId="0" xfId="0" applyFont="1"/>
    <xf numFmtId="0" fontId="0" fillId="2" borderId="3" xfId="0" applyFont="1" applyFill="1" applyBorder="1"/>
    <xf numFmtId="0" fontId="0" fillId="2" borderId="1" xfId="0" applyFont="1" applyFill="1" applyBorder="1"/>
    <xf numFmtId="0" fontId="0" fillId="2" borderId="10" xfId="0" applyFont="1" applyFill="1" applyBorder="1"/>
    <xf numFmtId="0" fontId="0" fillId="2" borderId="0" xfId="0" applyFont="1" applyFill="1"/>
    <xf numFmtId="0" fontId="0" fillId="2" borderId="4" xfId="0" applyFont="1" applyFill="1" applyBorder="1"/>
    <xf numFmtId="0" fontId="0" fillId="2" borderId="2" xfId="0" applyFont="1" applyFill="1" applyBorder="1"/>
    <xf numFmtId="0" fontId="0" fillId="0" borderId="4" xfId="0" applyFont="1" applyBorder="1"/>
    <xf numFmtId="2" fontId="0" fillId="0" borderId="0" xfId="0" applyNumberFormat="1" applyFont="1"/>
    <xf numFmtId="2" fontId="0" fillId="0" borderId="2" xfId="0" applyNumberFormat="1" applyFont="1" applyBorder="1"/>
    <xf numFmtId="0" fontId="8" fillId="2" borderId="11" xfId="24" applyNumberFormat="1" applyFont="1" applyFill="1" applyBorder="1" applyAlignment="1">
      <alignment horizontal="center" vertical="center" wrapText="1"/>
    </xf>
    <xf numFmtId="0" fontId="8" fillId="2" borderId="12" xfId="24" applyNumberFormat="1" applyFont="1" applyFill="1" applyBorder="1" applyAlignment="1">
      <alignment horizontal="center" vertical="center" wrapText="1"/>
    </xf>
    <xf numFmtId="17" fontId="8" fillId="5" borderId="0" xfId="24" applyNumberFormat="1" applyFont="1" applyFill="1" applyBorder="1" applyAlignment="1">
      <alignment horizontal="left"/>
    </xf>
    <xf numFmtId="3" fontId="0" fillId="0" borderId="16" xfId="22" applyNumberFormat="1" applyFont="1" applyBorder="1" applyAlignment="1">
      <alignment horizontal="right"/>
    </xf>
    <xf numFmtId="17" fontId="8" fillId="5" borderId="17" xfId="24" applyNumberFormat="1" applyFont="1" applyFill="1" applyBorder="1" applyAlignment="1">
      <alignment horizontal="left"/>
    </xf>
    <xf numFmtId="0" fontId="12" fillId="0" borderId="0" xfId="20" applyFont="1" applyAlignment="1" applyProtection="1">
      <alignment vertical="center"/>
      <protection/>
    </xf>
    <xf numFmtId="1" fontId="0" fillId="0" borderId="16" xfId="22" applyNumberFormat="1" applyFont="1" applyBorder="1" applyAlignment="1">
      <alignment horizontal="right"/>
    </xf>
    <xf numFmtId="17" fontId="8" fillId="5" borderId="15" xfId="24" applyNumberFormat="1" applyFont="1" applyFill="1" applyBorder="1" applyAlignment="1">
      <alignment horizontal="left"/>
    </xf>
    <xf numFmtId="17" fontId="8" fillId="5" borderId="48" xfId="24" applyNumberFormat="1" applyFont="1" applyFill="1" applyBorder="1" applyAlignment="1">
      <alignment horizontal="left"/>
    </xf>
    <xf numFmtId="0" fontId="8" fillId="2" borderId="49" xfId="24" applyNumberFormat="1" applyFont="1" applyFill="1" applyBorder="1" applyAlignment="1">
      <alignment horizontal="center" vertical="center" wrapText="1"/>
    </xf>
    <xf numFmtId="0" fontId="8" fillId="2" borderId="50" xfId="24" applyNumberFormat="1" applyFont="1" applyFill="1" applyBorder="1" applyAlignment="1">
      <alignment horizontal="center" vertical="center" wrapText="1"/>
    </xf>
    <xf numFmtId="0" fontId="8" fillId="2" borderId="51" xfId="24" applyNumberFormat="1" applyFont="1" applyFill="1" applyBorder="1" applyAlignment="1">
      <alignment horizontal="center" vertical="center" wrapText="1"/>
    </xf>
    <xf numFmtId="17" fontId="8" fillId="0" borderId="52" xfId="24" applyNumberFormat="1" applyFont="1" applyFill="1" applyBorder="1" applyAlignment="1">
      <alignment horizontal="left"/>
    </xf>
    <xf numFmtId="2" fontId="0" fillId="0" borderId="16" xfId="22" applyNumberFormat="1" applyFont="1" applyFill="1" applyBorder="1" applyAlignment="1">
      <alignment horizontal="right"/>
    </xf>
    <xf numFmtId="2" fontId="0" fillId="0" borderId="53" xfId="22" applyNumberFormat="1" applyFont="1" applyFill="1" applyBorder="1" applyAlignment="1">
      <alignment horizontal="right"/>
    </xf>
    <xf numFmtId="17" fontId="8" fillId="0" borderId="54" xfId="24" applyNumberFormat="1" applyFont="1" applyFill="1" applyBorder="1" applyAlignment="1">
      <alignment horizontal="left"/>
    </xf>
    <xf numFmtId="17" fontId="8" fillId="0" borderId="55" xfId="24" applyNumberFormat="1" applyFont="1" applyFill="1" applyBorder="1" applyAlignment="1">
      <alignment horizontal="left"/>
    </xf>
    <xf numFmtId="17" fontId="8" fillId="0" borderId="56" xfId="24" applyNumberFormat="1" applyFont="1" applyFill="1" applyBorder="1" applyAlignment="1">
      <alignment horizontal="left"/>
    </xf>
    <xf numFmtId="17" fontId="8" fillId="0" borderId="57" xfId="24" applyNumberFormat="1" applyFont="1" applyFill="1" applyBorder="1" applyAlignment="1">
      <alignment horizontal="left"/>
    </xf>
    <xf numFmtId="2" fontId="0" fillId="2" borderId="52" xfId="25" applyNumberFormat="1" applyFont="1" applyFill="1" applyBorder="1" applyAlignment="1">
      <alignment wrapText="1"/>
    </xf>
    <xf numFmtId="2" fontId="0" fillId="2" borderId="0" xfId="25" applyNumberFormat="1" applyFont="1" applyFill="1" applyBorder="1" applyAlignment="1">
      <alignment wrapText="1"/>
    </xf>
    <xf numFmtId="0" fontId="0" fillId="2" borderId="8" xfId="25" applyNumberFormat="1" applyFont="1" applyFill="1" applyBorder="1" applyAlignment="1">
      <alignment horizontal="center" vertical="center"/>
    </xf>
    <xf numFmtId="2" fontId="0" fillId="0" borderId="52" xfId="25" applyNumberFormat="1" applyFont="1" applyFill="1" applyBorder="1" applyAlignment="1">
      <alignment/>
    </xf>
    <xf numFmtId="0" fontId="0" fillId="0" borderId="8" xfId="25" applyNumberFormat="1" applyFont="1" applyFill="1" applyBorder="1" applyAlignment="1">
      <alignment/>
    </xf>
    <xf numFmtId="0" fontId="0" fillId="0" borderId="9" xfId="25" applyNumberFormat="1" applyFont="1" applyFill="1" applyBorder="1" applyAlignment="1">
      <alignment/>
    </xf>
    <xf numFmtId="1" fontId="0" fillId="0" borderId="21" xfId="22" applyNumberFormat="1" applyFont="1" applyFill="1" applyBorder="1" applyAlignment="1">
      <alignment horizontal="right"/>
    </xf>
    <xf numFmtId="1" fontId="0" fillId="0" borderId="58" xfId="22" applyNumberFormat="1" applyFont="1" applyFill="1" applyBorder="1" applyAlignment="1">
      <alignment horizontal="right"/>
    </xf>
    <xf numFmtId="0" fontId="8" fillId="0" borderId="0" xfId="0" applyFont="1" applyAlignment="1">
      <alignment vertical="center"/>
    </xf>
    <xf numFmtId="0" fontId="0" fillId="0" borderId="52" xfId="0" applyFont="1" applyBorder="1"/>
    <xf numFmtId="2" fontId="0" fillId="0" borderId="8" xfId="0" applyNumberFormat="1" applyFont="1" applyBorder="1"/>
    <xf numFmtId="2" fontId="0" fillId="6" borderId="8" xfId="0" applyNumberFormat="1" applyFont="1" applyFill="1" applyBorder="1"/>
    <xf numFmtId="0" fontId="0" fillId="0" borderId="59" xfId="0" applyFont="1" applyBorder="1"/>
    <xf numFmtId="17" fontId="8" fillId="0" borderId="48" xfId="0" applyNumberFormat="1" applyFont="1" applyBorder="1" applyAlignment="1">
      <alignment horizontal="left"/>
    </xf>
    <xf numFmtId="0" fontId="13" fillId="0" borderId="0" xfId="0" applyFont="1" applyAlignment="1">
      <alignment horizontal="left" indent="2"/>
    </xf>
    <xf numFmtId="0" fontId="0" fillId="0" borderId="0" xfId="0" applyFont="1" applyAlignment="1">
      <alignment vertical="center"/>
    </xf>
    <xf numFmtId="0" fontId="8" fillId="4" borderId="11" xfId="0" applyFont="1" applyFill="1" applyBorder="1" applyAlignment="1">
      <alignment horizontal="left" vertical="center"/>
    </xf>
    <xf numFmtId="167" fontId="8" fillId="4" borderId="11" xfId="22" applyFont="1" applyFill="1" applyBorder="1" applyAlignment="1">
      <alignment horizontal="left" vertical="center"/>
    </xf>
    <xf numFmtId="167" fontId="0" fillId="0" borderId="13" xfId="22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167" fontId="0" fillId="0" borderId="15" xfId="22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167" fontId="0" fillId="0" borderId="48" xfId="22" applyFont="1" applyBorder="1" applyAlignment="1">
      <alignment horizontal="left" vertical="center"/>
    </xf>
    <xf numFmtId="0" fontId="12" fillId="0" borderId="0" xfId="20" applyFont="1" applyAlignment="1" applyProtection="1">
      <alignment/>
      <protection/>
    </xf>
    <xf numFmtId="167" fontId="8" fillId="4" borderId="60" xfId="22" applyFont="1" applyFill="1" applyBorder="1" applyAlignment="1">
      <alignment horizontal="left" vertical="center"/>
    </xf>
    <xf numFmtId="0" fontId="8" fillId="0" borderId="6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8" fillId="0" borderId="15" xfId="0" applyFont="1" applyBorder="1" applyAlignment="1">
      <alignment vertical="center" wrapText="1"/>
    </xf>
    <xf numFmtId="167" fontId="0" fillId="0" borderId="13" xfId="22" applyFont="1" applyBorder="1" applyAlignment="1">
      <alignment horizontal="left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1" fontId="0" fillId="0" borderId="0" xfId="22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horizontal="right" vertical="center" indent="1"/>
    </xf>
    <xf numFmtId="1" fontId="8" fillId="0" borderId="61" xfId="22" applyNumberFormat="1" applyFont="1" applyBorder="1" applyAlignment="1">
      <alignment horizontal="center" vertical="center" wrapText="1"/>
    </xf>
    <xf numFmtId="167" fontId="0" fillId="4" borderId="13" xfId="22" applyFont="1" applyFill="1" applyBorder="1" applyAlignment="1">
      <alignment horizontal="left" vertical="center"/>
    </xf>
    <xf numFmtId="0" fontId="8" fillId="0" borderId="15" xfId="0" applyFont="1" applyBorder="1" applyAlignment="1">
      <alignment horizontal="right" vertical="center" indent="1"/>
    </xf>
    <xf numFmtId="1" fontId="8" fillId="0" borderId="15" xfId="22" applyNumberFormat="1" applyFont="1" applyBorder="1" applyAlignment="1">
      <alignment horizontal="center" vertical="center" wrapText="1"/>
    </xf>
    <xf numFmtId="167" fontId="0" fillId="4" borderId="15" xfId="22" applyFont="1" applyFill="1" applyBorder="1" applyAlignment="1">
      <alignment horizontal="left" vertical="center"/>
    </xf>
    <xf numFmtId="1" fontId="8" fillId="0" borderId="13" xfId="22" applyNumberFormat="1" applyFont="1" applyBorder="1" applyAlignment="1">
      <alignment horizontal="center" vertical="center" wrapText="1"/>
    </xf>
    <xf numFmtId="0" fontId="8" fillId="0" borderId="48" xfId="0" applyFont="1" applyBorder="1" applyAlignment="1">
      <alignment horizontal="right" vertical="center" indent="1"/>
    </xf>
    <xf numFmtId="1" fontId="8" fillId="0" borderId="19" xfId="22" applyNumberFormat="1" applyFont="1" applyBorder="1" applyAlignment="1">
      <alignment horizontal="center" vertical="center" wrapText="1"/>
    </xf>
    <xf numFmtId="167" fontId="0" fillId="4" borderId="48" xfId="22" applyFont="1" applyFill="1" applyBorder="1" applyAlignment="1">
      <alignment horizontal="left" vertical="center"/>
    </xf>
    <xf numFmtId="0" fontId="8" fillId="0" borderId="13" xfId="0" applyFont="1" applyBorder="1" applyAlignment="1">
      <alignment vertical="center" wrapText="1"/>
    </xf>
    <xf numFmtId="1" fontId="0" fillId="0" borderId="3" xfId="25" applyNumberFormat="1" applyFont="1" applyFill="1" applyBorder="1" applyAlignment="1">
      <alignment/>
    </xf>
    <xf numFmtId="1" fontId="0" fillId="0" borderId="1" xfId="25" applyNumberFormat="1" applyFont="1" applyFill="1" applyBorder="1" applyAlignment="1">
      <alignment/>
    </xf>
    <xf numFmtId="1" fontId="0" fillId="0" borderId="10" xfId="25" applyNumberFormat="1" applyFont="1" applyFill="1" applyBorder="1" applyAlignment="1">
      <alignment/>
    </xf>
    <xf numFmtId="0" fontId="0" fillId="0" borderId="5" xfId="24" applyNumberFormat="1" applyFont="1" applyFill="1" applyBorder="1" applyAlignment="1">
      <alignment/>
    </xf>
    <xf numFmtId="1" fontId="0" fillId="0" borderId="62" xfId="24" applyNumberFormat="1" applyFont="1" applyFill="1" applyBorder="1" applyAlignment="1">
      <alignment/>
    </xf>
    <xf numFmtId="0" fontId="0" fillId="0" borderId="22" xfId="24" applyNumberFormat="1" applyFont="1" applyFill="1" applyBorder="1" applyAlignment="1">
      <alignment/>
    </xf>
    <xf numFmtId="0" fontId="0" fillId="2" borderId="1" xfId="29" applyNumberFormat="1" applyFont="1" applyFill="1" applyBorder="1" applyAlignment="1">
      <alignment/>
    </xf>
    <xf numFmtId="165" fontId="7" fillId="0" borderId="0" xfId="29" applyNumberFormat="1" applyFont="1" applyFill="1" applyBorder="1" applyAlignment="1">
      <alignment/>
    </xf>
    <xf numFmtId="1" fontId="7" fillId="0" borderId="0" xfId="29" applyNumberFormat="1" applyFont="1" applyFill="1" applyBorder="1" applyAlignment="1">
      <alignment/>
    </xf>
    <xf numFmtId="0" fontId="9" fillId="0" borderId="0" xfId="30" applyFont="1" applyAlignment="1">
      <alignment vertical="center"/>
      <protection/>
    </xf>
    <xf numFmtId="0" fontId="7" fillId="0" borderId="0" xfId="29" applyNumberFormat="1" applyFont="1" applyFill="1" applyBorder="1" applyAlignment="1">
      <alignment/>
    </xf>
    <xf numFmtId="17" fontId="0" fillId="0" borderId="5" xfId="29" applyNumberFormat="1" applyFont="1" applyFill="1" applyBorder="1" applyAlignment="1">
      <alignment/>
    </xf>
    <xf numFmtId="167" fontId="15" fillId="0" borderId="21" xfId="22" applyFont="1" applyFill="1" applyBorder="1" applyAlignment="1">
      <alignment horizontal="right"/>
    </xf>
    <xf numFmtId="167" fontId="15" fillId="0" borderId="14" xfId="22" applyFont="1" applyBorder="1" applyAlignment="1">
      <alignment horizontal="right"/>
    </xf>
    <xf numFmtId="167" fontId="15" fillId="0" borderId="20" xfId="22" applyFont="1" applyBorder="1" applyAlignment="1">
      <alignment horizontal="right"/>
    </xf>
    <xf numFmtId="1" fontId="0" fillId="7" borderId="2" xfId="27" applyNumberFormat="1" applyFont="1" applyFill="1" applyBorder="1" applyAlignment="1">
      <alignment/>
    </xf>
    <xf numFmtId="1" fontId="0" fillId="0" borderId="0" xfId="29" applyNumberFormat="1" applyFont="1" applyFill="1" applyBorder="1" applyAlignment="1">
      <alignment/>
    </xf>
    <xf numFmtId="0" fontId="0" fillId="0" borderId="0" xfId="29" applyNumberFormat="1" applyFont="1" applyFill="1" applyBorder="1" applyAlignment="1">
      <alignment/>
    </xf>
    <xf numFmtId="1" fontId="0" fillId="0" borderId="2" xfId="29" applyNumberFormat="1" applyFont="1" applyFill="1" applyBorder="1" applyAlignment="1">
      <alignment/>
    </xf>
    <xf numFmtId="1" fontId="0" fillId="0" borderId="62" xfId="29" applyNumberFormat="1" applyFont="1" applyFill="1" applyBorder="1" applyAlignment="1">
      <alignment/>
    </xf>
    <xf numFmtId="0" fontId="0" fillId="0" borderId="62" xfId="29" applyNumberFormat="1" applyFont="1" applyFill="1" applyBorder="1" applyAlignment="1">
      <alignment/>
    </xf>
    <xf numFmtId="1" fontId="0" fillId="0" borderId="22" xfId="29" applyNumberFormat="1" applyFont="1" applyFill="1" applyBorder="1" applyAlignment="1">
      <alignment/>
    </xf>
    <xf numFmtId="17" fontId="8" fillId="7" borderId="27" xfId="0" applyNumberFormat="1" applyFont="1" applyFill="1" applyBorder="1" applyAlignment="1">
      <alignment horizontal="left"/>
    </xf>
    <xf numFmtId="167" fontId="0" fillId="7" borderId="42" xfId="22" applyFont="1" applyFill="1" applyBorder="1" applyAlignment="1">
      <alignment horizontal="right"/>
    </xf>
    <xf numFmtId="1" fontId="0" fillId="7" borderId="46" xfId="0" applyNumberFormat="1" applyFont="1" applyFill="1" applyBorder="1"/>
    <xf numFmtId="167" fontId="0" fillId="7" borderId="43" xfId="22" applyFont="1" applyFill="1" applyBorder="1" applyAlignment="1">
      <alignment horizontal="right"/>
    </xf>
    <xf numFmtId="1" fontId="0" fillId="7" borderId="47" xfId="0" applyNumberFormat="1" applyFont="1" applyFill="1" applyBorder="1"/>
    <xf numFmtId="167" fontId="0" fillId="0" borderId="63" xfId="22" applyFont="1" applyBorder="1" applyAlignment="1">
      <alignment horizontal="right"/>
    </xf>
    <xf numFmtId="167" fontId="0" fillId="0" borderId="64" xfId="22" applyFont="1" applyBorder="1" applyAlignment="1">
      <alignment horizontal="right"/>
    </xf>
    <xf numFmtId="167" fontId="0" fillId="0" borderId="65" xfId="22" applyFont="1" applyBorder="1" applyAlignment="1">
      <alignment horizontal="right"/>
    </xf>
    <xf numFmtId="1" fontId="0" fillId="0" borderId="65" xfId="0" applyNumberFormat="1" applyFont="1" applyBorder="1"/>
    <xf numFmtId="0" fontId="8" fillId="4" borderId="66" xfId="0" applyFont="1" applyFill="1" applyBorder="1" applyAlignment="1">
      <alignment horizontal="center" vertical="center" wrapText="1"/>
    </xf>
    <xf numFmtId="4" fontId="0" fillId="0" borderId="0" xfId="24" applyNumberFormat="1" applyFont="1" applyFill="1" applyBorder="1" applyAlignment="1">
      <alignment/>
    </xf>
    <xf numFmtId="171" fontId="0" fillId="0" borderId="0" xfId="24" applyNumberFormat="1" applyFont="1" applyFill="1" applyBorder="1" applyAlignment="1">
      <alignment/>
    </xf>
    <xf numFmtId="17" fontId="8" fillId="0" borderId="48" xfId="24" applyNumberFormat="1" applyFont="1" applyFill="1" applyBorder="1" applyAlignment="1">
      <alignment horizontal="left"/>
    </xf>
    <xf numFmtId="2" fontId="0" fillId="0" borderId="52" xfId="24" applyNumberFormat="1" applyFont="1" applyFill="1" applyBorder="1" applyAlignment="1">
      <alignment/>
    </xf>
    <xf numFmtId="2" fontId="0" fillId="0" borderId="59" xfId="24" applyNumberFormat="1" applyFont="1" applyFill="1" applyBorder="1" applyAlignment="1">
      <alignment/>
    </xf>
    <xf numFmtId="0" fontId="8" fillId="2" borderId="67" xfId="24" applyNumberFormat="1" applyFont="1" applyFill="1" applyBorder="1" applyAlignment="1">
      <alignment horizontal="center" vertical="center" wrapText="1"/>
    </xf>
    <xf numFmtId="0" fontId="8" fillId="2" borderId="68" xfId="24" applyNumberFormat="1" applyFont="1" applyFill="1" applyBorder="1" applyAlignment="1">
      <alignment horizontal="center" vertical="center" wrapText="1"/>
    </xf>
    <xf numFmtId="0" fontId="8" fillId="2" borderId="69" xfId="24" applyNumberFormat="1" applyFont="1" applyFill="1" applyBorder="1" applyAlignment="1">
      <alignment horizontal="center" vertical="center" wrapText="1"/>
    </xf>
    <xf numFmtId="1" fontId="0" fillId="0" borderId="0" xfId="22" applyNumberFormat="1" applyFont="1" applyFill="1" applyBorder="1" applyAlignment="1">
      <alignment horizontal="right"/>
    </xf>
    <xf numFmtId="17" fontId="8" fillId="0" borderId="67" xfId="24" applyNumberFormat="1" applyFont="1" applyFill="1" applyBorder="1" applyAlignment="1">
      <alignment horizontal="left"/>
    </xf>
    <xf numFmtId="1" fontId="0" fillId="0" borderId="70" xfId="22" applyNumberFormat="1" applyFont="1" applyFill="1" applyBorder="1" applyAlignment="1">
      <alignment horizontal="right"/>
    </xf>
    <xf numFmtId="1" fontId="0" fillId="0" borderId="71" xfId="22" applyNumberFormat="1" applyFont="1" applyFill="1" applyBorder="1" applyAlignment="1">
      <alignment horizontal="right"/>
    </xf>
    <xf numFmtId="1" fontId="0" fillId="0" borderId="8" xfId="22" applyNumberFormat="1" applyFont="1" applyFill="1" applyBorder="1" applyAlignment="1">
      <alignment horizontal="right"/>
    </xf>
    <xf numFmtId="0" fontId="8" fillId="2" borderId="67" xfId="0" applyFont="1" applyFill="1" applyBorder="1" applyAlignment="1">
      <alignment horizontal="center" vertical="center" wrapText="1"/>
    </xf>
    <xf numFmtId="0" fontId="8" fillId="2" borderId="68" xfId="0" applyFont="1" applyFill="1" applyBorder="1" applyAlignment="1">
      <alignment horizontal="center" vertical="center" wrapText="1"/>
    </xf>
    <xf numFmtId="0" fontId="8" fillId="2" borderId="69" xfId="0" applyFont="1" applyFill="1" applyBorder="1" applyAlignment="1">
      <alignment horizontal="center" vertical="center" wrapText="1"/>
    </xf>
    <xf numFmtId="2" fontId="0" fillId="0" borderId="0" xfId="0" applyNumberFormat="1" applyFont="1" applyBorder="1"/>
    <xf numFmtId="2" fontId="0" fillId="0" borderId="0" xfId="22" applyNumberFormat="1" applyFont="1" applyFill="1" applyBorder="1" applyAlignment="1">
      <alignment horizontal="right"/>
    </xf>
    <xf numFmtId="0" fontId="0" fillId="0" borderId="67" xfId="0" applyFont="1" applyBorder="1"/>
    <xf numFmtId="2" fontId="0" fillId="0" borderId="70" xfId="0" applyNumberFormat="1" applyFont="1" applyBorder="1"/>
    <xf numFmtId="2" fontId="0" fillId="0" borderId="71" xfId="0" applyNumberFormat="1" applyFont="1" applyBorder="1"/>
    <xf numFmtId="2" fontId="0" fillId="8" borderId="8" xfId="22" applyNumberFormat="1" applyFont="1" applyFill="1" applyBorder="1" applyAlignment="1">
      <alignment horizontal="right"/>
    </xf>
    <xf numFmtId="167" fontId="0" fillId="0" borderId="72" xfId="22" applyFont="1" applyBorder="1" applyAlignment="1">
      <alignment horizontal="right"/>
    </xf>
    <xf numFmtId="167" fontId="0" fillId="0" borderId="73" xfId="22" applyFont="1" applyBorder="1" applyAlignment="1">
      <alignment horizontal="right"/>
    </xf>
    <xf numFmtId="2" fontId="18" fillId="0" borderId="0" xfId="24" applyNumberFormat="1" applyFont="1" applyFill="1" applyBorder="1" applyAlignment="1">
      <alignment/>
    </xf>
    <xf numFmtId="2" fontId="19" fillId="0" borderId="0" xfId="24" applyNumberFormat="1" applyFont="1" applyFill="1" applyBorder="1" applyAlignment="1">
      <alignment/>
    </xf>
    <xf numFmtId="2" fontId="19" fillId="0" borderId="52" xfId="24" applyNumberFormat="1" applyFont="1" applyFill="1" applyBorder="1" applyAlignment="1">
      <alignment/>
    </xf>
    <xf numFmtId="0" fontId="0" fillId="2" borderId="3" xfId="29" applyNumberFormat="1" applyFont="1" applyFill="1" applyBorder="1" applyAlignment="1">
      <alignment/>
    </xf>
    <xf numFmtId="1" fontId="0" fillId="2" borderId="1" xfId="29" applyNumberFormat="1" applyFont="1" applyFill="1" applyBorder="1" applyAlignment="1">
      <alignment/>
    </xf>
    <xf numFmtId="0" fontId="0" fillId="2" borderId="10" xfId="29" applyNumberFormat="1" applyFont="1" applyFill="1" applyBorder="1" applyAlignment="1">
      <alignment/>
    </xf>
    <xf numFmtId="17" fontId="0" fillId="0" borderId="4" xfId="29" applyNumberFormat="1" applyFont="1" applyFill="1" applyBorder="1" applyAlignment="1">
      <alignment/>
    </xf>
    <xf numFmtId="165" fontId="0" fillId="0" borderId="0" xfId="29" applyNumberFormat="1" applyFont="1" applyFill="1" applyBorder="1" applyAlignment="1">
      <alignment/>
    </xf>
    <xf numFmtId="0" fontId="0" fillId="0" borderId="2" xfId="29" applyNumberFormat="1" applyFont="1" applyFill="1" applyBorder="1" applyAlignment="1">
      <alignment/>
    </xf>
    <xf numFmtId="1" fontId="0" fillId="0" borderId="0" xfId="29" applyNumberFormat="1" applyFont="1" applyFill="1" applyBorder="1" applyAlignment="1">
      <alignment wrapText="1"/>
    </xf>
    <xf numFmtId="17" fontId="0" fillId="7" borderId="4" xfId="29" applyNumberFormat="1" applyFont="1" applyFill="1" applyBorder="1" applyAlignment="1">
      <alignment/>
    </xf>
    <xf numFmtId="0" fontId="0" fillId="7" borderId="0" xfId="29" applyNumberFormat="1" applyFont="1" applyFill="1" applyBorder="1" applyAlignment="1">
      <alignment/>
    </xf>
    <xf numFmtId="1" fontId="0" fillId="7" borderId="0" xfId="29" applyNumberFormat="1" applyFont="1" applyFill="1" applyBorder="1" applyAlignment="1">
      <alignment/>
    </xf>
    <xf numFmtId="1" fontId="0" fillId="7" borderId="2" xfId="29" applyNumberFormat="1" applyFont="1" applyFill="1" applyBorder="1" applyAlignment="1">
      <alignment/>
    </xf>
    <xf numFmtId="1" fontId="0" fillId="9" borderId="0" xfId="29" applyNumberFormat="1" applyFont="1" applyFill="1" applyBorder="1" applyAlignment="1">
      <alignment/>
    </xf>
    <xf numFmtId="1" fontId="7" fillId="0" borderId="0" xfId="29" applyNumberFormat="1" applyFont="1"/>
    <xf numFmtId="4" fontId="0" fillId="9" borderId="0" xfId="25" applyNumberFormat="1" applyFont="1" applyFill="1" applyBorder="1" applyAlignment="1">
      <alignment/>
    </xf>
    <xf numFmtId="167" fontId="0" fillId="0" borderId="0" xfId="22" applyFont="1" applyAlignment="1">
      <alignment horizontal="right"/>
    </xf>
    <xf numFmtId="9" fontId="0" fillId="0" borderId="0" xfId="15" applyFont="1"/>
    <xf numFmtId="0" fontId="0" fillId="0" borderId="2" xfId="0" applyFont="1" applyBorder="1"/>
    <xf numFmtId="167" fontId="0" fillId="0" borderId="0" xfId="0" applyNumberFormat="1" applyFont="1"/>
    <xf numFmtId="0" fontId="20" fillId="0" borderId="0" xfId="0" applyFont="1"/>
    <xf numFmtId="2" fontId="0" fillId="0" borderId="0" xfId="29" applyNumberFormat="1" applyFont="1" applyFill="1" applyBorder="1" applyAlignment="1">
      <alignment/>
    </xf>
    <xf numFmtId="0" fontId="8" fillId="2" borderId="3" xfId="29" applyNumberFormat="1" applyFont="1" applyFill="1" applyBorder="1" applyAlignment="1">
      <alignment/>
    </xf>
    <xf numFmtId="0" fontId="8" fillId="0" borderId="4" xfId="29" applyNumberFormat="1" applyFont="1" applyFill="1" applyBorder="1" applyAlignment="1">
      <alignment/>
    </xf>
    <xf numFmtId="2" fontId="0" fillId="0" borderId="2" xfId="29" applyNumberFormat="1" applyFont="1" applyFill="1" applyBorder="1" applyAlignment="1">
      <alignment/>
    </xf>
    <xf numFmtId="0" fontId="8" fillId="0" borderId="5" xfId="29" applyNumberFormat="1" applyFont="1" applyFill="1" applyBorder="1" applyAlignment="1">
      <alignment/>
    </xf>
    <xf numFmtId="2" fontId="0" fillId="0" borderId="22" xfId="29" applyNumberFormat="1" applyFont="1" applyFill="1" applyBorder="1" applyAlignment="1">
      <alignment/>
    </xf>
    <xf numFmtId="0" fontId="8" fillId="2" borderId="4" xfId="29" applyNumberFormat="1" applyFont="1" applyFill="1" applyBorder="1" applyAlignment="1">
      <alignment/>
    </xf>
    <xf numFmtId="0" fontId="21" fillId="0" borderId="0" xfId="25" applyNumberFormat="1" applyFont="1" applyFill="1" applyBorder="1" applyAlignment="1">
      <alignment/>
    </xf>
    <xf numFmtId="0" fontId="0" fillId="0" borderId="0" xfId="30" applyFont="1">
      <alignment/>
      <protection/>
    </xf>
    <xf numFmtId="0" fontId="22" fillId="0" borderId="0" xfId="0" applyFont="1"/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0" xfId="0" applyFont="1" applyAlignment="1">
      <alignment wrapText="1"/>
    </xf>
    <xf numFmtId="0" fontId="0" fillId="0" borderId="0" xfId="30">
      <alignment/>
      <protection/>
    </xf>
    <xf numFmtId="0" fontId="23" fillId="0" borderId="0" xfId="25" applyNumberFormat="1" applyFont="1" applyFill="1" applyBorder="1" applyAlignment="1">
      <alignment/>
    </xf>
    <xf numFmtId="0" fontId="0" fillId="0" borderId="0" xfId="25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2" borderId="67" xfId="25" applyNumberFormat="1" applyFont="1" applyFill="1" applyBorder="1" applyAlignment="1">
      <alignment horizontal="center"/>
    </xf>
    <xf numFmtId="0" fontId="0" fillId="2" borderId="70" xfId="25" applyNumberFormat="1" applyFont="1" applyFill="1" applyBorder="1" applyAlignment="1">
      <alignment horizontal="center"/>
    </xf>
    <xf numFmtId="0" fontId="0" fillId="2" borderId="71" xfId="25" applyNumberFormat="1" applyFont="1" applyFill="1" applyBorder="1" applyAlignment="1">
      <alignment horizontal="center"/>
    </xf>
    <xf numFmtId="0" fontId="8" fillId="0" borderId="34" xfId="0" applyFont="1" applyBorder="1" applyAlignment="1">
      <alignment horizontal="left" vertical="center"/>
    </xf>
    <xf numFmtId="0" fontId="8" fillId="0" borderId="6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13" xfId="0" applyFont="1" applyBorder="1" applyAlignment="1">
      <alignment horizontal="left" vertical="center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Komma 2" xfId="21"/>
    <cellStyle name="NumberCellStyle" xfId="22"/>
    <cellStyle name="Standard 2" xfId="23"/>
    <cellStyle name="Normal 2" xfId="24"/>
    <cellStyle name="Normal 3" xfId="25"/>
    <cellStyle name="Normal 3 2" xfId="26"/>
    <cellStyle name="Currency 2" xfId="27"/>
    <cellStyle name="Comma 2" xfId="28"/>
    <cellStyle name="Normal 3 3" xfId="29"/>
    <cellStyle name="Normal 4" xfId="30"/>
    <cellStyle name="Normal 5" xfId="31"/>
  </cellStyles>
  <dxfs count="4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Price Indicator for glass, paper and cardboard, and plastic EU,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(euro/tonne)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35"/>
          <c:w val="0.97075"/>
          <c:h val="0.68725"/>
        </c:manualLayout>
      </c:layout>
      <c:lineChart>
        <c:grouping val="standard"/>
        <c:varyColors val="0"/>
        <c:ser>
          <c:idx val="0"/>
          <c:order val="0"/>
          <c:tx>
            <c:strRef>
              <c:f>Average_PI!$B$2</c:f>
              <c:strCache>
                <c:ptCount val="1"/>
                <c:pt idx="0">
                  <c:v>Glass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Average_PI!$A$3:$A$13</c:f>
              <c:numCache/>
            </c:numRef>
          </c:cat>
          <c:val>
            <c:numRef>
              <c:f>Average_PI!$B$3:$B$13</c:f>
              <c:numCache/>
            </c:numRef>
          </c:val>
          <c:smooth val="0"/>
        </c:ser>
        <c:ser>
          <c:idx val="1"/>
          <c:order val="1"/>
          <c:tx>
            <c:strRef>
              <c:f>Average_PI!$C$2</c:f>
              <c:strCache>
                <c:ptCount val="1"/>
                <c:pt idx="0">
                  <c:v>Paper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Average_PI!$A$3:$A$13</c:f>
              <c:numCache/>
            </c:numRef>
          </c:cat>
          <c:val>
            <c:numRef>
              <c:f>Average_PI!$C$3:$C$13</c:f>
              <c:numCache/>
            </c:numRef>
          </c:val>
          <c:smooth val="0"/>
        </c:ser>
        <c:ser>
          <c:idx val="2"/>
          <c:order val="2"/>
          <c:tx>
            <c:strRef>
              <c:f>Average_PI!$D$2</c:f>
              <c:strCache>
                <c:ptCount val="1"/>
                <c:pt idx="0">
                  <c:v>Plastic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Average_PI!$A$3:$A$13</c:f>
              <c:numCache/>
            </c:numRef>
          </c:cat>
          <c:val>
            <c:numRef>
              <c:f>Average_PI!$D$3:$D$13</c:f>
              <c:numCache/>
            </c:numRef>
          </c:val>
          <c:smooth val="0"/>
        </c:ser>
        <c:marker val="1"/>
        <c:axId val="66994724"/>
        <c:axId val="66081605"/>
      </c:lineChart>
      <c:catAx>
        <c:axId val="66994724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81605"/>
        <c:crosses val="autoZero"/>
        <c:auto val="1"/>
        <c:lblOffset val="100"/>
        <c:noMultiLvlLbl val="0"/>
      </c:catAx>
      <c:valAx>
        <c:axId val="66081605"/>
        <c:scaling>
          <c:orientation val="minMax"/>
          <c:max val="48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 w="25400">
            <a:noFill/>
            <a:round/>
          </a:ln>
        </c:spPr>
        <c:crossAx val="6699472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5"/>
          <c:y val="0.84475"/>
          <c:w val="0.2827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price for Plastic, EU, 2018-2023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(euro/tonne) 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5"/>
          <c:w val="0.97075"/>
          <c:h val="0.692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6'!$B$1:$B$2</c:f>
              <c:strCache>
                <c:ptCount val="1"/>
                <c:pt idx="0">
                  <c:v>(euro/tonnes) 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6'!$A$3:$A$68</c:f>
              <c:strCache/>
            </c:strRef>
          </c:cat>
          <c:val>
            <c:numRef>
              <c:f>'Figure 6'!$B$3:$B$68</c:f>
              <c:numCache/>
            </c:numRef>
          </c:val>
          <c:smooth val="0"/>
        </c:ser>
        <c:marker val="1"/>
        <c:axId val="53945256"/>
        <c:axId val="15745257"/>
      </c:lineChart>
      <c:catAx>
        <c:axId val="53945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45257"/>
        <c:crosses val="autoZero"/>
        <c:auto val="1"/>
        <c:lblOffset val="100"/>
        <c:noMultiLvlLbl val="0"/>
      </c:catAx>
      <c:valAx>
        <c:axId val="1574525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394525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Price development for low and high quality secondary paper materials, EU, 2004 to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June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(euro/tonne)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325"/>
          <c:w val="0.97075"/>
          <c:h val="0.431"/>
        </c:manualLayout>
      </c:layout>
      <c:scatterChart>
        <c:scatterStyle val="lineMarker"/>
        <c:varyColors val="0"/>
        <c:ser>
          <c:idx val="1"/>
          <c:order val="0"/>
          <c:tx>
            <c:strRef>
              <c:f>Figure7!$C$2</c:f>
              <c:strCache>
                <c:ptCount val="1"/>
                <c:pt idx="0">
                  <c:v>Price for best quality, yearly 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Figure7!$B$7:$B$44</c:f>
              <c:strCache/>
            </c:strRef>
          </c:xVal>
          <c:yVal>
            <c:numRef>
              <c:f>Figure7!$C$7:$C$44</c:f>
              <c:numCache/>
            </c:numRef>
          </c:yVal>
          <c:smooth val="0"/>
        </c:ser>
        <c:ser>
          <c:idx val="0"/>
          <c:order val="1"/>
          <c:tx>
            <c:strRef>
              <c:f>Figure7!$D$2</c:f>
              <c:strCache>
                <c:ptCount val="1"/>
                <c:pt idx="0">
                  <c:v>Price for best quality, monthly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Figure7!$B$81:$B$146</c:f>
              <c:strCache/>
            </c:strRef>
          </c:xVal>
          <c:yVal>
            <c:numRef>
              <c:f>Figure7!$D$81:$D$146</c:f>
              <c:numCache/>
            </c:numRef>
          </c:yVal>
          <c:smooth val="0"/>
        </c:ser>
        <c:ser>
          <c:idx val="2"/>
          <c:order val="2"/>
          <c:tx>
            <c:strRef>
              <c:f>Figure7!$E$2</c:f>
              <c:strCache>
                <c:ptCount val="1"/>
                <c:pt idx="0">
                  <c:v>Price for lowest quality, yearly 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Figure7!$B$7:$B$44</c:f>
              <c:strCache/>
            </c:strRef>
          </c:xVal>
          <c:yVal>
            <c:numRef>
              <c:f>Figure7!$E$7:$E$44</c:f>
              <c:numCache/>
            </c:numRef>
          </c:yVal>
          <c:smooth val="0"/>
        </c:ser>
        <c:ser>
          <c:idx val="3"/>
          <c:order val="3"/>
          <c:tx>
            <c:strRef>
              <c:f>Figure7!$F$2</c:f>
              <c:strCache>
                <c:ptCount val="1"/>
                <c:pt idx="0">
                  <c:v>Price for lowest quality, monthly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Figure7!$B$81:$B$146</c:f>
              <c:strCache/>
            </c:strRef>
          </c:xVal>
          <c:yVal>
            <c:numRef>
              <c:f>Figure7!$F$81:$F$146</c:f>
              <c:numCache/>
            </c:numRef>
          </c:yVal>
          <c:smooth val="0"/>
        </c:ser>
        <c:axId val="7489586"/>
        <c:axId val="297411"/>
      </c:scatterChart>
      <c:valAx>
        <c:axId val="7489586"/>
        <c:scaling>
          <c:orientation val="minMax"/>
          <c:max val="45306"/>
          <c:min val="37988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[$-407]mmm\.\ yyyy;@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411"/>
        <c:crossesAt val="0"/>
        <c:crossBetween val="midCat"/>
        <c:dispUnits/>
        <c:majorUnit val="366"/>
      </c:valAx>
      <c:valAx>
        <c:axId val="29741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489586"/>
        <c:crosses val="autoZero"/>
        <c:crossBetween val="midCat"/>
        <c:dispUnits/>
      </c:valAx>
    </c:plotArea>
    <c:legend>
      <c:legendPos val="b"/>
      <c:layout>
        <c:manualLayout>
          <c:xMode val="edge"/>
          <c:yMode val="edge"/>
          <c:x val="0.1095"/>
          <c:y val="0.63775"/>
          <c:w val="0.6545"/>
          <c:h val="0.07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Glass - average yearly prices by trade flows, EU, 2004-2022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(euro/tonne)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5"/>
          <c:w val="0.97075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Figure8!$B$2</c:f>
              <c:strCache>
                <c:ptCount val="1"/>
                <c:pt idx="0">
                  <c:v>Extrat-EU import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Figure8!$A$3:$A$21</c:f>
              <c:numCache/>
            </c:numRef>
          </c:cat>
          <c:val>
            <c:numRef>
              <c:f>Figure8!$B$3:$B$21</c:f>
              <c:numCache/>
            </c:numRef>
          </c:val>
        </c:ser>
        <c:ser>
          <c:idx val="1"/>
          <c:order val="1"/>
          <c:tx>
            <c:strRef>
              <c:f>Figure8!$C$2</c:f>
              <c:strCache>
                <c:ptCount val="1"/>
                <c:pt idx="0">
                  <c:v>Intra-EU import</c:v>
                </c:pt>
              </c:strCache>
            </c:strRef>
          </c:tx>
          <c:spPr>
            <a:solidFill>
              <a:srgbClr val="B656BD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Figure8!$A$3:$A$21</c:f>
              <c:numCache/>
            </c:numRef>
          </c:cat>
          <c:val>
            <c:numRef>
              <c:f>Figure8!$C$3:$C$21</c:f>
              <c:numCache/>
            </c:numRef>
          </c:val>
        </c:ser>
        <c:ser>
          <c:idx val="2"/>
          <c:order val="2"/>
          <c:tx>
            <c:strRef>
              <c:f>Figure8!$D$2</c:f>
              <c:strCache>
                <c:ptCount val="1"/>
                <c:pt idx="0">
                  <c:v>Extra-EU export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Figure8!$A$3:$A$21</c:f>
              <c:numCache/>
            </c:numRef>
          </c:cat>
          <c:val>
            <c:numRef>
              <c:f>Figure8!$D$3:$D$21</c:f>
              <c:numCache/>
            </c:numRef>
          </c:val>
        </c:ser>
        <c:ser>
          <c:idx val="3"/>
          <c:order val="3"/>
          <c:tx>
            <c:strRef>
              <c:f>Figure8!$I$2</c:f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Figure8!$H$3</c:f>
              <c:numCache/>
            </c:numRef>
          </c:cat>
          <c:val>
            <c:numRef>
              <c:f>Figure8!$I$3</c:f>
              <c:numCache/>
            </c:numRef>
          </c:val>
        </c:ser>
        <c:overlap val="-27"/>
        <c:gapWidth val="75"/>
        <c:axId val="2676700"/>
        <c:axId val="24090301"/>
      </c:barChart>
      <c:catAx>
        <c:axId val="2676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90301"/>
        <c:crosses val="autoZero"/>
        <c:auto val="1"/>
        <c:lblOffset val="100"/>
        <c:noMultiLvlLbl val="0"/>
      </c:catAx>
      <c:valAx>
        <c:axId val="2409030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67670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4275"/>
          <c:y val="0.84475"/>
          <c:w val="0.4952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+mn-lt"/>
                <a:ea typeface="Arial"/>
                <a:cs typeface="Arial"/>
              </a:rPr>
              <a:t>Trade volume of secondary paper and ardboard   materials , by trade flows, EU, 2010-2021 (Thousand Tonnes)</a:t>
            </a:r>
          </a:p>
        </c:rich>
      </c:tx>
      <c:layout>
        <c:manualLayout>
          <c:xMode val="edge"/>
          <c:yMode val="edge"/>
          <c:x val="0.03875"/>
          <c:y val="0.00075"/>
        </c:manualLayout>
      </c:layout>
      <c:overlay val="0"/>
      <c:spPr>
        <a:noFill/>
        <a:ln w="12700">
          <a:noFill/>
        </a:ln>
      </c:spPr>
    </c:title>
    <c:plotArea>
      <c:layout>
        <c:manualLayout>
          <c:layoutTarget val="inner"/>
          <c:xMode val="edge"/>
          <c:yMode val="edge"/>
          <c:x val="0.0925"/>
          <c:y val="0.19"/>
          <c:w val="0.81725"/>
          <c:h val="0.52225"/>
        </c:manualLayout>
      </c:layout>
      <c:lineChart>
        <c:grouping val="standard"/>
        <c:varyColors val="0"/>
        <c:ser>
          <c:idx val="0"/>
          <c:order val="0"/>
          <c:tx>
            <c:strRef>
              <c:f>Figue9!$B$1</c:f>
              <c:strCache>
                <c:ptCount val="1"/>
                <c:pt idx="0">
                  <c:v>Import extra-EU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Figue9!$A$2:$A$37</c:f>
              <c:strCache/>
            </c:strRef>
          </c:cat>
          <c:val>
            <c:numRef>
              <c:f>Figue9!$B$2:$B$37</c:f>
              <c:numCache/>
            </c:numRef>
          </c:val>
          <c:smooth val="0"/>
        </c:ser>
        <c:ser>
          <c:idx val="1"/>
          <c:order val="1"/>
          <c:tx>
            <c:strRef>
              <c:f>Figue9!$C$1</c:f>
              <c:strCache>
                <c:ptCount val="1"/>
                <c:pt idx="0">
                  <c:v>Intra-EU trade [import]</c:v>
                </c:pt>
              </c:strCache>
            </c:strRef>
          </c:tx>
          <c:spPr>
            <a:ln w="28575" cap="rnd">
              <a:solidFill>
                <a:srgbClr val="7AD9D9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Figue9!$A$2:$A$37</c:f>
              <c:strCache/>
            </c:strRef>
          </c:cat>
          <c:val>
            <c:numRef>
              <c:f>Figue9!$C$2:$C$37</c:f>
              <c:numCache/>
            </c:numRef>
          </c:val>
          <c:smooth val="0"/>
        </c:ser>
        <c:ser>
          <c:idx val="2"/>
          <c:order val="2"/>
          <c:tx>
            <c:strRef>
              <c:f>Figue9!$D$1</c:f>
              <c:strCache>
                <c:ptCount val="1"/>
                <c:pt idx="0">
                  <c:v>Export extra-EU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Figue9!$A$2:$A$37</c:f>
              <c:strCache/>
            </c:strRef>
          </c:cat>
          <c:val>
            <c:numRef>
              <c:f>Figue9!$D$2:$D$37</c:f>
              <c:numCache/>
            </c:numRef>
          </c:val>
          <c:smooth val="0"/>
        </c:ser>
        <c:axId val="15486118"/>
        <c:axId val="5157335"/>
      </c:lineChart>
      <c:dateAx>
        <c:axId val="15486118"/>
        <c:scaling>
          <c:orientation val="minMax"/>
          <c:max val="44561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[$-407]mmm\.\ yyyy;@" sourceLinked="0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7335"/>
        <c:crosses val="autoZero"/>
        <c:auto val="1"/>
        <c:baseTimeUnit val="days"/>
        <c:noMultiLvlLbl val="0"/>
      </c:dateAx>
      <c:valAx>
        <c:axId val="5157335"/>
        <c:scaling>
          <c:orientation val="minMax"/>
        </c:scaling>
        <c:axPos val="l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48611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65"/>
          <c:y val="0.8795"/>
          <c:w val="0.7625"/>
          <c:h val="0.05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Trade volume of secondary paper and cardboard materials by trade flows, EU, 2004-2022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tonnes)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75"/>
          <c:w val="0.97075"/>
          <c:h val="0.647"/>
        </c:manualLayout>
      </c:layout>
      <c:lineChart>
        <c:grouping val="standard"/>
        <c:varyColors val="0"/>
        <c:ser>
          <c:idx val="0"/>
          <c:order val="0"/>
          <c:tx>
            <c:strRef>
              <c:f>'Figue9A '!$B$1</c:f>
              <c:strCache>
                <c:ptCount val="1"/>
                <c:pt idx="0">
                  <c:v>Extra-EU import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'Figue9A '!$A$2:$A$39</c:f>
              <c:strCache/>
            </c:strRef>
          </c:cat>
          <c:val>
            <c:numRef>
              <c:f>'Figue9A '!$B$2:$B$39</c:f>
              <c:numCache/>
            </c:numRef>
          </c:val>
          <c:smooth val="0"/>
        </c:ser>
        <c:ser>
          <c:idx val="1"/>
          <c:order val="1"/>
          <c:tx>
            <c:strRef>
              <c:f>'Figue9A '!$C$1</c:f>
              <c:strCache>
                <c:ptCount val="1"/>
                <c:pt idx="0">
                  <c:v>Intra-EU import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'Figue9A '!$A$2:$A$39</c:f>
              <c:strCache/>
            </c:strRef>
          </c:cat>
          <c:val>
            <c:numRef>
              <c:f>'Figue9A '!$C$2:$C$39</c:f>
              <c:numCache/>
            </c:numRef>
          </c:val>
          <c:smooth val="0"/>
        </c:ser>
        <c:ser>
          <c:idx val="2"/>
          <c:order val="2"/>
          <c:tx>
            <c:strRef>
              <c:f>'Figue9A '!$D$1</c:f>
              <c:strCache>
                <c:ptCount val="1"/>
                <c:pt idx="0">
                  <c:v>Extra-EU export 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'Figue9A '!$A$2:$A$39</c:f>
              <c:strCache/>
            </c:strRef>
          </c:cat>
          <c:val>
            <c:numRef>
              <c:f>'Figue9A '!$D$2:$D$39</c:f>
              <c:numCache/>
            </c:numRef>
          </c:val>
          <c:smooth val="0"/>
        </c:ser>
        <c:axId val="46416016"/>
        <c:axId val="15090961"/>
      </c:lineChart>
      <c:dateAx>
        <c:axId val="46416016"/>
        <c:scaling>
          <c:orientation val="minMax"/>
          <c:max val="44896"/>
        </c:scaling>
        <c:axPos val="b"/>
        <c:delete val="0"/>
        <c:numFmt formatCode="[$-407]mmm\.\ yyyy;@" sourceLinked="0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90961"/>
        <c:crosses val="autoZero"/>
        <c:auto val="1"/>
        <c:baseTimeUnit val="days"/>
        <c:majorUnit val="1"/>
        <c:majorTimeUnit val="years"/>
        <c:noMultiLvlLbl val="0"/>
      </c:dateAx>
      <c:valAx>
        <c:axId val="1509096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>
            <a:noFill/>
          </a:ln>
        </c:spPr>
        <c:crossAx val="4641601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425"/>
          <c:y val="0.84475"/>
          <c:w val="0.551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Paper and cardboard - average yearly prices by trade flows, EU, 2004-2022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(euro/tonne)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"/>
          <c:y val="0.19425"/>
          <c:w val="0.93025"/>
          <c:h val="0.5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Figure10!$B$3</c:f>
              <c:strCache>
                <c:ptCount val="1"/>
                <c:pt idx="0">
                  <c:v>Extra-EU import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Figure10!$A$4:$A$22</c:f>
              <c:numCache/>
            </c:numRef>
          </c:cat>
          <c:val>
            <c:numRef>
              <c:f>Figure10!$B$4:$B$22</c:f>
              <c:numCache/>
            </c:numRef>
          </c:val>
        </c:ser>
        <c:ser>
          <c:idx val="1"/>
          <c:order val="1"/>
          <c:tx>
            <c:strRef>
              <c:f>Figure10!$C$3</c:f>
              <c:strCache>
                <c:ptCount val="1"/>
                <c:pt idx="0">
                  <c:v>Intra-EU import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Figure10!$A$4:$A$22</c:f>
              <c:numCache/>
            </c:numRef>
          </c:cat>
          <c:val>
            <c:numRef>
              <c:f>Figure10!$C$4:$C$22</c:f>
              <c:numCache/>
            </c:numRef>
          </c:val>
        </c:ser>
        <c:ser>
          <c:idx val="2"/>
          <c:order val="2"/>
          <c:tx>
            <c:strRef>
              <c:f>Figure10!$D$3</c:f>
              <c:strCache>
                <c:ptCount val="1"/>
                <c:pt idx="0">
                  <c:v>Extra-EU export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Figure10!$A$4:$A$22</c:f>
              <c:numCache/>
            </c:numRef>
          </c:cat>
          <c:val>
            <c:numRef>
              <c:f>Figure10!$D$4:$D$22</c:f>
              <c:numCache/>
            </c:numRef>
          </c:val>
        </c:ser>
        <c:overlap val="-27"/>
        <c:gapWidth val="75"/>
        <c:axId val="1600922"/>
        <c:axId val="14408299"/>
      </c:barChart>
      <c:catAx>
        <c:axId val="1600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08299"/>
        <c:crosses val="autoZero"/>
        <c:auto val="1"/>
        <c:lblOffset val="100"/>
        <c:noMultiLvlLbl val="0"/>
      </c:catAx>
      <c:valAx>
        <c:axId val="1440829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60092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175"/>
          <c:y val="0.8845"/>
          <c:w val="0.489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Trade volume of secondary plastic materials by trade flows, EU, 2004-2022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tonnes)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5"/>
          <c:y val="0.1845"/>
          <c:w val="0.9055"/>
          <c:h val="0.54125"/>
        </c:manualLayout>
      </c:layout>
      <c:lineChart>
        <c:grouping val="standard"/>
        <c:varyColors val="0"/>
        <c:ser>
          <c:idx val="0"/>
          <c:order val="0"/>
          <c:tx>
            <c:strRef>
              <c:f>'Figure11 '!$B$1</c:f>
              <c:strCache>
                <c:ptCount val="1"/>
                <c:pt idx="0">
                  <c:v>Extra-EU import 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'Figure11 '!$A$2:$A$39</c:f>
              <c:strCache/>
            </c:strRef>
          </c:cat>
          <c:val>
            <c:numRef>
              <c:f>'Figure11 '!$B$2:$B$39</c:f>
              <c:numCache/>
            </c:numRef>
          </c:val>
          <c:smooth val="0"/>
        </c:ser>
        <c:ser>
          <c:idx val="1"/>
          <c:order val="1"/>
          <c:tx>
            <c:strRef>
              <c:f>'Figure11 '!$C$1</c:f>
              <c:strCache>
                <c:ptCount val="1"/>
                <c:pt idx="0">
                  <c:v>Intra-EU import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'Figure11 '!$A$2:$A$39</c:f>
              <c:strCache/>
            </c:strRef>
          </c:cat>
          <c:val>
            <c:numRef>
              <c:f>'Figure11 '!$C$2:$C$39</c:f>
              <c:numCache/>
            </c:numRef>
          </c:val>
          <c:smooth val="0"/>
        </c:ser>
        <c:ser>
          <c:idx val="2"/>
          <c:order val="2"/>
          <c:tx>
            <c:strRef>
              <c:f>'Figure11 '!$D$1</c:f>
              <c:strCache>
                <c:ptCount val="1"/>
                <c:pt idx="0">
                  <c:v>Extra-EU export 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'Figure11 '!$A$2:$A$39</c:f>
              <c:strCache/>
            </c:strRef>
          </c:cat>
          <c:val>
            <c:numRef>
              <c:f>'Figure11 '!$D$2:$D$39</c:f>
              <c:numCache/>
            </c:numRef>
          </c:val>
          <c:smooth val="0"/>
        </c:ser>
        <c:axId val="62565828"/>
        <c:axId val="26221541"/>
      </c:lineChart>
      <c:dateAx>
        <c:axId val="62565828"/>
        <c:scaling>
          <c:orientation val="minMax"/>
          <c:max val="44896"/>
        </c:scaling>
        <c:axPos val="b"/>
        <c:delete val="0"/>
        <c:numFmt formatCode="[$-407]mmm\.\ yyyy;@" sourceLinked="0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21541"/>
        <c:crosses val="autoZero"/>
        <c:auto val="1"/>
        <c:baseTimeUnit val="days"/>
        <c:noMultiLvlLbl val="0"/>
      </c:dateAx>
      <c:valAx>
        <c:axId val="2622154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>
            <a:noFill/>
          </a:ln>
        </c:spPr>
        <c:crossAx val="6256582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275"/>
          <c:y val="0.869"/>
          <c:w val="0.557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Plastic - average yearly prices by trade flows, EU, 2004-2022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(euro/tonne)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175"/>
          <c:w val="0.97075"/>
          <c:h val="0.6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Figure12!$B$2</c:f>
              <c:strCache>
                <c:ptCount val="1"/>
                <c:pt idx="0">
                  <c:v>Extra-EU import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Figure12!$A$3:$A$21</c:f>
              <c:numCache/>
            </c:numRef>
          </c:cat>
          <c:val>
            <c:numRef>
              <c:f>Figure12!$B$3:$B$21</c:f>
              <c:numCache/>
            </c:numRef>
          </c:val>
        </c:ser>
        <c:ser>
          <c:idx val="1"/>
          <c:order val="1"/>
          <c:tx>
            <c:strRef>
              <c:f>Figure12!$C$2</c:f>
              <c:strCache>
                <c:ptCount val="1"/>
                <c:pt idx="0">
                  <c:v>Intra-EU import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Figure12!$A$3:$A$21</c:f>
              <c:numCache/>
            </c:numRef>
          </c:cat>
          <c:val>
            <c:numRef>
              <c:f>Figure12!$C$3:$C$21</c:f>
              <c:numCache/>
            </c:numRef>
          </c:val>
        </c:ser>
        <c:ser>
          <c:idx val="2"/>
          <c:order val="2"/>
          <c:tx>
            <c:strRef>
              <c:f>Figure12!$D$2</c:f>
              <c:strCache>
                <c:ptCount val="1"/>
                <c:pt idx="0">
                  <c:v>Extra-EU export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Figure12!$A$3:$A$21</c:f>
              <c:numCache/>
            </c:numRef>
          </c:cat>
          <c:val>
            <c:numRef>
              <c:f>Figure12!$D$3:$D$21</c:f>
              <c:numCache/>
            </c:numRef>
          </c:val>
        </c:ser>
        <c:overlap val="-27"/>
        <c:gapWidth val="75"/>
        <c:axId val="34667278"/>
        <c:axId val="43570047"/>
      </c:barChart>
      <c:catAx>
        <c:axId val="34667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70047"/>
        <c:crosses val="autoZero"/>
        <c:auto val="1"/>
        <c:lblOffset val="100"/>
        <c:noMultiLvlLbl val="0"/>
      </c:catAx>
      <c:valAx>
        <c:axId val="43570047"/>
        <c:scaling>
          <c:orientation val="minMax"/>
          <c:max val="55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466727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55"/>
          <c:y val="0.84675"/>
          <c:w val="0.489"/>
          <c:h val="0.04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Trade volume for secondary glass materials, EU, 2004 to June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(thousand tonnes)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5"/>
          <c:w val="0.97075"/>
          <c:h val="0.617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952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strRef>
              <c:f>'Figure1a '!$A$41:$A$106</c:f>
              <c:strCache/>
            </c:str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57863534"/>
        <c:axId val="51009759"/>
      </c:scatterChart>
      <c:scatterChart>
        <c:scatterStyle val="lineMarker"/>
        <c:varyColors val="0"/>
        <c:ser>
          <c:idx val="2"/>
          <c:order val="1"/>
          <c:tx>
            <c:strRef>
              <c:f>'Figure1a '!$B$2</c:f>
              <c:strCache>
                <c:ptCount val="1"/>
                <c:pt idx="0">
                  <c:v>Volume: yearly (average of monthly volumes)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'Figure1a '!$A$3:$A$40</c:f>
              <c:strCache/>
            </c:strRef>
          </c:xVal>
          <c:yVal>
            <c:numRef>
              <c:f>'Figure1a '!$B$3:$B$40</c:f>
              <c:numCache/>
            </c:numRef>
          </c:yVal>
          <c:smooth val="0"/>
        </c:ser>
        <c:ser>
          <c:idx val="3"/>
          <c:order val="2"/>
          <c:tx>
            <c:strRef>
              <c:f>'Figure1a '!$C$2</c:f>
              <c:strCache>
                <c:ptCount val="1"/>
                <c:pt idx="0">
                  <c:v>Volume: monthly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'Figure1a '!$A$41:$A$106</c:f>
              <c:strCache/>
            </c:strRef>
          </c:xVal>
          <c:yVal>
            <c:numRef>
              <c:f>'Figure1a '!$C$41:$C$106</c:f>
              <c:numCache/>
            </c:numRef>
          </c:yVal>
          <c:smooth val="0"/>
        </c:ser>
        <c:axId val="56434648"/>
        <c:axId val="38149785"/>
      </c:scatterChart>
      <c:valAx>
        <c:axId val="57863534"/>
        <c:scaling>
          <c:orientation val="minMax"/>
          <c:max val="45304"/>
          <c:min val="38018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09759"/>
        <c:crossesAt val="0"/>
        <c:crossBetween val="midCat"/>
        <c:dispUnits/>
        <c:majorUnit val="366"/>
      </c:valAx>
      <c:valAx>
        <c:axId val="5100975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863534"/>
        <c:crosses val="autoZero"/>
        <c:crossBetween val="midCat"/>
        <c:dispUnits/>
      </c:valAx>
      <c:valAx>
        <c:axId val="56434648"/>
        <c:scaling>
          <c:orientation val="minMax"/>
        </c:scaling>
        <c:axPos val="b"/>
        <c:delete val="1"/>
        <c:majorTickMark val="out"/>
        <c:minorTickMark val="none"/>
        <c:tickLblPos val="nextTo"/>
        <c:crossAx val="38149785"/>
        <c:crosses val="max"/>
        <c:crossBetween val="midCat"/>
        <c:dispUnits/>
      </c:valAx>
      <c:valAx>
        <c:axId val="38149785"/>
        <c:scaling>
          <c:orientation val="minMax"/>
          <c:max val="600"/>
          <c:min val="100"/>
        </c:scaling>
        <c:axPos val="l"/>
        <c:delete val="1"/>
        <c:majorTickMark val="out"/>
        <c:minorTickMark val="none"/>
        <c:tickLblPos val="nextTo"/>
        <c:crossAx val="56434648"/>
        <c:crosses val="max"/>
        <c:crossBetween val="midCat"/>
        <c:dispUnits/>
      </c:valAx>
    </c:plotArea>
    <c:legend>
      <c:legendPos val="b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05975"/>
          <c:y val="0.806"/>
          <c:w val="0.6465"/>
          <c:h val="0.042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98425196850393704" l="0.74803149606299213" r="0.74803149606299213" t="0.98425196850393704" header="0.51181102362204722" footer="0.51181102362204722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Price indicator  for secondary glass materials, EU, 2004 to June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(euro/tonne)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5"/>
          <c:w val="0.97075"/>
          <c:h val="0.617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'Figure1b '!$B$2</c:f>
              <c:strCache>
                <c:ptCount val="1"/>
                <c:pt idx="0">
                  <c:v>Price: yearly (average of monthly prices)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'Figure1b '!$A$3:$A$40</c:f>
              <c:strCache/>
            </c:strRef>
          </c:xVal>
          <c:yVal>
            <c:numRef>
              <c:f>'Figure1b '!$B$3:$B$40</c:f>
              <c:numCache/>
            </c:numRef>
          </c:yVal>
          <c:smooth val="0"/>
        </c:ser>
        <c:ser>
          <c:idx val="0"/>
          <c:order val="1"/>
          <c:tx>
            <c:strRef>
              <c:f>'Figure1b '!$C$2</c:f>
              <c:strCache>
                <c:ptCount val="1"/>
                <c:pt idx="0">
                  <c:v>Price: monthly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'Figure1b '!$A$41:$A$106</c:f>
              <c:strCache/>
            </c:strRef>
          </c:xVal>
          <c:yVal>
            <c:numRef>
              <c:f>'Figure1b '!$C$41:$C$106</c:f>
              <c:numCache/>
            </c:numRef>
          </c:yVal>
          <c:smooth val="0"/>
        </c:ser>
        <c:axId val="7803746"/>
        <c:axId val="3124851"/>
      </c:scatterChart>
      <c:valAx>
        <c:axId val="7803746"/>
        <c:scaling>
          <c:orientation val="minMax"/>
          <c:max val="45304"/>
          <c:min val="38018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4851"/>
        <c:crossesAt val="0"/>
        <c:crossBetween val="midCat"/>
        <c:dispUnits/>
        <c:majorUnit val="366"/>
      </c:valAx>
      <c:valAx>
        <c:axId val="3124851"/>
        <c:scaling>
          <c:orientation val="minMax"/>
          <c:max val="108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803746"/>
        <c:crosses val="autoZero"/>
        <c:crossBetween val="midCat"/>
        <c:dispUnits/>
      </c:valAx>
    </c:plotArea>
    <c:legend>
      <c:legendPos val="b"/>
      <c:layout>
        <c:manualLayout>
          <c:xMode val="edge"/>
          <c:yMode val="edge"/>
          <c:x val="0.09625"/>
          <c:y val="0.806"/>
          <c:w val="0.5805"/>
          <c:h val="0.042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98425196850393704" l="0.74803149606299213" r="0.74803149606299213" t="0.98425196850393704" header="0.51181102362204722" footer="0.51181102362204722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prices for glass, EU, 2018-2023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(euro/tonne) 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675"/>
          <c:w val="0.9705"/>
          <c:h val="0.68575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'Figure2 '!$A$64:$A$129</c:f>
              <c:strCache/>
            </c:strRef>
          </c:cat>
          <c:val>
            <c:numRef>
              <c:f>'Figure2 '!$B$64:$B$129</c:f>
              <c:numCache/>
            </c:numRef>
          </c:val>
          <c:smooth val="0"/>
        </c:ser>
        <c:marker val="1"/>
        <c:axId val="28123660"/>
        <c:axId val="51786349"/>
      </c:lineChart>
      <c:catAx>
        <c:axId val="28123660"/>
        <c:scaling>
          <c:orientation val="minMax"/>
        </c:scaling>
        <c:axPos val="b"/>
        <c:delete val="0"/>
        <c:numFmt formatCode="[$-407]mmm\.\ yyyy;@" sourceLinked="0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86349"/>
        <c:crosses val="autoZero"/>
        <c:auto val="1"/>
        <c:lblOffset val="100"/>
        <c:tickLblSkip val="4"/>
        <c:noMultiLvlLbl val="0"/>
      </c:catAx>
      <c:valAx>
        <c:axId val="51786349"/>
        <c:scaling>
          <c:orientation val="minMax"/>
          <c:max val="19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812366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Trade volume for secondary paper and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cardboard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materials, EU, 2004 to June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"/>
          <c:w val="0.97075"/>
          <c:h val="0.581"/>
        </c:manualLayout>
      </c:layout>
      <c:scatterChart>
        <c:scatterStyle val="lineMarker"/>
        <c:varyColors val="0"/>
        <c:ser>
          <c:idx val="2"/>
          <c:order val="0"/>
          <c:tx>
            <c:strRef>
              <c:f>Figure3a!$C$2</c:f>
              <c:strCache>
                <c:ptCount val="1"/>
                <c:pt idx="0">
                  <c:v>Volume: yearly (average of monthly volumes)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Figure3a!$B$3:$B$40</c:f>
              <c:strCache/>
            </c:strRef>
          </c:xVal>
          <c:yVal>
            <c:numRef>
              <c:f>Figure3a!$C$3:$C$40</c:f>
              <c:numCache/>
            </c:numRef>
          </c:yVal>
          <c:smooth val="0"/>
        </c:ser>
        <c:ser>
          <c:idx val="3"/>
          <c:order val="1"/>
          <c:tx>
            <c:strRef>
              <c:f>Figure3a!$D$2</c:f>
              <c:strCache>
                <c:ptCount val="1"/>
                <c:pt idx="0">
                  <c:v>Volume: monthly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Figure3a!$B$41:$B$106</c:f>
              <c:strCache/>
            </c:strRef>
          </c:xVal>
          <c:yVal>
            <c:numRef>
              <c:f>Figure3a!$D$41:$D$106</c:f>
              <c:numCache/>
            </c:numRef>
          </c:yVal>
          <c:smooth val="0"/>
        </c:ser>
        <c:axId val="63423958"/>
        <c:axId val="33944711"/>
      </c:scatterChart>
      <c:valAx>
        <c:axId val="63423958"/>
        <c:scaling>
          <c:orientation val="minMax"/>
          <c:max val="45250"/>
          <c:min val="37988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[$-407]mmm\.\ yyyy;@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44711"/>
        <c:crossesAt val="0"/>
        <c:crossBetween val="midCat"/>
        <c:dispUnits/>
        <c:majorUnit val="366"/>
      </c:valAx>
      <c:valAx>
        <c:axId val="33944711"/>
        <c:scaling>
          <c:orientation val="minMax"/>
          <c:max val="3.5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423958"/>
        <c:crosses val="autoZero"/>
        <c:crossBetween val="midCat"/>
        <c:dispUnits/>
        <c:majorUnit val="0.5"/>
      </c:valAx>
    </c:plotArea>
    <c:legend>
      <c:legendPos val="b"/>
      <c:layout>
        <c:manualLayout>
          <c:xMode val="edge"/>
          <c:yMode val="edge"/>
          <c:x val="0.05975"/>
          <c:y val="0.81025"/>
          <c:w val="0.6465"/>
          <c:h val="0.04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98425196850393704" l="0.74803149606299213" r="0.74803149606299213" t="0.98425196850393704" header="0.51181102362204722" footer="0.51181102362204722"/>
    <c:pageSetup paperSize="9"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Price indicator for secondary paper and cardboard materials, EU, 2004 to June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(euro/tonne)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"/>
          <c:w val="0.97075"/>
          <c:h val="0.581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'Figure3b '!$C$2</c:f>
              <c:strCache>
                <c:ptCount val="1"/>
                <c:pt idx="0">
                  <c:v>Price: yearly (average of monthly prices)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'Figure3b '!$B$3:$B$40</c:f>
              <c:strCache/>
            </c:strRef>
          </c:xVal>
          <c:yVal>
            <c:numRef>
              <c:f>'Figure3b '!$C$3:$C$40</c:f>
              <c:numCache/>
            </c:numRef>
          </c:yVal>
          <c:smooth val="0"/>
        </c:ser>
        <c:ser>
          <c:idx val="0"/>
          <c:order val="1"/>
          <c:tx>
            <c:strRef>
              <c:f>'Figure3b '!$D$2</c:f>
              <c:strCache>
                <c:ptCount val="1"/>
                <c:pt idx="0">
                  <c:v>Price: monthly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'Figure3b '!$B$41:$B$107</c:f>
              <c:strCache/>
            </c:strRef>
          </c:xVal>
          <c:yVal>
            <c:numRef>
              <c:f>'Figure3b '!$D$41:$D$107</c:f>
              <c:numCache/>
            </c:numRef>
          </c:yVal>
          <c:smooth val="0"/>
        </c:ser>
        <c:axId val="37066944"/>
        <c:axId val="65167041"/>
      </c:scatterChart>
      <c:valAx>
        <c:axId val="37066944"/>
        <c:scaling>
          <c:orientation val="minMax"/>
          <c:max val="45250"/>
          <c:min val="37988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[$-407]mmm\.\ yyyy;@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67041"/>
        <c:crossesAt val="0"/>
        <c:crossBetween val="midCat"/>
        <c:dispUnits/>
        <c:majorUnit val="366"/>
      </c:valAx>
      <c:valAx>
        <c:axId val="65167041"/>
        <c:scaling>
          <c:orientation val="minMax"/>
          <c:max val="27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066944"/>
        <c:crosses val="autoZero"/>
        <c:crossBetween val="midCat"/>
        <c:dispUnits/>
        <c:majorUnit val="25"/>
      </c:valAx>
    </c:plotArea>
    <c:legend>
      <c:legendPos val="b"/>
      <c:layout>
        <c:manualLayout>
          <c:xMode val="edge"/>
          <c:yMode val="edge"/>
          <c:x val="0.09625"/>
          <c:y val="0.81025"/>
          <c:w val="0.5805"/>
          <c:h val="0.04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98425196850393704" l="0.74803149606299213" r="0.74803149606299213" t="0.98425196850393704" header="0.51181102362204722" footer="0.51181102362204722"/>
    <c:pageSetup paperSize="9" orientation="landscape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prices for paper and cardboard, EU, 2018-2023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(euro/tonne)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9"/>
          <c:w val="0.97075"/>
          <c:h val="0.69125"/>
        </c:manualLayout>
      </c:layout>
      <c:lineChart>
        <c:grouping val="standard"/>
        <c:varyColors val="0"/>
        <c:ser>
          <c:idx val="0"/>
          <c:order val="0"/>
          <c:tx>
            <c:strRef>
              <c:f>Figure4!$B$3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Figure4!$A$4:$A$69</c:f>
              <c:strCache/>
            </c:strRef>
          </c:cat>
          <c:val>
            <c:numRef>
              <c:f>Figure4!$B$4:$B$69</c:f>
              <c:numCache/>
            </c:numRef>
          </c:val>
          <c:smooth val="0"/>
        </c:ser>
        <c:marker val="1"/>
        <c:axId val="49632458"/>
        <c:axId val="44038939"/>
      </c:lineChart>
      <c:catAx>
        <c:axId val="4963245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38939"/>
        <c:crosses val="autoZero"/>
        <c:auto val="1"/>
        <c:lblOffset val="100"/>
        <c:noMultiLvlLbl val="0"/>
      </c:catAx>
      <c:valAx>
        <c:axId val="4403893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963245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Trade volume for secondary plastic materials, EU, 2004 to June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(thousand tonnes)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25"/>
          <c:w val="0.97075"/>
          <c:h val="0.6175"/>
        </c:manualLayout>
      </c:layout>
      <c:scatterChart>
        <c:scatterStyle val="lineMarker"/>
        <c:varyColors val="0"/>
        <c:ser>
          <c:idx val="2"/>
          <c:order val="0"/>
          <c:tx>
            <c:strRef>
              <c:f>Figure5a!$C$2</c:f>
              <c:strCache>
                <c:ptCount val="1"/>
                <c:pt idx="0">
                  <c:v>Volume: yearly (average of monthly volumes)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Figure5a!$B$3:$B$40</c:f>
              <c:strCache/>
            </c:strRef>
          </c:xVal>
          <c:yVal>
            <c:numRef>
              <c:f>Figure5a!$C$3:$C$40</c:f>
              <c:numCache/>
            </c:numRef>
          </c:yVal>
          <c:smooth val="0"/>
        </c:ser>
        <c:ser>
          <c:idx val="3"/>
          <c:order val="1"/>
          <c:tx>
            <c:strRef>
              <c:f>Figure5a!$D$2</c:f>
              <c:strCache>
                <c:ptCount val="1"/>
                <c:pt idx="0">
                  <c:v>Volume: monthly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Figure5a!$B$41:$B$106</c:f>
              <c:strCache/>
            </c:strRef>
          </c:xVal>
          <c:yVal>
            <c:numRef>
              <c:f>Figure5a!$D$41:$D$106</c:f>
              <c:numCache/>
            </c:numRef>
          </c:yVal>
          <c:smooth val="0"/>
        </c:ser>
        <c:axId val="60806132"/>
        <c:axId val="10384277"/>
      </c:scatterChart>
      <c:valAx>
        <c:axId val="60806132"/>
        <c:scaling>
          <c:orientation val="minMax"/>
          <c:max val="45250"/>
          <c:min val="37988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[$-407]mmm\.\ yyyy;@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84277"/>
        <c:crossesAt val="0"/>
        <c:crossBetween val="midCat"/>
        <c:dispUnits/>
        <c:majorUnit val="366"/>
      </c:valAx>
      <c:valAx>
        <c:axId val="10384277"/>
        <c:scaling>
          <c:orientation val="minMax"/>
          <c:max val="60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806132"/>
        <c:crosses val="autoZero"/>
        <c:crossBetween val="midCat"/>
        <c:dispUnits/>
      </c:valAx>
    </c:plotArea>
    <c:legend>
      <c:legendPos val="b"/>
      <c:layout>
        <c:manualLayout>
          <c:xMode val="edge"/>
          <c:yMode val="edge"/>
          <c:x val="0.05975"/>
          <c:y val="0.80625"/>
          <c:w val="0.6465"/>
          <c:h val="0.041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98425196850393704" l="0.74803149606299213" r="0.74803149606299213" t="0.98425196850393704" header="0.51181102362204722" footer="0.51181102362204722"/>
    <c:pageSetup paperSize="9" orientation="landscape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Price indicator  for secondary plastic materials, EU, 2004 to June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(euro/tonne)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975"/>
          <c:w val="0.97075"/>
          <c:h val="0.5815"/>
        </c:manualLayout>
      </c:layout>
      <c:scatterChart>
        <c:scatterStyle val="lineMarker"/>
        <c:varyColors val="0"/>
        <c:ser>
          <c:idx val="1"/>
          <c:order val="0"/>
          <c:tx>
            <c:strRef>
              <c:f>Figure5b!$C$2</c:f>
              <c:strCache>
                <c:ptCount val="1"/>
                <c:pt idx="0">
                  <c:v>Price: yearly (average of monthly prices)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Figure5b!$B$3:$B$38</c:f>
              <c:strCache/>
            </c:strRef>
          </c:xVal>
          <c:yVal>
            <c:numRef>
              <c:f>Figure5b!$C$3:$C$38</c:f>
              <c:numCache/>
            </c:numRef>
          </c:yVal>
          <c:smooth val="0"/>
        </c:ser>
        <c:ser>
          <c:idx val="0"/>
          <c:order val="1"/>
          <c:tx>
            <c:strRef>
              <c:f>Figure5b!$D$2</c:f>
              <c:strCache>
                <c:ptCount val="1"/>
                <c:pt idx="0">
                  <c:v>Price: monthly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Figure5b!$B$41:$B$106</c:f>
              <c:strCache/>
            </c:strRef>
          </c:xVal>
          <c:yVal>
            <c:numRef>
              <c:f>Figure5b!$D$41:$D$106</c:f>
              <c:numCache/>
            </c:numRef>
          </c:yVal>
          <c:smooth val="0"/>
        </c:ser>
        <c:axId val="26349630"/>
        <c:axId val="35820079"/>
      </c:scatterChart>
      <c:valAx>
        <c:axId val="26349630"/>
        <c:scaling>
          <c:orientation val="minMax"/>
          <c:max val="45254"/>
          <c:min val="37988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[$-407]mmm\.\ yyyy;@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20079"/>
        <c:crossesAt val="0"/>
        <c:crossBetween val="midCat"/>
        <c:dispUnits/>
        <c:majorUnit val="366"/>
      </c:valAx>
      <c:valAx>
        <c:axId val="35820079"/>
        <c:scaling>
          <c:orientation val="minMax"/>
          <c:max val="55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349630"/>
        <c:crosses val="autoZero"/>
        <c:crossBetween val="midCat"/>
        <c:dispUnits/>
      </c:valAx>
    </c:plotArea>
    <c:legend>
      <c:legendPos val="b"/>
      <c:layout>
        <c:manualLayout>
          <c:xMode val="edge"/>
          <c:yMode val="edge"/>
          <c:x val="0.09625"/>
          <c:y val="0.81025"/>
          <c:w val="0.5805"/>
          <c:h val="0.04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98425196850393704" l="0.74803149606299213" r="0.74803149606299213" t="0.98425196850393704" header="0.51181102362204722" footer="0.51181102362204722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0.9455</cdr:y>
    </cdr:from>
    <cdr:to>
      <cdr:x>0.248</cdr:x>
      <cdr:y>1</cdr:y>
    </cdr:to>
    <cdr:sp macro="" textlink="">
      <cdr:nvSpPr>
        <cdr:cNvPr id="3" name="TextBox 2"/>
        <cdr:cNvSpPr txBox="1"/>
      </cdr:nvSpPr>
      <cdr:spPr>
        <a:xfrm>
          <a:off x="66675" y="5543550"/>
          <a:ext cx="2295525" cy="3238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12" name="FootonotesShape"/>
        <cdr:cNvSpPr txBox="1"/>
      </cdr:nvSpPr>
      <cdr:spPr>
        <a:xfrm>
          <a:off x="0" y="5591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123825</xdr:colOff>
      <xdr:row>5</xdr:row>
      <xdr:rowOff>114300</xdr:rowOff>
    </xdr:from>
    <xdr:ext cx="9525000" cy="5962650"/>
    <xdr:graphicFrame macro="">
      <xdr:nvGraphicFramePr>
        <xdr:cNvPr id="2" name="Chart 1"/>
        <xdr:cNvGraphicFramePr/>
      </xdr:nvGraphicFramePr>
      <xdr:xfrm>
        <a:off x="3838575" y="1571625"/>
        <a:ext cx="95250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0.02825</cdr:x>
      <cdr:y>0.373</cdr:y>
    </cdr:from>
    <cdr:to>
      <cdr:x>0.04825</cdr:x>
      <cdr:y>0.72525</cdr:y>
    </cdr:to>
    <cdr:sp macro="" textlink="">
      <cdr:nvSpPr>
        <cdr:cNvPr id="4" name="TextBox 3"/>
        <cdr:cNvSpPr txBox="1"/>
      </cdr:nvSpPr>
      <cdr:spPr>
        <a:xfrm>
          <a:off x="266700" y="2219325"/>
          <a:ext cx="190500" cy="21050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0.95475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686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552450</xdr:colOff>
      <xdr:row>4</xdr:row>
      <xdr:rowOff>57150</xdr:rowOff>
    </xdr:from>
    <xdr:ext cx="9525000" cy="5962650"/>
    <xdr:graphicFrame macro="">
      <xdr:nvGraphicFramePr>
        <xdr:cNvPr id="2" name="Chart 1"/>
        <xdr:cNvGraphicFramePr/>
      </xdr:nvGraphicFramePr>
      <xdr:xfrm>
        <a:off x="5638800" y="1352550"/>
        <a:ext cx="95250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0.948</cdr:y>
    </cdr:from>
    <cdr:to>
      <cdr:x>0.441</cdr:x>
      <cdr:y>1</cdr:y>
    </cdr:to>
    <cdr:sp macro="" textlink="">
      <cdr:nvSpPr>
        <cdr:cNvPr id="2" name="TextBox 1"/>
        <cdr:cNvSpPr txBox="1"/>
      </cdr:nvSpPr>
      <cdr:spPr>
        <a:xfrm>
          <a:off x="95250" y="5514975"/>
          <a:ext cx="4105275" cy="3048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000"/>
        </a:p>
      </cdr:txBody>
    </cdr:sp>
  </cdr:relSizeAnchor>
  <cdr:relSizeAnchor xmlns:cdr="http://schemas.openxmlformats.org/drawingml/2006/chartDrawing">
    <cdr:from>
      <cdr:x>0</cdr:x>
      <cdr:y>0.9535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5543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600075</xdr:colOff>
      <xdr:row>5</xdr:row>
      <xdr:rowOff>133350</xdr:rowOff>
    </xdr:from>
    <xdr:ext cx="9525000" cy="5819775"/>
    <xdr:graphicFrame macro="">
      <xdr:nvGraphicFramePr>
        <xdr:cNvPr id="3" name="Chart 2"/>
        <xdr:cNvGraphicFramePr/>
      </xdr:nvGraphicFramePr>
      <xdr:xfrm>
        <a:off x="3200400" y="942975"/>
        <a:ext cx="95250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0.07225</cdr:y>
    </cdr:from>
    <cdr:to>
      <cdr:x>0.99025</cdr:x>
      <cdr:y>0.187</cdr:y>
    </cdr:to>
    <cdr:sp macro="" textlink="">
      <cdr:nvSpPr>
        <cdr:cNvPr id="5" name="TextBox 4"/>
        <cdr:cNvSpPr txBox="1"/>
      </cdr:nvSpPr>
      <cdr:spPr>
        <a:xfrm>
          <a:off x="85725" y="419100"/>
          <a:ext cx="9344025" cy="6667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US" sz="1100"/>
        </a:p>
      </cdr:txBody>
    </cdr:sp>
  </cdr:relSizeAnchor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9" name="FootonotesShape"/>
        <cdr:cNvSpPr txBox="1"/>
      </cdr:nvSpPr>
      <cdr:spPr>
        <a:xfrm>
          <a:off x="0" y="5572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1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9525</xdr:colOff>
      <xdr:row>4</xdr:row>
      <xdr:rowOff>47625</xdr:rowOff>
    </xdr:from>
    <xdr:ext cx="9525000" cy="5848350"/>
    <xdr:graphicFrame macro="">
      <xdr:nvGraphicFramePr>
        <xdr:cNvPr id="2" name="Chart 1"/>
        <xdr:cNvGraphicFramePr/>
      </xdr:nvGraphicFramePr>
      <xdr:xfrm>
        <a:off x="4686300" y="1181100"/>
        <a:ext cx="952500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0.07225</cdr:y>
    </cdr:from>
    <cdr:to>
      <cdr:x>0.99025</cdr:x>
      <cdr:y>0.187</cdr:y>
    </cdr:to>
    <cdr:sp macro="" textlink="">
      <cdr:nvSpPr>
        <cdr:cNvPr id="5" name="TextBox 4"/>
        <cdr:cNvSpPr txBox="1"/>
      </cdr:nvSpPr>
      <cdr:spPr>
        <a:xfrm>
          <a:off x="85725" y="428625"/>
          <a:ext cx="9344025" cy="6858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US" sz="1100"/>
        </a:p>
      </cdr:txBody>
    </cdr:sp>
  </cdr:relSizeAnchor>
  <cdr:relSizeAnchor xmlns:cdr="http://schemas.openxmlformats.org/drawingml/2006/chartDrawing">
    <cdr:from>
      <cdr:x>0</cdr:x>
      <cdr:y>0.95475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695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752475</xdr:colOff>
      <xdr:row>6</xdr:row>
      <xdr:rowOff>123825</xdr:rowOff>
    </xdr:from>
    <xdr:ext cx="9525000" cy="5972175"/>
    <xdr:graphicFrame macro="">
      <xdr:nvGraphicFramePr>
        <xdr:cNvPr id="2" name="Chart 1"/>
        <xdr:cNvGraphicFramePr/>
      </xdr:nvGraphicFramePr>
      <xdr:xfrm>
        <a:off x="4419600" y="1743075"/>
        <a:ext cx="95250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62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 Eurostat 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3</xdr:row>
      <xdr:rowOff>133350</xdr:rowOff>
    </xdr:from>
    <xdr:to>
      <xdr:col>21</xdr:col>
      <xdr:colOff>66675</xdr:colOff>
      <xdr:row>39</xdr:row>
      <xdr:rowOff>142875</xdr:rowOff>
    </xdr:to>
    <xdr:graphicFrame macro="">
      <xdr:nvGraphicFramePr>
        <xdr:cNvPr id="2" name="Chart 1"/>
        <xdr:cNvGraphicFramePr/>
      </xdr:nvGraphicFramePr>
      <xdr:xfrm>
        <a:off x="2743200" y="619125"/>
        <a:ext cx="95250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5</xdr:row>
      <xdr:rowOff>104775</xdr:rowOff>
    </xdr:from>
    <xdr:to>
      <xdr:col>20</xdr:col>
      <xdr:colOff>238125</xdr:colOff>
      <xdr:row>41</xdr:row>
      <xdr:rowOff>114300</xdr:rowOff>
    </xdr:to>
    <xdr:graphicFrame macro="">
      <xdr:nvGraphicFramePr>
        <xdr:cNvPr id="2" name="Chart 1"/>
        <xdr:cNvGraphicFramePr/>
      </xdr:nvGraphicFramePr>
      <xdr:xfrm>
        <a:off x="2905125" y="914400"/>
        <a:ext cx="95250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0.298</cdr:y>
    </cdr:from>
    <cdr:to>
      <cdr:x>0.03275</cdr:x>
      <cdr:y>0.55625</cdr:y>
    </cdr:to>
    <cdr:sp macro="" textlink="">
      <cdr:nvSpPr>
        <cdr:cNvPr id="4" name="TextBox 3"/>
        <cdr:cNvSpPr txBox="1"/>
      </cdr:nvSpPr>
      <cdr:spPr>
        <a:xfrm>
          <a:off x="95250" y="1962150"/>
          <a:ext cx="209550" cy="1704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</cdr:x>
      <cdr:y>0.8195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410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As examples, the trade positions of paper waste with the highest (code 47072000) and lowest (code 47079010) price were chosen:</a:t>
          </a:r>
        </a:p>
        <a:p>
          <a:r>
            <a:rPr lang="en-IE" sz="1200">
              <a:latin typeface="Arial" panose="020B0604020202020204" pitchFamily="34" charset="0"/>
            </a:rPr>
            <a:t>47072000: Recovered ‘waste and scrap’ paper or paperboard made mainly of bleached chemical pulp, not coloured in the mass</a:t>
          </a:r>
        </a:p>
        <a:p>
          <a:r>
            <a:rPr lang="en-IE" sz="1200">
              <a:latin typeface="Arial" panose="020B0604020202020204" pitchFamily="34" charset="0"/>
            </a:rPr>
            <a:t>47079010: Unsorted, recovered ‘waste and scrap’ paper or paperboard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19050</xdr:colOff>
      <xdr:row>4</xdr:row>
      <xdr:rowOff>47625</xdr:rowOff>
    </xdr:from>
    <xdr:ext cx="9525000" cy="6610350"/>
    <xdr:graphicFrame macro="">
      <xdr:nvGraphicFramePr>
        <xdr:cNvPr id="2" name="Diagramm 1"/>
        <xdr:cNvGraphicFramePr/>
      </xdr:nvGraphicFramePr>
      <xdr:xfrm>
        <a:off x="6000750" y="1343025"/>
        <a:ext cx="9525000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0.93725</cdr:y>
    </cdr:from>
    <cdr:to>
      <cdr:x>0.41675</cdr:x>
      <cdr:y>1</cdr:y>
    </cdr:to>
    <cdr:sp macro="" textlink="">
      <cdr:nvSpPr>
        <cdr:cNvPr id="3" name="TextBox 2"/>
        <cdr:cNvSpPr txBox="1"/>
      </cdr:nvSpPr>
      <cdr:spPr>
        <a:xfrm>
          <a:off x="0" y="5467350"/>
          <a:ext cx="3962400" cy="3619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100"/>
        </a:p>
      </cdr:txBody>
    </cdr:sp>
  </cdr:relSizeAnchor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9" name="FootonotesShape"/>
        <cdr:cNvSpPr txBox="1"/>
      </cdr:nvSpPr>
      <cdr:spPr>
        <a:xfrm>
          <a:off x="0" y="5562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1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133350</xdr:colOff>
      <xdr:row>3</xdr:row>
      <xdr:rowOff>38100</xdr:rowOff>
    </xdr:from>
    <xdr:ext cx="9515475" cy="5838825"/>
    <xdr:graphicFrame macro="">
      <xdr:nvGraphicFramePr>
        <xdr:cNvPr id="4" name="Chart 3"/>
        <xdr:cNvGraphicFramePr/>
      </xdr:nvGraphicFramePr>
      <xdr:xfrm>
        <a:off x="3181350" y="523875"/>
        <a:ext cx="951547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0.86325</cdr:x>
      <cdr:y>0.929</cdr:y>
    </cdr:from>
    <cdr:to>
      <cdr:x>0.99975</cdr:x>
      <cdr:y>0.9885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5486400" y="4467225"/>
          <a:ext cx="866775" cy="2857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0.93275</cdr:y>
    </cdr:from>
    <cdr:to>
      <cdr:x>0.29475</cdr:x>
      <cdr:y>0.977</cdr:y>
    </cdr:to>
    <cdr:sp macro="" textlink="">
      <cdr:nvSpPr>
        <cdr:cNvPr id="3" name="TextBox 2"/>
        <cdr:cNvSpPr txBox="1"/>
      </cdr:nvSpPr>
      <cdr:spPr>
        <a:xfrm>
          <a:off x="0" y="4486275"/>
          <a:ext cx="1876425" cy="2095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Source: Eurostat COMEXT</a:t>
          </a:r>
          <a:endParaRPr lang="en-US">
            <a:effectLst/>
          </a:endParaRPr>
        </a:p>
        <a:p>
          <a:endParaRPr lang="en-US" sz="1100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1</xdr:row>
      <xdr:rowOff>76200</xdr:rowOff>
    </xdr:from>
    <xdr:to>
      <xdr:col>16</xdr:col>
      <xdr:colOff>533400</xdr:colOff>
      <xdr:row>31</xdr:row>
      <xdr:rowOff>28575</xdr:rowOff>
    </xdr:to>
    <xdr:graphicFrame macro="">
      <xdr:nvGraphicFramePr>
        <xdr:cNvPr id="2" name="Chart 1"/>
        <xdr:cNvGraphicFramePr/>
      </xdr:nvGraphicFramePr>
      <xdr:xfrm>
        <a:off x="3467100" y="885825"/>
        <a:ext cx="63627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0.94575</cdr:y>
    </cdr:from>
    <cdr:to>
      <cdr:x>0.29475</cdr:x>
      <cdr:y>0.99</cdr:y>
    </cdr:to>
    <cdr:sp macro="" textlink="">
      <cdr:nvSpPr>
        <cdr:cNvPr id="3" name="TextBox 2"/>
        <cdr:cNvSpPr txBox="1"/>
      </cdr:nvSpPr>
      <cdr:spPr>
        <a:xfrm>
          <a:off x="0" y="5514975"/>
          <a:ext cx="2809875" cy="2571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100"/>
        </a:p>
      </cdr:txBody>
    </cdr:sp>
  </cdr:relSizeAnchor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62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 Eurostat 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3</xdr:row>
      <xdr:rowOff>19050</xdr:rowOff>
    </xdr:from>
    <xdr:to>
      <xdr:col>22</xdr:col>
      <xdr:colOff>257175</xdr:colOff>
      <xdr:row>39</xdr:row>
      <xdr:rowOff>19050</xdr:rowOff>
    </xdr:to>
    <xdr:graphicFrame macro="">
      <xdr:nvGraphicFramePr>
        <xdr:cNvPr id="2" name="Chart 1"/>
        <xdr:cNvGraphicFramePr/>
      </xdr:nvGraphicFramePr>
      <xdr:xfrm>
        <a:off x="3514725" y="828675"/>
        <a:ext cx="95250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0.94575</cdr:y>
    </cdr:from>
    <cdr:to>
      <cdr:x>0.27575</cdr:x>
      <cdr:y>1</cdr:y>
    </cdr:to>
    <cdr:sp macro="" textlink="">
      <cdr:nvSpPr>
        <cdr:cNvPr id="3" name="TextBox 2"/>
        <cdr:cNvSpPr txBox="1"/>
      </cdr:nvSpPr>
      <cdr:spPr>
        <a:xfrm>
          <a:off x="19050" y="5514975"/>
          <a:ext cx="2609850" cy="3143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10" name="FootonotesShape"/>
        <cdr:cNvSpPr txBox="1"/>
      </cdr:nvSpPr>
      <cdr:spPr>
        <a:xfrm>
          <a:off x="0" y="5562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0.954</cdr:y>
    </cdr:from>
    <cdr:to>
      <cdr:x>0.73425</cdr:x>
      <cdr:y>0.9865</cdr:y>
    </cdr:to>
    <cdr:sp macro="" textlink="">
      <cdr:nvSpPr>
        <cdr:cNvPr id="2" name="TextBox 1"/>
        <cdr:cNvSpPr txBox="1"/>
      </cdr:nvSpPr>
      <cdr:spPr>
        <a:xfrm>
          <a:off x="66675" y="5562600"/>
          <a:ext cx="69246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600" b="1"/>
        </a:p>
      </cdr:txBody>
    </cdr:sp>
  </cdr:relSizeAnchor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13" name="FootonotesShape"/>
        <cdr:cNvSpPr txBox="1"/>
      </cdr:nvSpPr>
      <cdr:spPr>
        <a:xfrm>
          <a:off x="0" y="5562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142875</xdr:colOff>
      <xdr:row>0</xdr:row>
      <xdr:rowOff>0</xdr:rowOff>
    </xdr:from>
    <xdr:ext cx="9553575" cy="5838825"/>
    <xdr:graphicFrame macro="">
      <xdr:nvGraphicFramePr>
        <xdr:cNvPr id="4" name="Chart 3"/>
        <xdr:cNvGraphicFramePr/>
      </xdr:nvGraphicFramePr>
      <xdr:xfrm>
        <a:off x="5524500" y="0"/>
        <a:ext cx="955357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0.9375</cdr:y>
    </cdr:from>
    <cdr:to>
      <cdr:x>0.34875</cdr:x>
      <cdr:y>1</cdr:y>
    </cdr:to>
    <cdr:sp macro="" textlink="">
      <cdr:nvSpPr>
        <cdr:cNvPr id="3" name="TextBox 2"/>
        <cdr:cNvSpPr txBox="1"/>
      </cdr:nvSpPr>
      <cdr:spPr>
        <a:xfrm>
          <a:off x="238125" y="5486400"/>
          <a:ext cx="3076575" cy="3619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100"/>
        </a:p>
      </cdr:txBody>
    </cdr:sp>
  </cdr:relSizeAnchor>
  <cdr:relSizeAnchor xmlns:cdr="http://schemas.openxmlformats.org/drawingml/2006/chartDrawing">
    <cdr:from>
      <cdr:x>0</cdr:x>
      <cdr:y>0.956</cdr:y>
    </cdr:from>
    <cdr:to>
      <cdr:x>0.472</cdr:x>
      <cdr:y>1</cdr:y>
    </cdr:to>
    <cdr:sp macro="" textlink="">
      <cdr:nvSpPr>
        <cdr:cNvPr id="5" name="TextBox 4"/>
        <cdr:cNvSpPr txBox="1"/>
      </cdr:nvSpPr>
      <cdr:spPr>
        <a:xfrm>
          <a:off x="0" y="5591175"/>
          <a:ext cx="4495800" cy="2571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100"/>
        </a:p>
      </cdr:txBody>
    </cdr:sp>
  </cdr:relSizeAnchor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81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38100</xdr:colOff>
      <xdr:row>2</xdr:row>
      <xdr:rowOff>133350</xdr:rowOff>
    </xdr:from>
    <xdr:ext cx="9525000" cy="5857875"/>
    <xdr:graphicFrame macro="">
      <xdr:nvGraphicFramePr>
        <xdr:cNvPr id="2" name="Chart 1"/>
        <xdr:cNvGraphicFramePr/>
      </xdr:nvGraphicFramePr>
      <xdr:xfrm>
        <a:off x="3524250" y="790575"/>
        <a:ext cx="95250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0.9655</cdr:y>
    </cdr:from>
    <cdr:to>
      <cdr:x>0.212</cdr:x>
      <cdr:y>1</cdr:y>
    </cdr:to>
    <cdr:sp macro="" textlink="">
      <cdr:nvSpPr>
        <cdr:cNvPr id="3" name="TextBox 2"/>
        <cdr:cNvSpPr txBox="1"/>
      </cdr:nvSpPr>
      <cdr:spPr>
        <a:xfrm>
          <a:off x="0" y="5581650"/>
          <a:ext cx="2019300" cy="2000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200" baseline="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14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3</xdr:row>
      <xdr:rowOff>152400</xdr:rowOff>
    </xdr:from>
    <xdr:to>
      <xdr:col>16</xdr:col>
      <xdr:colOff>552450</xdr:colOff>
      <xdr:row>39</xdr:row>
      <xdr:rowOff>95250</xdr:rowOff>
    </xdr:to>
    <xdr:graphicFrame macro="">
      <xdr:nvGraphicFramePr>
        <xdr:cNvPr id="4" name="Chart 3"/>
        <xdr:cNvGraphicFramePr/>
      </xdr:nvGraphicFramePr>
      <xdr:xfrm>
        <a:off x="2857500" y="819150"/>
        <a:ext cx="95250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4</xdr:row>
      <xdr:rowOff>152400</xdr:rowOff>
    </xdr:from>
    <xdr:to>
      <xdr:col>20</xdr:col>
      <xdr:colOff>390525</xdr:colOff>
      <xdr:row>40</xdr:row>
      <xdr:rowOff>161925</xdr:rowOff>
    </xdr:to>
    <xdr:graphicFrame macro="">
      <xdr:nvGraphicFramePr>
        <xdr:cNvPr id="2" name="Chart 1"/>
        <xdr:cNvGraphicFramePr/>
      </xdr:nvGraphicFramePr>
      <xdr:xfrm>
        <a:off x="3419475" y="800100"/>
        <a:ext cx="95250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0.954</cdr:y>
    </cdr:from>
    <cdr:to>
      <cdr:x>0.73425</cdr:x>
      <cdr:y>0.9865</cdr:y>
    </cdr:to>
    <cdr:sp macro="" textlink="">
      <cdr:nvSpPr>
        <cdr:cNvPr id="2" name="TextBox 1"/>
        <cdr:cNvSpPr txBox="1"/>
      </cdr:nvSpPr>
      <cdr:spPr>
        <a:xfrm>
          <a:off x="66675" y="5562600"/>
          <a:ext cx="69246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600" b="1"/>
        </a:p>
      </cdr:txBody>
    </cdr:sp>
  </cdr:relSizeAnchor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10" name="FootonotesShape"/>
        <cdr:cNvSpPr txBox="1"/>
      </cdr:nvSpPr>
      <cdr:spPr>
        <a:xfrm>
          <a:off x="0" y="5562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4</xdr:row>
      <xdr:rowOff>161925</xdr:rowOff>
    </xdr:from>
    <xdr:to>
      <xdr:col>20</xdr:col>
      <xdr:colOff>571500</xdr:colOff>
      <xdr:row>41</xdr:row>
      <xdr:rowOff>9525</xdr:rowOff>
    </xdr:to>
    <xdr:graphicFrame macro="">
      <xdr:nvGraphicFramePr>
        <xdr:cNvPr id="2" name="Chart 1"/>
        <xdr:cNvGraphicFramePr/>
      </xdr:nvGraphicFramePr>
      <xdr:xfrm>
        <a:off x="3895725" y="809625"/>
        <a:ext cx="95250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0.9415</cdr:y>
    </cdr:from>
    <cdr:to>
      <cdr:x>0.32075</cdr:x>
      <cdr:y>1</cdr:y>
    </cdr:to>
    <cdr:sp macro="" textlink="">
      <cdr:nvSpPr>
        <cdr:cNvPr id="3" name="TextBox 2"/>
        <cdr:cNvSpPr txBox="1"/>
      </cdr:nvSpPr>
      <cdr:spPr>
        <a:xfrm>
          <a:off x="0" y="5629275"/>
          <a:ext cx="3067050" cy="3524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100"/>
        </a:p>
      </cdr:txBody>
    </cdr:sp>
  </cdr:relSizeAnchor>
  <cdr:relSizeAnchor xmlns:cdr="http://schemas.openxmlformats.org/drawingml/2006/chartDrawing">
    <cdr:from>
      <cdr:x>0</cdr:x>
      <cdr:y>0.918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486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endParaRPr lang="en-I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 Eurostat 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5</xdr:row>
      <xdr:rowOff>0</xdr:rowOff>
    </xdr:from>
    <xdr:ext cx="9553575" cy="5981700"/>
    <xdr:graphicFrame macro="">
      <xdr:nvGraphicFramePr>
        <xdr:cNvPr id="2" name="Chart 1"/>
        <xdr:cNvGraphicFramePr/>
      </xdr:nvGraphicFramePr>
      <xdr:xfrm>
        <a:off x="2943225" y="809625"/>
        <a:ext cx="95535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0.02825</cdr:x>
      <cdr:y>0.373</cdr:y>
    </cdr:from>
    <cdr:to>
      <cdr:x>0.04825</cdr:x>
      <cdr:y>0.72525</cdr:y>
    </cdr:to>
    <cdr:sp macro="" textlink="">
      <cdr:nvSpPr>
        <cdr:cNvPr id="4" name="TextBox 3"/>
        <cdr:cNvSpPr txBox="1"/>
      </cdr:nvSpPr>
      <cdr:spPr>
        <a:xfrm>
          <a:off x="266700" y="2219325"/>
          <a:ext cx="190500" cy="21050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0.95475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686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y%20Documents\MyTasks\Recycling%20&#8211;%20secondary%20material%20price%20indicator\Report\Old\Data%20and%20graphs_Price%20Indicator_20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8\bozhksv\My%20Documents\Data%20and%20graphs_Price%20Indicator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ass_EU27"/>
      <sheetName val="glass PI _neu"/>
      <sheetName val="glass PI by Partner"/>
      <sheetName val="Glass_Figure"/>
      <sheetName val="Websheet Glass"/>
      <sheetName val="paper_EU27"/>
      <sheetName val="paper PI_neu"/>
      <sheetName val="paper PI by Partner"/>
      <sheetName val="Paper_Figure"/>
      <sheetName val="Websheet Paper"/>
      <sheetName val="plastic_EU27"/>
      <sheetName val="plastic PI_neu"/>
      <sheetName val="plastic PI by Partner"/>
      <sheetName val="Plastic_Figure"/>
      <sheetName val="Websheet Plastic"/>
      <sheetName val="Sheet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3">
          <cell r="C23">
            <v>334.1032081107036</v>
          </cell>
        </row>
        <row r="25">
          <cell r="C25">
            <v>350.9322940723764</v>
          </cell>
        </row>
        <row r="27">
          <cell r="C27">
            <v>350.0053749573541</v>
          </cell>
        </row>
        <row r="29">
          <cell r="C29">
            <v>329.72117203264725</v>
          </cell>
        </row>
        <row r="31">
          <cell r="C31">
            <v>297.6738081883837</v>
          </cell>
        </row>
        <row r="33">
          <cell r="C33">
            <v>301.18513436664773</v>
          </cell>
        </row>
        <row r="35">
          <cell r="C35">
            <v>297.5854634239539</v>
          </cell>
        </row>
        <row r="37">
          <cell r="C37">
            <v>290.61551889541306</v>
          </cell>
        </row>
        <row r="39">
          <cell r="C39">
            <v>246.5788109366152</v>
          </cell>
        </row>
        <row r="41">
          <cell r="C41">
            <v>325.3936844824743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lass_EU27"/>
      <sheetName val="glass PI _neu"/>
      <sheetName val="glass PI by Partner"/>
      <sheetName val="Glass_Figure"/>
      <sheetName val="Websheet Glass"/>
      <sheetName val="paper_EU27"/>
      <sheetName val="paper PI_neu"/>
      <sheetName val="paper PI by Partner"/>
      <sheetName val="Paper_Figure"/>
      <sheetName val="Websheet Paper"/>
      <sheetName val="plastic_EU27"/>
      <sheetName val="plastic PI_neu"/>
      <sheetName val="plastic PI by Partner"/>
      <sheetName val="Plastic_Figure"/>
      <sheetName val="Websheet Plastic"/>
      <sheetName val="Sheet2"/>
      <sheetName val="Sheet1"/>
      <sheetName val="Glass_Figure (2)"/>
    </sheetNames>
    <sheetDataSet>
      <sheetData sheetId="0"/>
      <sheetData sheetId="1"/>
      <sheetData sheetId="2"/>
      <sheetData sheetId="3"/>
      <sheetData sheetId="4"/>
      <sheetData sheetId="5">
        <row r="143">
          <cell r="B143">
            <v>19578650.75</v>
          </cell>
          <cell r="C143">
            <v>116039355.28</v>
          </cell>
          <cell r="D143">
            <v>64150390.32</v>
          </cell>
        </row>
        <row r="156">
          <cell r="B156">
            <v>19673850.7</v>
          </cell>
          <cell r="C156">
            <v>116184373.8</v>
          </cell>
          <cell r="D156">
            <v>63319192</v>
          </cell>
        </row>
        <row r="169">
          <cell r="B169">
            <v>21112179.55</v>
          </cell>
          <cell r="C169">
            <v>117267142.74</v>
          </cell>
          <cell r="D169">
            <v>71847196.78</v>
          </cell>
        </row>
        <row r="182">
          <cell r="B182">
            <v>23231682.56</v>
          </cell>
          <cell r="C182">
            <v>126372858.88</v>
          </cell>
          <cell r="D182">
            <v>74380352.46</v>
          </cell>
        </row>
        <row r="195">
          <cell r="B195">
            <v>24876372.77</v>
          </cell>
          <cell r="C195">
            <v>129294958.97</v>
          </cell>
          <cell r="D195">
            <v>73861568.38</v>
          </cell>
        </row>
        <row r="208">
          <cell r="B208">
            <v>26754858.05</v>
          </cell>
          <cell r="C208">
            <v>126639941.64</v>
          </cell>
          <cell r="D208">
            <v>68274612.12</v>
          </cell>
        </row>
        <row r="221">
          <cell r="B221">
            <v>24837319.97</v>
          </cell>
          <cell r="C221">
            <v>127425357.25</v>
          </cell>
          <cell r="D221">
            <v>58308928.59</v>
          </cell>
        </row>
        <row r="234">
          <cell r="B234">
            <v>22303325.910000004</v>
          </cell>
          <cell r="C234">
            <v>119942007.36999999</v>
          </cell>
          <cell r="D234">
            <v>60668268.48</v>
          </cell>
        </row>
        <row r="247">
          <cell r="B247">
            <v>24091009.96</v>
          </cell>
          <cell r="C247">
            <v>136704339.69</v>
          </cell>
          <cell r="D247">
            <v>43651034.29</v>
          </cell>
        </row>
        <row r="260">
          <cell r="B260">
            <v>23799712.6</v>
          </cell>
          <cell r="C260">
            <v>128479374.09</v>
          </cell>
          <cell r="D260">
            <v>49024005.34000001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query=BOOKMARK_DS-645593_QID_1706869C_UID_-3F171EB0&amp;layout=PERIOD,L,X,0;REPORTER,L,Y,0;PARTNER,C,Z,0;PRODUCT,L,Z,1;FLOW,L,Z,2;INDICATORS,C,Z,3;&amp;zSelection=DS-645593INDICATORS,QUANTITY_IN_100KG;DS-645593PARTNER,EU27_2020_INTRA;DS-645593FLOW,1;DS-645593PRODUCT,39151000;&amp;rankName1=PARTNER_1_2_-1_2&amp;rankName2=INDICATORS_1_2_-1_2&amp;rankName3=FLOW_1_2_-1_2&amp;rankName4=PRODUCT_1_2_-1_2&amp;rankName5=PERIOD_1_0_0_0&amp;rankName6=REPORTER_1_2_0_1&amp;sortC=ASC_-1_FIRST&amp;rStp=&amp;cStp=&amp;rDCh=&amp;cDCh=&amp;rDM=true&amp;cDM=true&amp;footnes=false&amp;empty=true&amp;wai=false&amp;time_mode=NONE&amp;time_most_recent=false&amp;lang=EN&amp;cfo=%23%23%23%2C%23%23%23.%23%23%23" TargetMode="Externa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query=BOOKMARK_DS-645593_QID_1706869C_UID_-3F171EB0&amp;layout=PERIOD,L,X,0;REPORTER,L,Y,0;PARTNER,C,Z,0;PRODUCT,L,Z,1;FLOW,L,Z,2;INDICATORS,C,Z,3;&amp;zSelection=DS-645593INDICATORS,QUANTITY_IN_100KG;DS-645593PARTNER,EU27_2020_INTRA;DS-645593FLOW,1;DS-645593PRODUCT,39151000;&amp;rankName1=PARTNER_1_2_-1_2&amp;rankName2=INDICATORS_1_2_-1_2&amp;rankName3=FLOW_1_2_-1_2&amp;rankName4=PRODUCT_1_2_-1_2&amp;rankName5=PERIOD_1_0_0_0&amp;rankName6=REPORTER_1_2_0_1&amp;sortC=ASC_-1_FIRST&amp;rStp=&amp;cStp=&amp;rDCh=&amp;cDCh=&amp;rDM=true&amp;cDM=true&amp;footnes=false&amp;empty=true&amp;wai=false&amp;time_mode=NONE&amp;time_most_recent=false&amp;lang=EN&amp;cfo=%23%23%23%2C%23%23%23.%23%23%23" TargetMode="External" /><Relationship Id="rId2" Type="http://schemas.openxmlformats.org/officeDocument/2006/relationships/drawing" Target="../drawings/drawing26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query=BOOKMARK_DS-645593_QID_1706869C_UID_-3F171EB0&amp;layout=PERIOD,L,X,0;REPORTER,L,Y,0;PARTNER,C,Z,0;PRODUCT,L,Z,1;FLOW,L,Z,2;INDICATORS,C,Z,3;&amp;zSelection=DS-645593INDICATORS,QUANTITY_IN_100KG;DS-645593PARTNER,EU27_2020_INTRA;DS-645593FLOW,1;DS-645593PRODUCT,39151000;&amp;rankName1=PARTNER_1_2_-1_2&amp;rankName2=INDICATORS_1_2_-1_2&amp;rankName3=FLOW_1_2_-1_2&amp;rankName4=PRODUCT_1_2_-1_2&amp;rankName5=PERIOD_1_0_0_0&amp;rankName6=REPORTER_1_2_0_1&amp;sortC=ASC_-1_FIRST&amp;rStp=&amp;cStp=&amp;rDCh=&amp;cDCh=&amp;rDM=true&amp;cDM=true&amp;footnes=false&amp;empty=true&amp;wai=false&amp;time_mode=NONE&amp;time_most_recent=false&amp;lang=EN&amp;cfo=%23%23%23%2C%23%23%23.%23%23%23" TargetMode="External" /><Relationship Id="rId2" Type="http://schemas.openxmlformats.org/officeDocument/2006/relationships/drawing" Target="../drawings/drawing28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query=BOOKMARK_DS-645593_QID_1706869C_UID_-3F171EB0&amp;layout=PERIOD,L,X,0;REPORTER,L,Y,0;PARTNER,C,Z,0;PRODUCT,L,Z,1;FLOW,L,Z,2;INDICATORS,C,Z,3;&amp;zSelection=DS-645593INDICATORS,QUANTITY_IN_100KG;DS-645593PARTNER,EU27_2020_INTRA;DS-645593FLOW,1;DS-645593PRODUCT,39151000;&amp;rankName1=PARTNER_1_2_-1_2&amp;rankName2=INDICATORS_1_2_-1_2&amp;rankName3=FLOW_1_2_-1_2&amp;rankName4=PRODUCT_1_2_-1_2&amp;rankName5=PERIOD_1_0_0_0&amp;rankName6=REPORTER_1_2_0_1&amp;sortC=ASC_-1_FIRST&amp;rStp=&amp;cStp=&amp;rDCh=&amp;cDCh=&amp;rDM=true&amp;cDM=true&amp;footnes=false&amp;empty=true&amp;wai=false&amp;time_mode=NONE&amp;time_most_recent=false&amp;lang=EN&amp;cfo=%23%23%23%2C%23%23%23.%23%23%23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2:G43"/>
  <sheetViews>
    <sheetView showGridLines="0" workbookViewId="0" topLeftCell="A4">
      <selection activeCell="D27" sqref="D27"/>
    </sheetView>
  </sheetViews>
  <sheetFormatPr defaultColWidth="8.7109375" defaultRowHeight="12.75"/>
  <cols>
    <col min="1" max="16384" width="8.7109375" style="24" customWidth="1"/>
  </cols>
  <sheetData>
    <row r="2" spans="1:4" ht="12.75">
      <c r="A2" s="21"/>
      <c r="B2" s="22" t="s">
        <v>0</v>
      </c>
      <c r="C2" s="8" t="s">
        <v>1</v>
      </c>
      <c r="D2" s="23" t="s">
        <v>2</v>
      </c>
    </row>
    <row r="3" spans="1:7" ht="12.75">
      <c r="A3" s="25">
        <v>2012</v>
      </c>
      <c r="B3" s="182">
        <v>49.37770735521532</v>
      </c>
      <c r="C3" s="183">
        <v>138.59452302247033</v>
      </c>
      <c r="D3" s="184">
        <f>'[1]plastic PI_neu'!$C$23</f>
        <v>334.1032081107036</v>
      </c>
      <c r="G3" s="267" t="s">
        <v>225</v>
      </c>
    </row>
    <row r="4" spans="1:7" ht="12.75">
      <c r="A4" s="25">
        <v>2013</v>
      </c>
      <c r="B4" s="26">
        <v>53.962350651677724</v>
      </c>
      <c r="C4" s="25">
        <v>131.66504227183782</v>
      </c>
      <c r="D4" s="27">
        <f>'[1]plastic PI_neu'!$C$25</f>
        <v>350.9322940723764</v>
      </c>
      <c r="G4" s="110"/>
    </row>
    <row r="5" spans="1:4" ht="12.75">
      <c r="A5" s="25">
        <v>2014</v>
      </c>
      <c r="B5" s="26">
        <v>54.70056401368285</v>
      </c>
      <c r="C5" s="25">
        <v>128.71782218342008</v>
      </c>
      <c r="D5" s="27">
        <f>'[1]plastic PI_neu'!$C$27</f>
        <v>350.0053749573541</v>
      </c>
    </row>
    <row r="6" spans="1:4" ht="12.75">
      <c r="A6" s="25">
        <v>2015</v>
      </c>
      <c r="B6" s="26">
        <v>64.28179684487921</v>
      </c>
      <c r="C6" s="25">
        <v>135.7063962539405</v>
      </c>
      <c r="D6" s="27">
        <f>'[1]plastic PI_neu'!$C$29</f>
        <v>329.72117203264725</v>
      </c>
    </row>
    <row r="7" spans="1:4" ht="12.75">
      <c r="A7" s="25">
        <v>2016</v>
      </c>
      <c r="B7" s="26">
        <v>67.43916792752668</v>
      </c>
      <c r="C7" s="25">
        <v>143.23355803772802</v>
      </c>
      <c r="D7" s="27">
        <f>'[1]plastic PI_neu'!$C$31</f>
        <v>297.6738081883837</v>
      </c>
    </row>
    <row r="8" spans="1:4" ht="12.75">
      <c r="A8" s="25">
        <v>2017</v>
      </c>
      <c r="B8" s="26">
        <v>67.08240641854944</v>
      </c>
      <c r="C8" s="25">
        <v>159.09965566770427</v>
      </c>
      <c r="D8" s="27">
        <f>'[1]plastic PI_neu'!$C$33</f>
        <v>301.18513436664773</v>
      </c>
    </row>
    <row r="9" spans="1:4" ht="12.75">
      <c r="A9" s="25">
        <v>2018</v>
      </c>
      <c r="B9" s="26">
        <v>73.6895883043931</v>
      </c>
      <c r="C9" s="25">
        <v>137.31616690441382</v>
      </c>
      <c r="D9" s="27">
        <f>'[1]plastic PI_neu'!$C$35</f>
        <v>297.5854634239539</v>
      </c>
    </row>
    <row r="10" spans="1:4" ht="12.75">
      <c r="A10" s="25">
        <v>2019</v>
      </c>
      <c r="B10" s="26">
        <v>74.03352565250478</v>
      </c>
      <c r="C10" s="25">
        <v>118.69794485525114</v>
      </c>
      <c r="D10" s="27">
        <f>'[1]plastic PI_neu'!$C$37</f>
        <v>290.61551889541306</v>
      </c>
    </row>
    <row r="11" spans="1:4" ht="12.75">
      <c r="A11" s="25">
        <v>2020</v>
      </c>
      <c r="B11" s="26">
        <v>62.9307413952104</v>
      </c>
      <c r="C11" s="25">
        <v>104.39797834737423</v>
      </c>
      <c r="D11" s="27">
        <f>'[1]plastic PI_neu'!$C$39</f>
        <v>246.5788109366152</v>
      </c>
    </row>
    <row r="12" spans="1:4" ht="12.75">
      <c r="A12" s="25">
        <v>2021</v>
      </c>
      <c r="B12" s="26">
        <v>64.57120163905915</v>
      </c>
      <c r="C12" s="25">
        <v>184</v>
      </c>
      <c r="D12" s="27">
        <f>'[1]plastic PI_neu'!$C$41</f>
        <v>325.3936844824743</v>
      </c>
    </row>
    <row r="13" spans="1:4" ht="12.75">
      <c r="A13" s="24">
        <v>2022</v>
      </c>
      <c r="B13" s="185">
        <v>65</v>
      </c>
      <c r="C13" s="186">
        <v>205.55</v>
      </c>
      <c r="D13" s="187">
        <v>454</v>
      </c>
    </row>
    <row r="18" ht="12.75">
      <c r="C18" s="28"/>
    </row>
    <row r="27" ht="15">
      <c r="D27" s="275"/>
    </row>
    <row r="43" ht="12.75">
      <c r="F43" s="57" t="s">
        <v>211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9091A-E206-4B5A-A62B-E54B2AFC7F06}">
  <sheetPr>
    <tabColor rgb="FF92D050"/>
  </sheetPr>
  <dimension ref="A1:G68"/>
  <sheetViews>
    <sheetView workbookViewId="0" topLeftCell="A1">
      <selection activeCell="E14" sqref="E14"/>
    </sheetView>
  </sheetViews>
  <sheetFormatPr defaultColWidth="9.140625" defaultRowHeight="12.75"/>
  <cols>
    <col min="1" max="16384" width="9.140625" style="268" customWidth="1"/>
  </cols>
  <sheetData>
    <row r="1" spans="1:2" ht="12.75">
      <c r="A1" s="261" t="s">
        <v>8</v>
      </c>
      <c r="B1" s="191" t="s">
        <v>214</v>
      </c>
    </row>
    <row r="2" spans="1:2" ht="12.75">
      <c r="A2" s="266"/>
      <c r="B2" s="199" t="s">
        <v>213</v>
      </c>
    </row>
    <row r="3" spans="1:2" ht="12.75">
      <c r="A3" s="262" t="s">
        <v>71</v>
      </c>
      <c r="B3" s="263">
        <v>290.3347367633939</v>
      </c>
    </row>
    <row r="4" spans="1:5" ht="12.75">
      <c r="A4" s="262" t="s">
        <v>72</v>
      </c>
      <c r="B4" s="263">
        <v>295.9497407961523</v>
      </c>
      <c r="E4" s="191" t="s">
        <v>231</v>
      </c>
    </row>
    <row r="5" spans="1:5" ht="12.75">
      <c r="A5" s="262" t="s">
        <v>73</v>
      </c>
      <c r="B5" s="263">
        <v>281.5471389256536</v>
      </c>
      <c r="E5" s="199" t="s">
        <v>226</v>
      </c>
    </row>
    <row r="6" spans="1:2" ht="12.75">
      <c r="A6" s="262" t="s">
        <v>74</v>
      </c>
      <c r="B6" s="263">
        <v>279.417882351618</v>
      </c>
    </row>
    <row r="7" spans="1:2" ht="12.75">
      <c r="A7" s="262" t="s">
        <v>75</v>
      </c>
      <c r="B7" s="263">
        <v>292.9666343889683</v>
      </c>
    </row>
    <row r="8" spans="1:2" ht="12.75">
      <c r="A8" s="262" t="s">
        <v>76</v>
      </c>
      <c r="B8" s="263">
        <v>293.7892873509166</v>
      </c>
    </row>
    <row r="9" spans="1:2" ht="12.75">
      <c r="A9" s="262" t="s">
        <v>77</v>
      </c>
      <c r="B9" s="263">
        <v>298.4610493005088</v>
      </c>
    </row>
    <row r="10" spans="1:2" ht="12.75">
      <c r="A10" s="262" t="s">
        <v>78</v>
      </c>
      <c r="B10" s="263">
        <v>293.83829029467466</v>
      </c>
    </row>
    <row r="11" spans="1:2" ht="12.75">
      <c r="A11" s="262" t="s">
        <v>79</v>
      </c>
      <c r="B11" s="263">
        <v>288.17021364776036</v>
      </c>
    </row>
    <row r="12" spans="1:2" ht="12.75">
      <c r="A12" s="262" t="s">
        <v>80</v>
      </c>
      <c r="B12" s="263">
        <v>293.761018967072</v>
      </c>
    </row>
    <row r="13" spans="1:2" ht="12.75">
      <c r="A13" s="262" t="s">
        <v>81</v>
      </c>
      <c r="B13" s="263">
        <v>288.96070109868475</v>
      </c>
    </row>
    <row r="14" spans="1:2" ht="12.75">
      <c r="A14" s="262" t="s">
        <v>82</v>
      </c>
      <c r="B14" s="263">
        <v>274.32958049231496</v>
      </c>
    </row>
    <row r="15" spans="1:2" ht="12.75">
      <c r="A15" s="262" t="s">
        <v>83</v>
      </c>
      <c r="B15" s="263">
        <v>304.0421655439817</v>
      </c>
    </row>
    <row r="16" spans="1:2" ht="12.75">
      <c r="A16" s="262" t="s">
        <v>84</v>
      </c>
      <c r="B16" s="263">
        <v>301.38197438724205</v>
      </c>
    </row>
    <row r="17" spans="1:2" ht="12.75">
      <c r="A17" s="262" t="s">
        <v>85</v>
      </c>
      <c r="B17" s="263">
        <v>299.3054999060819</v>
      </c>
    </row>
    <row r="18" spans="1:2" ht="12.75">
      <c r="A18" s="262" t="s">
        <v>86</v>
      </c>
      <c r="B18" s="263">
        <v>287.069005276916</v>
      </c>
    </row>
    <row r="19" spans="1:2" ht="12.75">
      <c r="A19" s="262" t="s">
        <v>87</v>
      </c>
      <c r="B19" s="263">
        <v>283.61727619543984</v>
      </c>
    </row>
    <row r="20" spans="1:2" ht="12.75">
      <c r="A20" s="262" t="s">
        <v>88</v>
      </c>
      <c r="B20" s="263">
        <v>286.5951427490236</v>
      </c>
    </row>
    <row r="21" spans="1:2" ht="12.75">
      <c r="A21" s="262" t="s">
        <v>89</v>
      </c>
      <c r="B21" s="263">
        <v>285.32532964482226</v>
      </c>
    </row>
    <row r="22" spans="1:2" ht="12.75">
      <c r="A22" s="262" t="s">
        <v>90</v>
      </c>
      <c r="B22" s="263">
        <v>279.60936168025336</v>
      </c>
    </row>
    <row r="23" spans="1:2" ht="12.75">
      <c r="A23" s="262" t="s">
        <v>91</v>
      </c>
      <c r="B23" s="263">
        <v>271.43497405874206</v>
      </c>
    </row>
    <row r="24" spans="1:2" ht="12.75">
      <c r="A24" s="262" t="s">
        <v>92</v>
      </c>
      <c r="B24" s="263">
        <v>271.0372419001237</v>
      </c>
    </row>
    <row r="25" spans="1:2" ht="12.75">
      <c r="A25" s="262" t="s">
        <v>93</v>
      </c>
      <c r="B25" s="263">
        <v>278.037406964823</v>
      </c>
    </row>
    <row r="26" spans="1:2" ht="12.75">
      <c r="A26" s="262" t="s">
        <v>94</v>
      </c>
      <c r="B26" s="263">
        <v>250.46020422260042</v>
      </c>
    </row>
    <row r="27" spans="1:2" ht="12.75">
      <c r="A27" s="262" t="s">
        <v>95</v>
      </c>
      <c r="B27" s="263">
        <v>282.8138100635358</v>
      </c>
    </row>
    <row r="28" spans="1:2" ht="12.75">
      <c r="A28" s="262" t="s">
        <v>96</v>
      </c>
      <c r="B28" s="263">
        <v>277.4177135501647</v>
      </c>
    </row>
    <row r="29" spans="1:2" ht="12.75">
      <c r="A29" s="262" t="s">
        <v>97</v>
      </c>
      <c r="B29" s="263">
        <v>266.3915830001908</v>
      </c>
    </row>
    <row r="30" spans="1:2" ht="12.75">
      <c r="A30" s="262" t="s">
        <v>98</v>
      </c>
      <c r="B30" s="263">
        <v>253.80115180011933</v>
      </c>
    </row>
    <row r="31" spans="1:2" ht="12.75">
      <c r="A31" s="262" t="s">
        <v>99</v>
      </c>
      <c r="B31" s="263">
        <v>229.00238180744313</v>
      </c>
    </row>
    <row r="32" spans="1:2" ht="12.75">
      <c r="A32" s="262" t="s">
        <v>100</v>
      </c>
      <c r="B32" s="263">
        <v>223.82019824224608</v>
      </c>
    </row>
    <row r="33" spans="1:2" ht="12.75">
      <c r="A33" s="262" t="s">
        <v>101</v>
      </c>
      <c r="B33" s="263">
        <v>217.66521550181082</v>
      </c>
    </row>
    <row r="34" spans="1:2" ht="12.75">
      <c r="A34" s="262" t="s">
        <v>102</v>
      </c>
      <c r="B34" s="263">
        <v>223.27222477462774</v>
      </c>
    </row>
    <row r="35" spans="1:2" ht="12.75">
      <c r="A35" s="262" t="s">
        <v>103</v>
      </c>
      <c r="B35" s="263">
        <v>228.94070057182674</v>
      </c>
    </row>
    <row r="36" spans="1:2" ht="12.75">
      <c r="A36" s="262" t="s">
        <v>104</v>
      </c>
      <c r="B36" s="263">
        <v>247.22292564450356</v>
      </c>
    </row>
    <row r="37" spans="1:2" ht="12.75">
      <c r="A37" s="262" t="s">
        <v>105</v>
      </c>
      <c r="B37" s="263">
        <v>239.426895354371</v>
      </c>
    </row>
    <row r="38" spans="1:2" ht="12.75">
      <c r="A38" s="262" t="s">
        <v>106</v>
      </c>
      <c r="B38" s="263">
        <v>230.82753312502223</v>
      </c>
    </row>
    <row r="39" spans="1:2" ht="12.75">
      <c r="A39" s="262" t="s">
        <v>107</v>
      </c>
      <c r="B39" s="263">
        <v>230.98207064370072</v>
      </c>
    </row>
    <row r="40" spans="1:2" ht="12.75">
      <c r="A40" s="262" t="s">
        <v>108</v>
      </c>
      <c r="B40" s="263">
        <v>238.3792146329579</v>
      </c>
    </row>
    <row r="41" spans="1:2" ht="12.75">
      <c r="A41" s="262" t="s">
        <v>109</v>
      </c>
      <c r="B41" s="263">
        <v>254.03090787295363</v>
      </c>
    </row>
    <row r="42" spans="1:2" ht="12.75">
      <c r="A42" s="262" t="s">
        <v>110</v>
      </c>
      <c r="B42" s="263">
        <v>283.8291170932118</v>
      </c>
    </row>
    <row r="43" spans="1:2" ht="12.75">
      <c r="A43" s="262" t="s">
        <v>111</v>
      </c>
      <c r="B43" s="263">
        <v>304.96771623886895</v>
      </c>
    </row>
    <row r="44" spans="1:2" ht="12.75">
      <c r="A44" s="262" t="s">
        <v>112</v>
      </c>
      <c r="B44" s="263">
        <v>321.7888270157718</v>
      </c>
    </row>
    <row r="45" spans="1:2" ht="12.75">
      <c r="A45" s="262" t="s">
        <v>113</v>
      </c>
      <c r="B45" s="263">
        <v>328.7510983619804</v>
      </c>
    </row>
    <row r="46" spans="1:7" ht="12.75">
      <c r="A46" s="262" t="s">
        <v>114</v>
      </c>
      <c r="B46" s="263">
        <v>330.24968684739116</v>
      </c>
      <c r="G46" s="92" t="s">
        <v>11</v>
      </c>
    </row>
    <row r="47" spans="1:2" ht="12.75">
      <c r="A47" s="262" t="s">
        <v>115</v>
      </c>
      <c r="B47" s="263">
        <v>353.87345184137433</v>
      </c>
    </row>
    <row r="48" spans="1:2" ht="12.75">
      <c r="A48" s="262" t="s">
        <v>116</v>
      </c>
      <c r="B48" s="263">
        <v>355.19029994199394</v>
      </c>
    </row>
    <row r="49" spans="1:2" ht="12.75">
      <c r="A49" s="262" t="s">
        <v>117</v>
      </c>
      <c r="B49" s="263">
        <v>366.896707131073</v>
      </c>
    </row>
    <row r="50" spans="1:2" ht="12.75">
      <c r="A50" s="264" t="s">
        <v>118</v>
      </c>
      <c r="B50" s="265">
        <v>393.50126923638544</v>
      </c>
    </row>
    <row r="51" spans="1:2" ht="12.75">
      <c r="A51" s="262" t="s">
        <v>188</v>
      </c>
      <c r="B51" s="263">
        <v>424.54374833912533</v>
      </c>
    </row>
    <row r="52" spans="1:2" ht="12.75">
      <c r="A52" s="262" t="s">
        <v>189</v>
      </c>
      <c r="B52" s="263">
        <v>422.5289911271275</v>
      </c>
    </row>
    <row r="53" spans="1:2" ht="12.75">
      <c r="A53" s="262" t="s">
        <v>190</v>
      </c>
      <c r="B53" s="263">
        <v>446.5134853993457</v>
      </c>
    </row>
    <row r="54" spans="1:2" ht="12.75">
      <c r="A54" s="262" t="s">
        <v>191</v>
      </c>
      <c r="B54" s="263">
        <v>489.6798993042217</v>
      </c>
    </row>
    <row r="55" spans="1:2" ht="12.75">
      <c r="A55" s="262" t="s">
        <v>192</v>
      </c>
      <c r="B55" s="263">
        <v>508.1191126878362</v>
      </c>
    </row>
    <row r="56" spans="1:2" ht="12.75">
      <c r="A56" s="262" t="s">
        <v>193</v>
      </c>
      <c r="B56" s="263">
        <v>506.0116404138815</v>
      </c>
    </row>
    <row r="57" spans="1:2" ht="12.75">
      <c r="A57" s="262" t="s">
        <v>194</v>
      </c>
      <c r="B57" s="263">
        <v>528.4277180250242</v>
      </c>
    </row>
    <row r="58" spans="1:2" ht="12.75">
      <c r="A58" s="262" t="s">
        <v>195</v>
      </c>
      <c r="B58" s="263">
        <v>516.4918160094891</v>
      </c>
    </row>
    <row r="59" spans="1:2" ht="12.75">
      <c r="A59" s="262" t="s">
        <v>196</v>
      </c>
      <c r="B59" s="263">
        <v>479.0528227640097</v>
      </c>
    </row>
    <row r="60" spans="1:2" ht="12.75">
      <c r="A60" s="262" t="s">
        <v>197</v>
      </c>
      <c r="B60" s="263">
        <v>426.707042009763</v>
      </c>
    </row>
    <row r="61" spans="1:2" ht="12.75">
      <c r="A61" s="262" t="s">
        <v>198</v>
      </c>
      <c r="B61" s="263">
        <v>400.360587659706</v>
      </c>
    </row>
    <row r="62" spans="1:2" ht="12.75">
      <c r="A62" s="264" t="s">
        <v>199</v>
      </c>
      <c r="B62" s="265">
        <v>364.47009319780256</v>
      </c>
    </row>
    <row r="63" spans="1:2" ht="12.75">
      <c r="A63" s="262" t="s">
        <v>200</v>
      </c>
      <c r="B63" s="260">
        <v>365.99439483678157</v>
      </c>
    </row>
    <row r="64" spans="1:2" ht="12.75">
      <c r="A64" s="262" t="s">
        <v>201</v>
      </c>
      <c r="B64" s="260">
        <v>369.36875398715097</v>
      </c>
    </row>
    <row r="65" spans="1:2" ht="12.75">
      <c r="A65" s="262" t="s">
        <v>202</v>
      </c>
      <c r="B65" s="260">
        <v>379.0889205014243</v>
      </c>
    </row>
    <row r="66" spans="1:2" ht="12.75">
      <c r="A66" s="262" t="s">
        <v>203</v>
      </c>
      <c r="B66" s="260">
        <v>359.9137741966583</v>
      </c>
    </row>
    <row r="67" spans="1:2" ht="12.75">
      <c r="A67" s="262" t="s">
        <v>204</v>
      </c>
      <c r="B67" s="260">
        <v>359.2534743761612</v>
      </c>
    </row>
    <row r="68" spans="1:2" ht="12.75">
      <c r="A68" s="262" t="s">
        <v>205</v>
      </c>
      <c r="B68" s="260">
        <v>323.2865597513599</v>
      </c>
    </row>
  </sheetData>
  <hyperlinks>
    <hyperlink ref="G46" r:id="rId1" display="https://appsso.eurostat.ec.europa.eu/nui/show.do?query=BOOKMARK_DS-645593_QID_1706869C_UID_-3F171EB0&amp;layout=PERIOD,L,X,0;REPORTER,L,Y,0;PARTNER,C,Z,0;PRODUCT,L,Z,1;FLOW,L,Z,2;INDICATORS,C,Z,3;&amp;zSelection=DS-645593INDICATORS,QUANTITY_IN_100KG;DS-645593PARTNER,EU27_2020_INTRA;DS-645593FLOW,1;DS-645593PRODUCT,39151000;&amp;rankName1=PARTNER_1_2_-1_2&amp;rankName2=INDICATORS_1_2_-1_2&amp;rankName3=FLOW_1_2_-1_2&amp;rankName4=PRODUCT_1_2_-1_2&amp;rankName5=PERIOD_1_0_0_0&amp;rankName6=REPORTER_1_2_0_1&amp;sortC=ASC_-1_FIRST&amp;rStp=&amp;cStp=&amp;rDCh=&amp;cDCh=&amp;rDM=true&amp;cDM=true&amp;footnes=false&amp;empty=true&amp;wai=false&amp;time_mode=NONE&amp;time_most_recent=false&amp;lang=EN&amp;cfo=%23%23%23%2C%23%23%23.%23%23%2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DB440-890B-4A81-A7A6-9DD0244C6549}">
  <sheetPr>
    <tabColor rgb="FF92D050"/>
    <pageSetUpPr fitToPage="1"/>
  </sheetPr>
  <dimension ref="B2:T150"/>
  <sheetViews>
    <sheetView showGridLines="0" workbookViewId="0" topLeftCell="A3">
      <selection activeCell="W21" sqref="W21"/>
    </sheetView>
  </sheetViews>
  <sheetFormatPr defaultColWidth="11.57421875" defaultRowHeight="12.75"/>
  <cols>
    <col min="1" max="1" width="8.421875" style="36" customWidth="1"/>
    <col min="2" max="2" width="9.8515625" style="110" customWidth="1"/>
    <col min="3" max="3" width="11.421875" style="36" bestFit="1" customWidth="1"/>
    <col min="4" max="4" width="12.421875" style="36" bestFit="1" customWidth="1"/>
    <col min="5" max="5" width="13.00390625" style="36" bestFit="1" customWidth="1"/>
    <col min="6" max="6" width="11.421875" style="36" bestFit="1" customWidth="1"/>
    <col min="7" max="8" width="11.57421875" style="36" customWidth="1"/>
    <col min="9" max="9" width="7.421875" style="36" customWidth="1"/>
    <col min="10" max="20" width="11.57421875" style="36" customWidth="1"/>
    <col min="21" max="21" width="14.7109375" style="36" customWidth="1"/>
    <col min="22" max="16384" width="11.57421875" style="36" customWidth="1"/>
  </cols>
  <sheetData>
    <row r="1" ht="12.75"/>
    <row r="2" spans="2:10" ht="63.75">
      <c r="B2" s="93" t="s">
        <v>119</v>
      </c>
      <c r="C2" s="94" t="s">
        <v>123</v>
      </c>
      <c r="D2" s="213" t="s">
        <v>124</v>
      </c>
      <c r="E2" s="95" t="s">
        <v>125</v>
      </c>
      <c r="F2" s="96" t="s">
        <v>126</v>
      </c>
      <c r="J2" s="271" t="s">
        <v>230</v>
      </c>
    </row>
    <row r="3" spans="2:8" ht="12.75">
      <c r="B3" s="97">
        <v>37257</v>
      </c>
      <c r="C3" s="98">
        <v>167.66568091201714</v>
      </c>
      <c r="D3" s="211"/>
      <c r="E3" s="99">
        <v>84.40189561754875</v>
      </c>
      <c r="F3" s="209"/>
      <c r="G3" s="255"/>
      <c r="H3" s="256"/>
    </row>
    <row r="4" spans="2:10" ht="12.75">
      <c r="B4" s="74">
        <v>37621</v>
      </c>
      <c r="C4" s="100">
        <v>167.66568091201714</v>
      </c>
      <c r="D4" s="210"/>
      <c r="E4" s="101">
        <v>84.40189561754875</v>
      </c>
      <c r="F4" s="210"/>
      <c r="G4" s="255"/>
      <c r="H4" s="256"/>
      <c r="J4" s="36" t="s">
        <v>212</v>
      </c>
    </row>
    <row r="5" spans="2:8" ht="12.75">
      <c r="B5" s="74">
        <v>37622</v>
      </c>
      <c r="C5" s="100">
        <v>161.5434491959899</v>
      </c>
      <c r="D5" s="210"/>
      <c r="E5" s="101">
        <v>80.68025563657879</v>
      </c>
      <c r="F5" s="210"/>
      <c r="G5" s="255"/>
      <c r="H5" s="256"/>
    </row>
    <row r="6" spans="2:8" ht="12.75">
      <c r="B6" s="74">
        <v>37986</v>
      </c>
      <c r="C6" s="100">
        <v>161.5434491959899</v>
      </c>
      <c r="D6" s="210"/>
      <c r="E6" s="101">
        <v>80.68025563657879</v>
      </c>
      <c r="F6" s="210"/>
      <c r="G6" s="255"/>
      <c r="H6" s="256"/>
    </row>
    <row r="7" spans="2:8" ht="12.75">
      <c r="B7" s="74">
        <v>37987</v>
      </c>
      <c r="C7" s="101">
        <v>143.99083598365</v>
      </c>
      <c r="D7" s="210">
        <v>143.99083598365</v>
      </c>
      <c r="E7" s="101">
        <v>73.053028456391</v>
      </c>
      <c r="F7" s="210">
        <v>73.053028456391</v>
      </c>
      <c r="G7" s="255"/>
      <c r="H7" s="256"/>
    </row>
    <row r="8" spans="2:8" ht="12.75">
      <c r="B8" s="74">
        <v>38352</v>
      </c>
      <c r="C8" s="101">
        <v>143.99083598365</v>
      </c>
      <c r="D8" s="210"/>
      <c r="E8" s="101">
        <v>73.053028456391</v>
      </c>
      <c r="F8" s="210"/>
      <c r="G8" s="255"/>
      <c r="H8" s="256"/>
    </row>
    <row r="9" spans="2:8" ht="12.75">
      <c r="B9" s="74">
        <v>38353</v>
      </c>
      <c r="C9" s="101">
        <v>148.9000960984287</v>
      </c>
      <c r="D9" s="210">
        <v>148.9000960984287</v>
      </c>
      <c r="E9" s="101">
        <v>72.93731943732605</v>
      </c>
      <c r="F9" s="210">
        <v>72.93731943732605</v>
      </c>
      <c r="G9" s="255"/>
      <c r="H9" s="256"/>
    </row>
    <row r="10" spans="2:8" ht="12.75">
      <c r="B10" s="74">
        <v>38717</v>
      </c>
      <c r="C10" s="101">
        <v>148.9000960984287</v>
      </c>
      <c r="D10" s="210"/>
      <c r="E10" s="101">
        <v>72.93731943732605</v>
      </c>
      <c r="F10" s="257"/>
      <c r="G10" s="255"/>
      <c r="H10" s="256"/>
    </row>
    <row r="11" spans="2:8" ht="12.75">
      <c r="B11" s="74">
        <v>38718</v>
      </c>
      <c r="C11" s="101">
        <v>156.11442145638338</v>
      </c>
      <c r="D11" s="210">
        <v>156.11442145638338</v>
      </c>
      <c r="E11" s="101">
        <v>76.33655140439224</v>
      </c>
      <c r="F11" s="210">
        <v>76.33655140439224</v>
      </c>
      <c r="G11" s="255"/>
      <c r="H11" s="256"/>
    </row>
    <row r="12" spans="2:8" ht="12.75">
      <c r="B12" s="74">
        <v>39082</v>
      </c>
      <c r="C12" s="101">
        <v>156.11442145638338</v>
      </c>
      <c r="D12" s="210"/>
      <c r="E12" s="101">
        <v>76.33655140439224</v>
      </c>
      <c r="F12" s="257"/>
      <c r="G12" s="255"/>
      <c r="H12" s="256"/>
    </row>
    <row r="13" spans="2:9" ht="12.75">
      <c r="B13" s="74">
        <v>39083</v>
      </c>
      <c r="C13" s="101">
        <v>182.03311177620006</v>
      </c>
      <c r="D13" s="210">
        <v>182.03311177620006</v>
      </c>
      <c r="E13" s="101">
        <v>97.03559430783376</v>
      </c>
      <c r="F13" s="210">
        <v>97.03559430783376</v>
      </c>
      <c r="G13" s="255"/>
      <c r="H13" s="256"/>
      <c r="I13" s="256"/>
    </row>
    <row r="14" spans="2:9" ht="12.75">
      <c r="B14" s="74">
        <v>39447</v>
      </c>
      <c r="C14" s="101">
        <v>182.03311177620006</v>
      </c>
      <c r="D14" s="210"/>
      <c r="E14" s="101">
        <v>97.03559430783376</v>
      </c>
      <c r="F14" s="257"/>
      <c r="G14" s="255"/>
      <c r="H14" s="256"/>
      <c r="I14" s="256"/>
    </row>
    <row r="15" spans="2:9" ht="12.75">
      <c r="B15" s="74">
        <v>39448</v>
      </c>
      <c r="C15" s="101">
        <v>203.67263122521757</v>
      </c>
      <c r="D15" s="210">
        <v>203.67263122521757</v>
      </c>
      <c r="E15" s="101">
        <v>91.58221483742182</v>
      </c>
      <c r="F15" s="210">
        <v>91.58221483742182</v>
      </c>
      <c r="G15" s="255"/>
      <c r="H15" s="256"/>
      <c r="I15" s="256"/>
    </row>
    <row r="16" spans="2:9" ht="12.75">
      <c r="B16" s="74">
        <v>39813</v>
      </c>
      <c r="C16" s="101">
        <v>203.67263122521757</v>
      </c>
      <c r="D16" s="210"/>
      <c r="E16" s="101">
        <v>91.58221483742182</v>
      </c>
      <c r="F16" s="257"/>
      <c r="G16" s="255"/>
      <c r="H16" s="256"/>
      <c r="I16" s="256"/>
    </row>
    <row r="17" spans="2:9" ht="12.75">
      <c r="B17" s="74">
        <v>39814</v>
      </c>
      <c r="C17" s="101">
        <v>157.6173535989963</v>
      </c>
      <c r="D17" s="210">
        <v>157.6173535989963</v>
      </c>
      <c r="E17" s="101">
        <v>63.711658699386945</v>
      </c>
      <c r="F17" s="210">
        <v>63.711658699386945</v>
      </c>
      <c r="G17" s="255"/>
      <c r="H17" s="256"/>
      <c r="I17" s="256"/>
    </row>
    <row r="18" spans="2:9" ht="12.75">
      <c r="B18" s="74">
        <v>40178</v>
      </c>
      <c r="C18" s="101">
        <v>157.6173535989963</v>
      </c>
      <c r="D18" s="210"/>
      <c r="E18" s="101">
        <v>63.711658699386945</v>
      </c>
      <c r="F18" s="257"/>
      <c r="G18" s="255"/>
      <c r="H18" s="256"/>
      <c r="I18" s="256"/>
    </row>
    <row r="19" spans="2:9" ht="12.75">
      <c r="B19" s="74">
        <v>40179</v>
      </c>
      <c r="C19" s="101">
        <v>233.95800556651253</v>
      </c>
      <c r="D19" s="101">
        <v>233.95800556651253</v>
      </c>
      <c r="E19" s="101">
        <v>104.59348396393288</v>
      </c>
      <c r="F19" s="210">
        <v>104.59348396393288</v>
      </c>
      <c r="G19" s="255"/>
      <c r="H19" s="256"/>
      <c r="I19" s="256"/>
    </row>
    <row r="20" spans="2:9" ht="12.75">
      <c r="B20" s="74">
        <v>40543</v>
      </c>
      <c r="C20" s="101">
        <v>233.95800556651253</v>
      </c>
      <c r="E20" s="101">
        <v>104.59348396393288</v>
      </c>
      <c r="F20" s="257"/>
      <c r="G20" s="255"/>
      <c r="H20" s="256"/>
      <c r="I20" s="256"/>
    </row>
    <row r="21" spans="2:9" ht="12.75">
      <c r="B21" s="74">
        <v>40544</v>
      </c>
      <c r="C21" s="101">
        <v>240.25982422405698</v>
      </c>
      <c r="D21" s="101">
        <v>240.25982422405698</v>
      </c>
      <c r="E21" s="101">
        <v>130.5182449858319</v>
      </c>
      <c r="F21" s="210">
        <v>130.5182449858319</v>
      </c>
      <c r="G21" s="255"/>
      <c r="H21" s="256"/>
      <c r="I21" s="256"/>
    </row>
    <row r="22" spans="2:9" ht="12.75">
      <c r="B22" s="74">
        <v>40908</v>
      </c>
      <c r="C22" s="101">
        <v>240.25982422405698</v>
      </c>
      <c r="E22" s="102">
        <v>130.5182449858319</v>
      </c>
      <c r="F22" s="257"/>
      <c r="G22" s="255"/>
      <c r="H22" s="256"/>
      <c r="I22" s="256"/>
    </row>
    <row r="23" spans="2:9" ht="12.75">
      <c r="B23" s="74">
        <v>40909</v>
      </c>
      <c r="C23" s="205">
        <v>190.5162854421285</v>
      </c>
      <c r="D23" s="101">
        <v>190.5162854421285</v>
      </c>
      <c r="E23" s="207">
        <v>111.86092362685058</v>
      </c>
      <c r="F23" s="210">
        <v>111.86092362685058</v>
      </c>
      <c r="G23" s="255"/>
      <c r="H23" s="256"/>
      <c r="I23" s="256"/>
    </row>
    <row r="24" spans="2:9" ht="12.75">
      <c r="B24" s="74">
        <v>41274</v>
      </c>
      <c r="C24" s="100">
        <v>190.5162854421285</v>
      </c>
      <c r="E24" s="101">
        <v>111.86092362685058</v>
      </c>
      <c r="F24" s="257"/>
      <c r="G24" s="255"/>
      <c r="H24" s="256"/>
      <c r="I24" s="256"/>
    </row>
    <row r="25" spans="2:9" ht="12.75">
      <c r="B25" s="74">
        <v>41275</v>
      </c>
      <c r="C25" s="205">
        <v>207.69205145624161</v>
      </c>
      <c r="D25" s="101">
        <v>207.69205145624161</v>
      </c>
      <c r="E25" s="207">
        <v>118.13808328909309</v>
      </c>
      <c r="F25" s="210">
        <v>118.13808328909309</v>
      </c>
      <c r="G25" s="255"/>
      <c r="H25" s="256"/>
      <c r="I25" s="256"/>
    </row>
    <row r="26" spans="2:9" ht="12.75">
      <c r="B26" s="74">
        <v>41639</v>
      </c>
      <c r="C26" s="100">
        <v>207.69205145624161</v>
      </c>
      <c r="E26" s="101">
        <v>118.13808328909309</v>
      </c>
      <c r="F26" s="257"/>
      <c r="G26" s="255"/>
      <c r="H26" s="256"/>
      <c r="I26" s="256"/>
    </row>
    <row r="27" spans="2:9" ht="12.75">
      <c r="B27" s="74">
        <v>41640</v>
      </c>
      <c r="C27" s="205">
        <v>222.14894181694908</v>
      </c>
      <c r="D27" s="101">
        <v>222.1489427038216</v>
      </c>
      <c r="E27" s="102">
        <v>109.14768577533471</v>
      </c>
      <c r="F27" s="210">
        <v>109.14768577533471</v>
      </c>
      <c r="G27" s="255"/>
      <c r="H27" s="256"/>
      <c r="I27" s="256"/>
    </row>
    <row r="28" spans="2:9" ht="12.75">
      <c r="B28" s="74">
        <v>42004</v>
      </c>
      <c r="C28" s="100">
        <v>222.14894181694908</v>
      </c>
      <c r="E28" s="102">
        <v>109.14768577533471</v>
      </c>
      <c r="F28" s="257"/>
      <c r="G28" s="255"/>
      <c r="H28" s="256"/>
      <c r="I28" s="256"/>
    </row>
    <row r="29" spans="2:9" ht="12.75">
      <c r="B29" s="74">
        <v>42005</v>
      </c>
      <c r="C29" s="100">
        <v>251.6362202268852</v>
      </c>
      <c r="D29" s="101">
        <v>243.25397891118587</v>
      </c>
      <c r="E29" s="207">
        <v>111.7491231301075</v>
      </c>
      <c r="F29" s="210">
        <v>111.74912076381327</v>
      </c>
      <c r="G29" s="255"/>
      <c r="H29" s="256"/>
      <c r="I29" s="256"/>
    </row>
    <row r="30" spans="2:9" ht="12.75">
      <c r="B30" s="74">
        <v>42369</v>
      </c>
      <c r="C30" s="100">
        <v>251.6362202268852</v>
      </c>
      <c r="E30" s="101">
        <v>111.7491231301075</v>
      </c>
      <c r="F30" s="257"/>
      <c r="G30" s="255"/>
      <c r="H30" s="256"/>
      <c r="I30" s="256"/>
    </row>
    <row r="31" spans="2:9" ht="12.75">
      <c r="B31" s="74">
        <v>42370</v>
      </c>
      <c r="C31" s="205">
        <v>238.31676675306554</v>
      </c>
      <c r="D31" s="101">
        <v>238.31676972754903</v>
      </c>
      <c r="E31" s="207">
        <v>110.77662475515437</v>
      </c>
      <c r="F31" s="210">
        <v>110.77662501795287</v>
      </c>
      <c r="G31" s="255"/>
      <c r="H31" s="256"/>
      <c r="I31" s="256"/>
    </row>
    <row r="32" spans="2:9" ht="12.75">
      <c r="B32" s="74">
        <v>42735</v>
      </c>
      <c r="C32" s="100">
        <v>238.31676675306554</v>
      </c>
      <c r="E32" s="101">
        <v>110.77662475515437</v>
      </c>
      <c r="F32" s="257"/>
      <c r="G32" s="255"/>
      <c r="H32" s="256"/>
      <c r="I32" s="256"/>
    </row>
    <row r="33" spans="2:9" ht="12.75">
      <c r="B33" s="74">
        <v>42736</v>
      </c>
      <c r="C33" s="205">
        <v>241.54294470389107</v>
      </c>
      <c r="D33" s="101">
        <v>241.5429504802428</v>
      </c>
      <c r="E33" s="207">
        <v>117.47956645919604</v>
      </c>
      <c r="F33" s="210">
        <v>117.47956407838066</v>
      </c>
      <c r="G33" s="255"/>
      <c r="H33" s="256"/>
      <c r="I33" s="256"/>
    </row>
    <row r="34" spans="2:9" ht="12.75">
      <c r="B34" s="74">
        <v>43100</v>
      </c>
      <c r="C34" s="100">
        <v>241.54294470389107</v>
      </c>
      <c r="E34" s="101">
        <v>117.47956645919604</v>
      </c>
      <c r="F34" s="257"/>
      <c r="G34" s="255"/>
      <c r="H34" s="256"/>
      <c r="I34" s="256"/>
    </row>
    <row r="35" spans="2:9" ht="12.75">
      <c r="B35" s="74">
        <v>43101</v>
      </c>
      <c r="C35" s="205">
        <v>239.50036279055942</v>
      </c>
      <c r="D35" s="101">
        <v>239.50028436357</v>
      </c>
      <c r="E35" s="207">
        <v>98.10093834750705</v>
      </c>
      <c r="F35" s="210">
        <v>98.10065602014159</v>
      </c>
      <c r="G35" s="255"/>
      <c r="H35" s="256"/>
      <c r="I35" s="256"/>
    </row>
    <row r="36" spans="2:9" ht="12.75">
      <c r="B36" s="74">
        <v>43465</v>
      </c>
      <c r="C36" s="100">
        <v>239.50036279055942</v>
      </c>
      <c r="E36" s="101">
        <v>98.10093834750705</v>
      </c>
      <c r="F36" s="257"/>
      <c r="G36" s="255"/>
      <c r="H36" s="256"/>
      <c r="I36" s="256"/>
    </row>
    <row r="37" spans="2:9" ht="12.75">
      <c r="B37" s="74">
        <v>43466</v>
      </c>
      <c r="C37" s="205">
        <v>232.3393733094499</v>
      </c>
      <c r="D37" s="101">
        <v>232.33321142468074</v>
      </c>
      <c r="E37" s="207">
        <v>86.00167056734291</v>
      </c>
      <c r="F37" s="210">
        <v>85.99291722732212</v>
      </c>
      <c r="G37" s="255"/>
      <c r="H37" s="256"/>
      <c r="I37" s="256"/>
    </row>
    <row r="38" spans="2:9" ht="12.75">
      <c r="B38" s="74">
        <v>43830</v>
      </c>
      <c r="C38" s="101">
        <v>232.3393733094499</v>
      </c>
      <c r="E38" s="101">
        <v>86.00167056734291</v>
      </c>
      <c r="F38" s="257"/>
      <c r="G38" s="255"/>
      <c r="H38" s="256"/>
      <c r="I38" s="256"/>
    </row>
    <row r="39" spans="2:9" ht="12.75">
      <c r="B39" s="74">
        <v>43831</v>
      </c>
      <c r="C39" s="207">
        <v>211.09192901969942</v>
      </c>
      <c r="D39" s="101">
        <v>211.09192901969942</v>
      </c>
      <c r="E39" s="207">
        <v>76.94953751423587</v>
      </c>
      <c r="F39" s="210">
        <v>76.85817853389896</v>
      </c>
      <c r="G39" s="255"/>
      <c r="H39" s="256"/>
      <c r="I39" s="256"/>
    </row>
    <row r="40" spans="2:9" ht="12.75">
      <c r="B40" s="74">
        <v>44196</v>
      </c>
      <c r="C40" s="101">
        <v>211.09192901969942</v>
      </c>
      <c r="E40" s="101">
        <v>76.94953751423587</v>
      </c>
      <c r="F40" s="257"/>
      <c r="G40" s="255"/>
      <c r="H40" s="256"/>
      <c r="I40" s="256"/>
    </row>
    <row r="41" spans="2:8" ht="12.75">
      <c r="B41" s="74">
        <v>44197</v>
      </c>
      <c r="C41" s="101">
        <v>244.94600826756584</v>
      </c>
      <c r="D41" s="101">
        <v>244.94600826756584</v>
      </c>
      <c r="E41" s="102">
        <v>145.96245440847977</v>
      </c>
      <c r="F41" s="210">
        <v>145.96245440847977</v>
      </c>
      <c r="G41" s="255"/>
      <c r="H41" s="42"/>
    </row>
    <row r="42" spans="2:9" ht="12.75">
      <c r="B42" s="74">
        <v>44561</v>
      </c>
      <c r="C42" s="101">
        <v>244.94600826756584</v>
      </c>
      <c r="E42" s="102">
        <v>145.96245440847977</v>
      </c>
      <c r="F42" s="257"/>
      <c r="G42" s="255"/>
      <c r="H42" s="42"/>
      <c r="I42" s="36" t="s">
        <v>227</v>
      </c>
    </row>
    <row r="43" spans="2:9" ht="12.75">
      <c r="B43" s="74">
        <v>44562</v>
      </c>
      <c r="C43" s="101">
        <v>324.02772302113647</v>
      </c>
      <c r="D43" s="101">
        <v>324.02772302113647</v>
      </c>
      <c r="E43" s="102">
        <v>171.5356380936296</v>
      </c>
      <c r="F43" s="210">
        <v>171.5356380936296</v>
      </c>
      <c r="G43" s="255"/>
      <c r="H43" s="42"/>
      <c r="I43" s="36" t="s">
        <v>228</v>
      </c>
    </row>
    <row r="44" spans="2:9" ht="12.75">
      <c r="B44" s="74">
        <v>44926</v>
      </c>
      <c r="C44" s="101">
        <v>324.02772302113647</v>
      </c>
      <c r="D44" s="105"/>
      <c r="E44" s="102">
        <v>171.5356380936296</v>
      </c>
      <c r="F44" s="211"/>
      <c r="G44" s="255"/>
      <c r="H44" s="42"/>
      <c r="I44" s="36" t="s">
        <v>229</v>
      </c>
    </row>
    <row r="45" spans="2:9" ht="12.75">
      <c r="B45" s="70">
        <v>42005</v>
      </c>
      <c r="C45" s="103"/>
      <c r="D45" s="104">
        <v>228.63819102804865</v>
      </c>
      <c r="E45" s="105"/>
      <c r="F45" s="212">
        <v>101.6510372046346</v>
      </c>
      <c r="G45" s="255"/>
      <c r="H45" s="42"/>
      <c r="I45" s="36" t="s">
        <v>131</v>
      </c>
    </row>
    <row r="46" spans="2:8" ht="12.75">
      <c r="B46" s="74">
        <v>42036</v>
      </c>
      <c r="C46" s="100"/>
      <c r="D46" s="104">
        <v>211.96012867899674</v>
      </c>
      <c r="E46" s="101"/>
      <c r="F46" s="212">
        <v>111.18683637209581</v>
      </c>
      <c r="G46" s="255"/>
      <c r="H46" s="42"/>
    </row>
    <row r="47" spans="2:8" ht="12.75">
      <c r="B47" s="74">
        <v>42064</v>
      </c>
      <c r="C47" s="100"/>
      <c r="D47" s="104">
        <v>231.82841149123757</v>
      </c>
      <c r="E47" s="101"/>
      <c r="F47" s="212">
        <v>106.11317656777088</v>
      </c>
      <c r="G47" s="255"/>
      <c r="H47" s="42"/>
    </row>
    <row r="48" spans="2:8" ht="12.75">
      <c r="B48" s="74">
        <v>42095</v>
      </c>
      <c r="C48" s="100"/>
      <c r="D48" s="104">
        <v>225.62009796826027</v>
      </c>
      <c r="E48" s="101"/>
      <c r="F48" s="212">
        <v>106.89561661859929</v>
      </c>
      <c r="G48" s="255"/>
      <c r="H48" s="42"/>
    </row>
    <row r="49" spans="2:8" ht="12.75">
      <c r="B49" s="74">
        <v>42125</v>
      </c>
      <c r="C49" s="100"/>
      <c r="D49" s="104">
        <v>234.5082137389075</v>
      </c>
      <c r="E49" s="101"/>
      <c r="F49" s="212">
        <v>99.87407397636062</v>
      </c>
      <c r="G49" s="255"/>
      <c r="H49" s="42"/>
    </row>
    <row r="50" spans="2:8" ht="12.75">
      <c r="B50" s="74">
        <v>42156</v>
      </c>
      <c r="C50" s="100"/>
      <c r="D50" s="104">
        <v>246.138900472901</v>
      </c>
      <c r="E50" s="101"/>
      <c r="F50" s="212">
        <v>117.91416755859908</v>
      </c>
      <c r="G50" s="255"/>
      <c r="H50" s="42"/>
    </row>
    <row r="51" spans="2:8" ht="12.75">
      <c r="B51" s="74">
        <v>42186</v>
      </c>
      <c r="C51" s="100"/>
      <c r="D51" s="104">
        <v>247.86453981897876</v>
      </c>
      <c r="E51" s="101"/>
      <c r="F51" s="212">
        <v>117.10600823446757</v>
      </c>
      <c r="G51" s="255"/>
      <c r="H51" s="42"/>
    </row>
    <row r="52" spans="2:8" ht="12.75">
      <c r="B52" s="74">
        <v>42217</v>
      </c>
      <c r="C52" s="100"/>
      <c r="D52" s="104">
        <v>241.2613288812374</v>
      </c>
      <c r="E52" s="101"/>
      <c r="F52" s="106">
        <v>121.34376413804154</v>
      </c>
      <c r="G52" s="255"/>
      <c r="H52" s="42"/>
    </row>
    <row r="53" spans="2:8" ht="12.75">
      <c r="B53" s="74">
        <v>42248</v>
      </c>
      <c r="C53" s="100"/>
      <c r="D53" s="104">
        <v>270.4286497385063</v>
      </c>
      <c r="E53" s="101"/>
      <c r="F53" s="106">
        <v>112.98845139093169</v>
      </c>
      <c r="G53" s="255"/>
      <c r="H53" s="42"/>
    </row>
    <row r="54" spans="2:8" ht="12.75">
      <c r="B54" s="74">
        <v>42278</v>
      </c>
      <c r="C54" s="100"/>
      <c r="D54" s="104">
        <v>255.7187036145399</v>
      </c>
      <c r="E54" s="101"/>
      <c r="F54" s="106">
        <v>118.4782956063426</v>
      </c>
      <c r="G54" s="255"/>
      <c r="H54" s="42"/>
    </row>
    <row r="55" spans="2:8" ht="12.75">
      <c r="B55" s="74">
        <v>42309</v>
      </c>
      <c r="C55" s="100"/>
      <c r="D55" s="104">
        <v>260.9314639640404</v>
      </c>
      <c r="E55" s="101"/>
      <c r="F55" s="106">
        <v>116.94747962816386</v>
      </c>
      <c r="G55" s="255"/>
      <c r="H55" s="42"/>
    </row>
    <row r="56" spans="2:8" ht="12.75">
      <c r="B56" s="74">
        <v>42339</v>
      </c>
      <c r="C56" s="100"/>
      <c r="D56" s="104">
        <v>251.6362202268852</v>
      </c>
      <c r="E56" s="101"/>
      <c r="F56" s="106">
        <v>110.80184239122596</v>
      </c>
      <c r="G56" s="255"/>
      <c r="H56" s="42"/>
    </row>
    <row r="57" spans="2:8" ht="12.75">
      <c r="B57" s="74">
        <v>42370</v>
      </c>
      <c r="C57" s="100"/>
      <c r="D57" s="104">
        <v>251.41515111406952</v>
      </c>
      <c r="E57" s="101"/>
      <c r="F57" s="106">
        <v>103.0736317875874</v>
      </c>
      <c r="G57" s="255"/>
      <c r="H57" s="42"/>
    </row>
    <row r="58" spans="2:8" ht="12.75">
      <c r="B58" s="74">
        <v>42401</v>
      </c>
      <c r="C58" s="100"/>
      <c r="D58" s="104">
        <v>248.4943700016698</v>
      </c>
      <c r="E58" s="101"/>
      <c r="F58" s="106">
        <v>99.3435556569097</v>
      </c>
      <c r="G58" s="255"/>
      <c r="H58" s="42"/>
    </row>
    <row r="59" spans="2:8" ht="12.75">
      <c r="B59" s="74">
        <v>42430</v>
      </c>
      <c r="C59" s="100"/>
      <c r="D59" s="104">
        <v>237.00339257097056</v>
      </c>
      <c r="E59" s="101"/>
      <c r="F59" s="106">
        <v>98.83117479195018</v>
      </c>
      <c r="G59" s="255"/>
      <c r="H59" s="42"/>
    </row>
    <row r="60" spans="2:8" ht="12.75">
      <c r="B60" s="74">
        <v>42461</v>
      </c>
      <c r="C60" s="100"/>
      <c r="D60" s="104">
        <v>232.8060478653382</v>
      </c>
      <c r="E60" s="101"/>
      <c r="F60" s="106">
        <v>105.85633950068593</v>
      </c>
      <c r="G60" s="255"/>
      <c r="H60" s="42"/>
    </row>
    <row r="61" spans="2:8" ht="12.75">
      <c r="B61" s="74">
        <v>42491</v>
      </c>
      <c r="C61" s="100"/>
      <c r="D61" s="104">
        <v>244.82618462966374</v>
      </c>
      <c r="E61" s="101"/>
      <c r="F61" s="106">
        <v>109.02083763550266</v>
      </c>
      <c r="G61" s="255"/>
      <c r="H61" s="42"/>
    </row>
    <row r="62" spans="2:8" ht="12.95" customHeight="1">
      <c r="B62" s="74">
        <v>42522</v>
      </c>
      <c r="C62" s="100"/>
      <c r="D62" s="104">
        <v>219.53258524038964</v>
      </c>
      <c r="E62" s="101"/>
      <c r="F62" s="106">
        <v>114.65065699406705</v>
      </c>
      <c r="G62" s="258"/>
      <c r="H62" s="42"/>
    </row>
    <row r="63" spans="2:8" ht="12.75">
      <c r="B63" s="74">
        <v>42552</v>
      </c>
      <c r="C63" s="100"/>
      <c r="D63" s="104">
        <v>243.08195669529687</v>
      </c>
      <c r="E63" s="101"/>
      <c r="F63" s="106">
        <v>113.6832694470765</v>
      </c>
      <c r="H63" s="42"/>
    </row>
    <row r="64" spans="2:8" ht="12.75">
      <c r="B64" s="74">
        <v>42583</v>
      </c>
      <c r="C64" s="100"/>
      <c r="D64" s="104">
        <v>237.46796983770628</v>
      </c>
      <c r="E64" s="107"/>
      <c r="F64" s="106">
        <v>120.56217641816964</v>
      </c>
      <c r="H64" s="42"/>
    </row>
    <row r="65" spans="2:8" ht="12.75">
      <c r="B65" s="74">
        <v>42614</v>
      </c>
      <c r="C65" s="100"/>
      <c r="D65" s="104">
        <v>243.60755668017768</v>
      </c>
      <c r="E65" s="107"/>
      <c r="F65" s="106">
        <v>121.59038979904821</v>
      </c>
      <c r="H65" s="42"/>
    </row>
    <row r="66" spans="2:20" ht="12.75">
      <c r="B66" s="74">
        <v>42644</v>
      </c>
      <c r="C66" s="100"/>
      <c r="D66" s="104">
        <v>237.23199066150116</v>
      </c>
      <c r="E66" s="107"/>
      <c r="F66" s="106">
        <v>117.26946456061167</v>
      </c>
      <c r="H66" s="42"/>
      <c r="J66" s="277" t="s">
        <v>207</v>
      </c>
      <c r="K66" s="277"/>
      <c r="L66" s="277"/>
      <c r="M66" s="277"/>
      <c r="N66" s="277"/>
      <c r="O66" s="277"/>
      <c r="P66" s="277"/>
      <c r="Q66" s="277"/>
      <c r="R66" s="277"/>
      <c r="S66" s="277"/>
      <c r="T66" s="277"/>
    </row>
    <row r="67" spans="2:20" ht="12.75">
      <c r="B67" s="74">
        <v>42675</v>
      </c>
      <c r="C67" s="100"/>
      <c r="D67" s="104">
        <v>229.72923683013073</v>
      </c>
      <c r="E67" s="107"/>
      <c r="F67" s="106">
        <v>116.11409742223873</v>
      </c>
      <c r="H67" s="42"/>
      <c r="J67" s="277" t="s">
        <v>208</v>
      </c>
      <c r="K67" s="277"/>
      <c r="L67" s="277"/>
      <c r="M67" s="277"/>
      <c r="N67" s="277"/>
      <c r="O67" s="277"/>
      <c r="P67" s="277"/>
      <c r="Q67" s="277"/>
      <c r="R67" s="277"/>
      <c r="S67" s="277"/>
      <c r="T67" s="277"/>
    </row>
    <row r="68" spans="2:20" ht="12.75">
      <c r="B68" s="74">
        <v>42705</v>
      </c>
      <c r="C68" s="100"/>
      <c r="D68" s="104">
        <v>237.7170100370618</v>
      </c>
      <c r="E68" s="107"/>
      <c r="F68" s="106">
        <v>107.61464101727881</v>
      </c>
      <c r="H68" s="42"/>
      <c r="J68" s="270" t="s">
        <v>209</v>
      </c>
      <c r="K68" s="270"/>
      <c r="L68" s="270"/>
      <c r="M68" s="270"/>
      <c r="N68" s="270"/>
      <c r="O68" s="270"/>
      <c r="P68" s="270"/>
      <c r="Q68" s="270"/>
      <c r="R68" s="270"/>
      <c r="S68" s="270"/>
      <c r="T68" s="270"/>
    </row>
    <row r="69" spans="2:10" ht="12.75">
      <c r="B69" s="74">
        <v>42736</v>
      </c>
      <c r="C69" s="100"/>
      <c r="D69" s="104">
        <v>228.94043652572853</v>
      </c>
      <c r="E69" s="107"/>
      <c r="F69" s="106">
        <v>113.14639024342158</v>
      </c>
      <c r="H69" s="42"/>
      <c r="J69" s="36" t="s">
        <v>120</v>
      </c>
    </row>
    <row r="70" spans="2:8" ht="12.75">
      <c r="B70" s="74">
        <v>42767</v>
      </c>
      <c r="C70" s="100"/>
      <c r="D70" s="104">
        <v>229.46909679408344</v>
      </c>
      <c r="E70" s="107"/>
      <c r="F70" s="106">
        <v>112.51423347013932</v>
      </c>
      <c r="H70" s="42"/>
    </row>
    <row r="71" spans="2:8" ht="12.75">
      <c r="B71" s="74">
        <v>42795</v>
      </c>
      <c r="C71" s="100"/>
      <c r="D71" s="104">
        <v>237.80444025132988</v>
      </c>
      <c r="E71" s="107"/>
      <c r="F71" s="106">
        <v>122.05630416709243</v>
      </c>
      <c r="H71" s="42"/>
    </row>
    <row r="72" spans="2:8" ht="12.75">
      <c r="B72" s="74">
        <v>42826</v>
      </c>
      <c r="C72" s="100"/>
      <c r="D72" s="104">
        <v>243.65814366105772</v>
      </c>
      <c r="E72" s="107"/>
      <c r="F72" s="106">
        <v>109.42937567055183</v>
      </c>
      <c r="H72" s="42"/>
    </row>
    <row r="73" spans="2:8" ht="12.75">
      <c r="B73" s="74">
        <v>42856</v>
      </c>
      <c r="C73" s="100"/>
      <c r="D73" s="104">
        <v>244.28464932918595</v>
      </c>
      <c r="E73" s="107"/>
      <c r="F73" s="106">
        <v>111.47391904452343</v>
      </c>
      <c r="H73" s="42"/>
    </row>
    <row r="74" spans="2:8" ht="12.75">
      <c r="B74" s="74">
        <v>42887</v>
      </c>
      <c r="C74" s="100"/>
      <c r="D74" s="104">
        <v>241.00424241878397</v>
      </c>
      <c r="E74" s="107"/>
      <c r="F74" s="106">
        <v>119.50041819351152</v>
      </c>
      <c r="H74" s="42"/>
    </row>
    <row r="75" spans="2:8" ht="12.75">
      <c r="B75" s="74">
        <v>42917</v>
      </c>
      <c r="C75" s="100"/>
      <c r="D75" s="104">
        <v>254.3346879223097</v>
      </c>
      <c r="E75" s="107"/>
      <c r="F75" s="106">
        <v>128.2452920273264</v>
      </c>
      <c r="H75" s="42"/>
    </row>
    <row r="76" spans="2:8" ht="12.75">
      <c r="B76" s="74">
        <v>42948</v>
      </c>
      <c r="C76" s="100"/>
      <c r="D76" s="104">
        <v>254.31287917879638</v>
      </c>
      <c r="E76" s="107"/>
      <c r="F76" s="106">
        <v>129.13726918395918</v>
      </c>
      <c r="H76" s="42"/>
    </row>
    <row r="77" spans="2:8" ht="12.75">
      <c r="B77" s="74">
        <v>42979</v>
      </c>
      <c r="C77" s="100"/>
      <c r="D77" s="104">
        <v>240.1809768700896</v>
      </c>
      <c r="E77" s="101"/>
      <c r="F77" s="106">
        <v>127.3783689140792</v>
      </c>
      <c r="H77" s="42"/>
    </row>
    <row r="78" spans="2:8" ht="12.75">
      <c r="B78" s="74">
        <v>43009</v>
      </c>
      <c r="C78" s="100"/>
      <c r="D78" s="104">
        <v>245.74056428367433</v>
      </c>
      <c r="E78" s="101"/>
      <c r="F78" s="106">
        <v>116.29874997785879</v>
      </c>
      <c r="H78" s="42"/>
    </row>
    <row r="79" spans="2:8" ht="12.75">
      <c r="B79" s="74">
        <v>43040</v>
      </c>
      <c r="C79" s="100"/>
      <c r="D79" s="104">
        <v>241.6203584027932</v>
      </c>
      <c r="E79" s="101"/>
      <c r="F79" s="106">
        <v>113.1418943144975</v>
      </c>
      <c r="H79" s="42"/>
    </row>
    <row r="80" spans="2:6" ht="12.75">
      <c r="B80" s="74">
        <v>43070</v>
      </c>
      <c r="C80" s="100"/>
      <c r="D80" s="104">
        <v>240.1043026211164</v>
      </c>
      <c r="E80" s="101"/>
      <c r="F80" s="106">
        <v>109.92188024323455</v>
      </c>
    </row>
    <row r="81" spans="2:6" ht="12.75">
      <c r="B81" s="204">
        <v>43101</v>
      </c>
      <c r="C81" s="205"/>
      <c r="D81" s="206">
        <v>230.47901675323337</v>
      </c>
      <c r="E81" s="207"/>
      <c r="F81" s="208">
        <v>114.77654998735181</v>
      </c>
    </row>
    <row r="82" spans="2:6" ht="12.75">
      <c r="B82" s="74">
        <v>43132</v>
      </c>
      <c r="C82" s="100"/>
      <c r="D82" s="104">
        <v>242.38855053656005</v>
      </c>
      <c r="E82" s="101"/>
      <c r="F82" s="106">
        <v>108.54034379601379</v>
      </c>
    </row>
    <row r="83" spans="2:11" ht="12.75">
      <c r="B83" s="74">
        <v>43160</v>
      </c>
      <c r="C83" s="100"/>
      <c r="D83" s="104">
        <v>235.9664621694962</v>
      </c>
      <c r="E83" s="101"/>
      <c r="F83" s="106">
        <v>92.21088497672383</v>
      </c>
      <c r="K83" s="57" t="s">
        <v>121</v>
      </c>
    </row>
    <row r="84" spans="2:11" ht="12.75">
      <c r="B84" s="74">
        <v>43191</v>
      </c>
      <c r="C84" s="100"/>
      <c r="D84" s="104">
        <v>223.72566224153974</v>
      </c>
      <c r="E84" s="101"/>
      <c r="F84" s="106">
        <v>77.64910398639628</v>
      </c>
      <c r="K84" s="57" t="s">
        <v>122</v>
      </c>
    </row>
    <row r="85" spans="2:6" ht="12.75">
      <c r="B85" s="74">
        <v>43221</v>
      </c>
      <c r="C85" s="100"/>
      <c r="D85" s="104">
        <v>241.0246063100761</v>
      </c>
      <c r="E85" s="101"/>
      <c r="F85" s="106">
        <v>91.07501299410352</v>
      </c>
    </row>
    <row r="86" spans="2:6" ht="12.75">
      <c r="B86" s="74">
        <v>43252</v>
      </c>
      <c r="C86" s="100"/>
      <c r="D86" s="104">
        <v>223.08843529064941</v>
      </c>
      <c r="E86" s="101"/>
      <c r="F86" s="106">
        <v>100.53768612003336</v>
      </c>
    </row>
    <row r="87" spans="2:6" ht="12.75">
      <c r="B87" s="74">
        <v>43282</v>
      </c>
      <c r="C87" s="100"/>
      <c r="D87" s="104">
        <v>245.36048565218618</v>
      </c>
      <c r="E87" s="101"/>
      <c r="F87" s="106">
        <v>96.86574034826715</v>
      </c>
    </row>
    <row r="88" spans="2:6" ht="12.75">
      <c r="B88" s="74">
        <v>43313</v>
      </c>
      <c r="C88" s="100"/>
      <c r="D88" s="104">
        <v>233.14778408115183</v>
      </c>
      <c r="E88" s="101"/>
      <c r="F88" s="106">
        <v>99.92097372517765</v>
      </c>
    </row>
    <row r="89" spans="2:6" ht="12.75">
      <c r="B89" s="74">
        <v>43344</v>
      </c>
      <c r="C89" s="100"/>
      <c r="D89" s="104">
        <v>256.27040879317724</v>
      </c>
      <c r="E89" s="101"/>
      <c r="F89" s="106">
        <v>97.25908895259819</v>
      </c>
    </row>
    <row r="90" spans="2:6" ht="12.75">
      <c r="B90" s="74">
        <v>43374</v>
      </c>
      <c r="C90" s="100"/>
      <c r="D90" s="104">
        <v>246.45025628375245</v>
      </c>
      <c r="E90" s="101"/>
      <c r="F90" s="106">
        <v>100.7750976946062</v>
      </c>
    </row>
    <row r="91" spans="2:6" ht="12.75">
      <c r="B91" s="74">
        <v>43405</v>
      </c>
      <c r="C91" s="100"/>
      <c r="D91" s="104">
        <v>245.99904429321538</v>
      </c>
      <c r="E91" s="101"/>
      <c r="F91" s="106">
        <v>109.31604062490787</v>
      </c>
    </row>
    <row r="92" spans="2:6" ht="12.75">
      <c r="B92" s="74">
        <v>43435</v>
      </c>
      <c r="C92" s="100"/>
      <c r="D92" s="104">
        <v>248.91809700570968</v>
      </c>
      <c r="E92" s="101"/>
      <c r="F92" s="106">
        <v>92.92622798066209</v>
      </c>
    </row>
    <row r="93" spans="2:6" ht="12.75">
      <c r="B93" s="204">
        <v>43466</v>
      </c>
      <c r="C93" s="205"/>
      <c r="D93" s="206">
        <v>257.5958357397998</v>
      </c>
      <c r="E93" s="207"/>
      <c r="F93" s="208">
        <v>93.19016004807958</v>
      </c>
    </row>
    <row r="94" spans="2:6" ht="12.75">
      <c r="B94" s="74">
        <v>43497</v>
      </c>
      <c r="C94" s="100"/>
      <c r="D94" s="104">
        <v>260.7088503327285</v>
      </c>
      <c r="E94" s="101"/>
      <c r="F94" s="106">
        <v>97.91204992546176</v>
      </c>
    </row>
    <row r="95" spans="2:6" ht="12.75">
      <c r="B95" s="74">
        <v>43525</v>
      </c>
      <c r="C95" s="100"/>
      <c r="D95" s="104">
        <v>239.74023248479602</v>
      </c>
      <c r="E95" s="101"/>
      <c r="F95" s="106">
        <v>90.14467983381373</v>
      </c>
    </row>
    <row r="96" spans="2:6" ht="12.75">
      <c r="B96" s="74">
        <v>43556</v>
      </c>
      <c r="C96" s="100"/>
      <c r="D96" s="108">
        <v>250.5588971729196</v>
      </c>
      <c r="E96" s="101"/>
      <c r="F96" s="109">
        <v>92.78628639466915</v>
      </c>
    </row>
    <row r="97" spans="2:6" ht="12.75">
      <c r="B97" s="74">
        <v>43586</v>
      </c>
      <c r="C97" s="100"/>
      <c r="D97" s="104">
        <v>235.72186280648629</v>
      </c>
      <c r="E97" s="101"/>
      <c r="F97" s="106">
        <v>91.53171805021582</v>
      </c>
    </row>
    <row r="98" spans="2:6" ht="12.75">
      <c r="B98" s="74">
        <v>43617</v>
      </c>
      <c r="C98" s="100"/>
      <c r="D98" s="104">
        <v>231.5193342392183</v>
      </c>
      <c r="E98" s="101"/>
      <c r="F98" s="106">
        <v>89.36738783648468</v>
      </c>
    </row>
    <row r="99" spans="2:6" ht="12.75">
      <c r="B99" s="74">
        <v>43647</v>
      </c>
      <c r="C99" s="100"/>
      <c r="D99" s="104">
        <v>233.83231614863146</v>
      </c>
      <c r="E99" s="101"/>
      <c r="F99" s="106">
        <v>91.16304334241815</v>
      </c>
    </row>
    <row r="100" spans="2:6" ht="12.75">
      <c r="B100" s="74">
        <v>43678</v>
      </c>
      <c r="C100" s="100"/>
      <c r="D100" s="104">
        <v>218.99254912200269</v>
      </c>
      <c r="E100" s="101"/>
      <c r="F100" s="106">
        <v>84.08487592698854</v>
      </c>
    </row>
    <row r="101" spans="2:6" ht="12.75">
      <c r="B101" s="74">
        <v>43709</v>
      </c>
      <c r="C101" s="100"/>
      <c r="D101" s="104">
        <v>241.71400972237504</v>
      </c>
      <c r="E101" s="101"/>
      <c r="F101" s="106">
        <v>79.80891465939287</v>
      </c>
    </row>
    <row r="102" spans="2:6" ht="12.75">
      <c r="B102" s="74">
        <v>43739</v>
      </c>
      <c r="C102" s="100"/>
      <c r="D102" s="104">
        <v>208.2600073453226</v>
      </c>
      <c r="E102" s="101"/>
      <c r="F102" s="106">
        <v>76.04725836976024</v>
      </c>
    </row>
    <row r="103" spans="2:6" ht="12.75">
      <c r="B103" s="74">
        <v>43770</v>
      </c>
      <c r="C103" s="100"/>
      <c r="D103" s="104">
        <v>212.57223568381454</v>
      </c>
      <c r="E103" s="101"/>
      <c r="F103" s="106">
        <v>75.73380853709497</v>
      </c>
    </row>
    <row r="104" spans="2:6" ht="12.75">
      <c r="B104" s="74">
        <v>43800</v>
      </c>
      <c r="C104" s="100"/>
      <c r="D104" s="104">
        <v>202.73079197678445</v>
      </c>
      <c r="E104" s="101"/>
      <c r="F104" s="106">
        <v>67.52720887373482</v>
      </c>
    </row>
    <row r="105" spans="2:6" ht="12.75">
      <c r="B105" s="204">
        <v>43831</v>
      </c>
      <c r="C105" s="205"/>
      <c r="D105" s="206">
        <v>216.47068971618418</v>
      </c>
      <c r="E105" s="207"/>
      <c r="F105" s="208">
        <v>58.69115484023321</v>
      </c>
    </row>
    <row r="106" spans="2:6" ht="12.75">
      <c r="B106" s="74">
        <v>43862</v>
      </c>
      <c r="C106" s="100"/>
      <c r="D106" s="104">
        <v>187.37413548165176</v>
      </c>
      <c r="E106" s="101"/>
      <c r="F106" s="106">
        <v>57.16462322122239</v>
      </c>
    </row>
    <row r="107" spans="2:6" ht="12.75">
      <c r="B107" s="74">
        <v>43891</v>
      </c>
      <c r="C107" s="100"/>
      <c r="D107" s="104">
        <v>191.8374094417126</v>
      </c>
      <c r="E107" s="101"/>
      <c r="F107" s="106">
        <v>55.663937774504824</v>
      </c>
    </row>
    <row r="108" spans="2:6" ht="12.75">
      <c r="B108" s="74">
        <v>43922</v>
      </c>
      <c r="C108" s="100"/>
      <c r="D108" s="104">
        <v>211.36311473584394</v>
      </c>
      <c r="E108" s="101"/>
      <c r="F108" s="106">
        <v>63.69531065099528</v>
      </c>
    </row>
    <row r="109" spans="2:6" ht="12.75">
      <c r="B109" s="74">
        <v>43952</v>
      </c>
      <c r="C109" s="100"/>
      <c r="D109" s="104">
        <v>220.33822210685406</v>
      </c>
      <c r="E109" s="101"/>
      <c r="F109" s="106">
        <v>88.03528957325072</v>
      </c>
    </row>
    <row r="110" spans="2:6" ht="12.75">
      <c r="B110" s="74">
        <v>43983</v>
      </c>
      <c r="C110" s="100"/>
      <c r="D110" s="104">
        <v>247.536334321006</v>
      </c>
      <c r="E110" s="101"/>
      <c r="F110" s="106">
        <v>91.98438093544318</v>
      </c>
    </row>
    <row r="111" spans="2:6" ht="12.75">
      <c r="B111" s="74">
        <v>44013</v>
      </c>
      <c r="C111" s="100"/>
      <c r="D111" s="104">
        <v>227.045160077942</v>
      </c>
      <c r="E111" s="101"/>
      <c r="F111" s="106">
        <v>84.69172695134648</v>
      </c>
    </row>
    <row r="112" spans="2:6" ht="12.75">
      <c r="B112" s="74">
        <v>44044</v>
      </c>
      <c r="C112" s="100"/>
      <c r="D112" s="104">
        <v>214.54055949549277</v>
      </c>
      <c r="E112" s="101"/>
      <c r="F112" s="106">
        <v>72.47197699248721</v>
      </c>
    </row>
    <row r="113" spans="2:6" ht="12.75">
      <c r="B113" s="74">
        <v>44075</v>
      </c>
      <c r="C113" s="100"/>
      <c r="D113" s="104">
        <v>199.22884421103367</v>
      </c>
      <c r="E113" s="101"/>
      <c r="F113" s="106">
        <v>80.54357340378813</v>
      </c>
    </row>
    <row r="114" spans="2:6" ht="12.75">
      <c r="B114" s="74">
        <v>44105</v>
      </c>
      <c r="C114" s="100"/>
      <c r="D114" s="104">
        <v>213.57650777973217</v>
      </c>
      <c r="E114" s="101"/>
      <c r="F114" s="106">
        <v>84.82957992686966</v>
      </c>
    </row>
    <row r="115" spans="2:6" ht="12.75">
      <c r="B115" s="74">
        <v>44136</v>
      </c>
      <c r="C115" s="100"/>
      <c r="D115" s="104">
        <v>208.80176018548607</v>
      </c>
      <c r="E115" s="101"/>
      <c r="F115" s="106">
        <v>82.45889758866161</v>
      </c>
    </row>
    <row r="116" spans="2:6" ht="12.75">
      <c r="B116" s="74">
        <v>44166</v>
      </c>
      <c r="C116" s="100"/>
      <c r="D116" s="104">
        <v>202.95991375904674</v>
      </c>
      <c r="E116" s="101"/>
      <c r="F116" s="106">
        <v>96.79450748435917</v>
      </c>
    </row>
    <row r="117" spans="2:6" ht="12.75">
      <c r="B117" s="204">
        <v>44197</v>
      </c>
      <c r="C117" s="205"/>
      <c r="D117" s="206">
        <v>194.32773154520447</v>
      </c>
      <c r="E117" s="207"/>
      <c r="F117" s="208">
        <v>79.53445807753725</v>
      </c>
    </row>
    <row r="118" spans="2:6" ht="12.75">
      <c r="B118" s="74">
        <v>44228</v>
      </c>
      <c r="C118" s="100"/>
      <c r="D118" s="104">
        <v>208.26247018877177</v>
      </c>
      <c r="E118" s="101"/>
      <c r="F118" s="106">
        <v>117.10295318637955</v>
      </c>
    </row>
    <row r="119" spans="2:6" ht="12.75">
      <c r="B119" s="74">
        <v>44256</v>
      </c>
      <c r="C119" s="100"/>
      <c r="D119" s="104">
        <v>212.55343225178612</v>
      </c>
      <c r="E119" s="101"/>
      <c r="F119" s="106">
        <v>133.25640143164802</v>
      </c>
    </row>
    <row r="120" spans="2:6" ht="12.75">
      <c r="B120" s="74">
        <v>44287</v>
      </c>
      <c r="C120" s="100"/>
      <c r="D120" s="104">
        <v>231.9947002828524</v>
      </c>
      <c r="E120" s="101"/>
      <c r="F120" s="106">
        <v>148.21722203806536</v>
      </c>
    </row>
    <row r="121" spans="2:6" ht="12.75">
      <c r="B121" s="74">
        <v>44317</v>
      </c>
      <c r="C121" s="100"/>
      <c r="D121" s="104">
        <v>231.0724558960675</v>
      </c>
      <c r="E121" s="101"/>
      <c r="F121" s="106">
        <v>154.52794331433438</v>
      </c>
    </row>
    <row r="122" spans="2:6" ht="12.75">
      <c r="B122" s="74">
        <v>44348</v>
      </c>
      <c r="C122" s="100"/>
      <c r="D122" s="104">
        <v>249.951996266852</v>
      </c>
      <c r="E122" s="101"/>
      <c r="F122" s="106">
        <v>149.0557868765648</v>
      </c>
    </row>
    <row r="123" spans="2:6" ht="12.75">
      <c r="B123" s="74">
        <v>44378</v>
      </c>
      <c r="C123" s="100"/>
      <c r="D123" s="104">
        <v>246.37125833361125</v>
      </c>
      <c r="E123" s="101"/>
      <c r="F123" s="106">
        <v>159.6286969942084</v>
      </c>
    </row>
    <row r="124" spans="2:6" ht="12.75">
      <c r="B124" s="74">
        <v>44409</v>
      </c>
      <c r="C124" s="100"/>
      <c r="D124" s="104">
        <v>267.01412784878005</v>
      </c>
      <c r="E124" s="101"/>
      <c r="F124" s="106">
        <v>161.9682854809635</v>
      </c>
    </row>
    <row r="125" spans="2:6" ht="12.75">
      <c r="B125" s="74">
        <v>44440</v>
      </c>
      <c r="C125" s="100"/>
      <c r="D125" s="104">
        <v>256.04987014790277</v>
      </c>
      <c r="E125" s="101"/>
      <c r="F125" s="106">
        <v>162.08622552019156</v>
      </c>
    </row>
    <row r="126" spans="2:6" ht="12.75">
      <c r="B126" s="74">
        <v>44470</v>
      </c>
      <c r="C126" s="100"/>
      <c r="D126" s="104">
        <v>275.1514053391789</v>
      </c>
      <c r="E126" s="101"/>
      <c r="F126" s="106">
        <v>172.15312515211284</v>
      </c>
    </row>
    <row r="127" spans="2:6" ht="12.75">
      <c r="B127" s="74">
        <v>44501</v>
      </c>
      <c r="C127" s="100"/>
      <c r="D127" s="104">
        <v>294.545065085503</v>
      </c>
      <c r="E127" s="101"/>
      <c r="F127" s="106">
        <v>169.55017835049844</v>
      </c>
    </row>
    <row r="128" spans="2:6" ht="12.75">
      <c r="B128" s="74">
        <v>44531</v>
      </c>
      <c r="C128" s="100"/>
      <c r="D128" s="104">
        <v>283.63277346723214</v>
      </c>
      <c r="E128" s="101"/>
      <c r="F128" s="106">
        <v>167.0205585425146</v>
      </c>
    </row>
    <row r="129" spans="2:6" ht="12.75">
      <c r="B129" s="74">
        <v>44562</v>
      </c>
      <c r="C129" s="100"/>
      <c r="D129" s="104">
        <v>288.5773659289996</v>
      </c>
      <c r="E129" s="101"/>
      <c r="F129" s="106">
        <v>176.21775273309936</v>
      </c>
    </row>
    <row r="130" spans="2:6" ht="12.75">
      <c r="B130" s="74">
        <v>44593</v>
      </c>
      <c r="C130" s="100"/>
      <c r="D130" s="104">
        <v>287.07517021736646</v>
      </c>
      <c r="E130" s="101"/>
      <c r="F130" s="106">
        <v>176.28203673558025</v>
      </c>
    </row>
    <row r="131" spans="2:6" ht="12.75">
      <c r="B131" s="74">
        <v>44621</v>
      </c>
      <c r="C131" s="100"/>
      <c r="D131" s="104">
        <v>300.0863561097426</v>
      </c>
      <c r="E131" s="101"/>
      <c r="F131" s="106">
        <v>191.56007785169487</v>
      </c>
    </row>
    <row r="132" spans="2:6" ht="12.75">
      <c r="B132" s="74">
        <v>44652</v>
      </c>
      <c r="C132" s="100"/>
      <c r="D132" s="104">
        <v>310.59073370245085</v>
      </c>
      <c r="E132" s="101"/>
      <c r="F132" s="106">
        <v>198.25780282297544</v>
      </c>
    </row>
    <row r="133" spans="2:6" ht="12.75">
      <c r="B133" s="74">
        <v>44682</v>
      </c>
      <c r="C133" s="100"/>
      <c r="D133" s="104">
        <v>327.5130265876928</v>
      </c>
      <c r="E133" s="101"/>
      <c r="F133" s="106">
        <v>206.45662042434833</v>
      </c>
    </row>
    <row r="134" spans="2:6" ht="12.75">
      <c r="B134" s="74">
        <v>44713</v>
      </c>
      <c r="C134" s="100"/>
      <c r="D134" s="104">
        <v>353.89569835669596</v>
      </c>
      <c r="E134" s="101"/>
      <c r="F134" s="106">
        <v>202.08409467027076</v>
      </c>
    </row>
    <row r="135" spans="2:6" ht="12.75">
      <c r="B135" s="74">
        <v>44743</v>
      </c>
      <c r="C135" s="100"/>
      <c r="D135" s="104">
        <v>329.83143962529994</v>
      </c>
      <c r="E135" s="101"/>
      <c r="F135" s="106">
        <v>209.3959855919448</v>
      </c>
    </row>
    <row r="136" spans="2:6" ht="12.75">
      <c r="B136" s="74">
        <v>44774</v>
      </c>
      <c r="C136" s="100"/>
      <c r="D136" s="104">
        <v>361.3642280813422</v>
      </c>
      <c r="E136" s="101"/>
      <c r="F136" s="106">
        <v>198.67869469190688</v>
      </c>
    </row>
    <row r="137" spans="2:6" ht="12.75">
      <c r="B137" s="74">
        <v>44805</v>
      </c>
      <c r="C137" s="100"/>
      <c r="D137" s="104">
        <v>361.266205324084</v>
      </c>
      <c r="E137" s="101"/>
      <c r="F137" s="106">
        <v>171.57538592915495</v>
      </c>
    </row>
    <row r="138" spans="2:6" ht="12.75">
      <c r="B138" s="74">
        <v>44835</v>
      </c>
      <c r="C138" s="100"/>
      <c r="D138" s="104">
        <v>355.8148509234136</v>
      </c>
      <c r="E138" s="101"/>
      <c r="F138" s="106">
        <v>139.21067033855212</v>
      </c>
    </row>
    <row r="139" spans="2:6" ht="12.75">
      <c r="B139" s="74">
        <v>44866</v>
      </c>
      <c r="C139" s="100"/>
      <c r="D139" s="104">
        <v>327.56940561772535</v>
      </c>
      <c r="E139" s="101"/>
      <c r="F139" s="106">
        <v>113.99142897323173</v>
      </c>
    </row>
    <row r="140" spans="2:6" ht="12.75">
      <c r="B140" s="74">
        <v>44896</v>
      </c>
      <c r="C140" s="100"/>
      <c r="D140" s="104">
        <v>294.77009723432934</v>
      </c>
      <c r="E140" s="101"/>
      <c r="F140" s="106">
        <v>105.68254396092257</v>
      </c>
    </row>
    <row r="141" spans="2:6" ht="12.75">
      <c r="B141" s="74">
        <v>44927</v>
      </c>
      <c r="C141" s="100"/>
      <c r="D141" s="104">
        <v>298.95242309841655</v>
      </c>
      <c r="E141" s="101"/>
      <c r="F141" s="106">
        <v>94.69674146131162</v>
      </c>
    </row>
    <row r="142" spans="2:6" ht="12.75">
      <c r="B142" s="74">
        <v>44958</v>
      </c>
      <c r="C142" s="100"/>
      <c r="D142" s="104">
        <v>281.8436024404743</v>
      </c>
      <c r="E142" s="101"/>
      <c r="F142" s="106">
        <v>90.49021263439646</v>
      </c>
    </row>
    <row r="143" spans="2:6" ht="12.75">
      <c r="B143" s="74">
        <v>44986</v>
      </c>
      <c r="C143" s="100"/>
      <c r="D143" s="104">
        <v>277.1385597233474</v>
      </c>
      <c r="E143" s="101"/>
      <c r="F143" s="106">
        <v>108.75692908272397</v>
      </c>
    </row>
    <row r="144" spans="2:6" ht="12.75">
      <c r="B144" s="74">
        <v>45017</v>
      </c>
      <c r="C144" s="100"/>
      <c r="D144" s="104">
        <v>262.68889330471654</v>
      </c>
      <c r="E144" s="101"/>
      <c r="F144" s="106">
        <v>106.10359374906037</v>
      </c>
    </row>
    <row r="145" spans="2:6" ht="12.75">
      <c r="B145" s="74">
        <v>45047</v>
      </c>
      <c r="C145" s="100"/>
      <c r="D145" s="104">
        <v>268.58893142639545</v>
      </c>
      <c r="E145" s="101"/>
      <c r="F145" s="106">
        <v>109.4410922438301</v>
      </c>
    </row>
    <row r="146" spans="2:6" ht="12.75">
      <c r="B146" s="74">
        <v>45078</v>
      </c>
      <c r="C146" s="100"/>
      <c r="D146" s="104">
        <v>247.85920422011756</v>
      </c>
      <c r="E146" s="101"/>
      <c r="F146" s="106">
        <v>110.09583076711073</v>
      </c>
    </row>
    <row r="147" spans="3:6" ht="12.75">
      <c r="C147" s="41"/>
      <c r="D147" s="41">
        <v>219.69428053551496</v>
      </c>
      <c r="E147" s="41"/>
      <c r="F147" s="41">
        <v>99.8984524185491</v>
      </c>
    </row>
    <row r="148" spans="3:6" ht="12.75">
      <c r="C148" s="41"/>
      <c r="D148" s="41">
        <v>212.47775388716852</v>
      </c>
      <c r="E148" s="41"/>
      <c r="F148" s="41">
        <v>91.92368556541172</v>
      </c>
    </row>
    <row r="149" spans="3:6" ht="12.75">
      <c r="C149" s="41"/>
      <c r="D149" s="41">
        <v>220.91041195854942</v>
      </c>
      <c r="E149" s="41"/>
      <c r="F149" s="41">
        <v>94.07774726722688</v>
      </c>
    </row>
    <row r="150" spans="3:6" ht="12.75">
      <c r="C150" s="41"/>
      <c r="D150" s="41">
        <v>211.66951558960636</v>
      </c>
      <c r="E150" s="41"/>
      <c r="F150" s="41">
        <v>100.14546364367847</v>
      </c>
    </row>
  </sheetData>
  <mergeCells count="2">
    <mergeCell ref="J66:T66"/>
    <mergeCell ref="J67:T67"/>
  </mergeCells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6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I36"/>
  <sheetViews>
    <sheetView workbookViewId="0" topLeftCell="A1">
      <selection activeCell="G2" sqref="G2"/>
    </sheetView>
  </sheetViews>
  <sheetFormatPr defaultColWidth="9.140625" defaultRowHeight="12.75"/>
  <cols>
    <col min="1" max="16384" width="9.140625" style="36" customWidth="1"/>
  </cols>
  <sheetData>
    <row r="1" spans="1:5" ht="12.75">
      <c r="A1" s="111"/>
      <c r="B1" s="112" t="s">
        <v>127</v>
      </c>
      <c r="C1" s="112"/>
      <c r="D1" s="113"/>
      <c r="E1" s="114"/>
    </row>
    <row r="2" spans="1:7" ht="12.75">
      <c r="A2" s="115" t="s">
        <v>8</v>
      </c>
      <c r="B2" s="114" t="s">
        <v>128</v>
      </c>
      <c r="C2" s="114" t="s">
        <v>129</v>
      </c>
      <c r="D2" s="116" t="s">
        <v>130</v>
      </c>
      <c r="E2" s="114"/>
      <c r="G2" s="60" t="s">
        <v>232</v>
      </c>
    </row>
    <row r="3" spans="1:7" ht="12.75">
      <c r="A3" s="117">
        <v>2004</v>
      </c>
      <c r="B3" s="118">
        <v>62.621058285869445</v>
      </c>
      <c r="C3" s="118">
        <v>55.157675064698296</v>
      </c>
      <c r="D3" s="119">
        <v>89.69638005461158</v>
      </c>
      <c r="G3" s="36" t="s">
        <v>212</v>
      </c>
    </row>
    <row r="4" spans="1:4" ht="12.75">
      <c r="A4" s="117">
        <v>2005</v>
      </c>
      <c r="B4" s="118">
        <v>64.05179727820024</v>
      </c>
      <c r="C4" s="118">
        <v>49.62944794772618</v>
      </c>
      <c r="D4" s="119">
        <v>173.71320571181982</v>
      </c>
    </row>
    <row r="5" spans="1:4" ht="12.75">
      <c r="A5" s="117">
        <v>2006</v>
      </c>
      <c r="B5" s="118">
        <v>65.9213043456043</v>
      </c>
      <c r="C5" s="118">
        <v>54.72339081311864</v>
      </c>
      <c r="D5" s="119">
        <v>157.03659435774708</v>
      </c>
    </row>
    <row r="6" spans="1:4" ht="12.75">
      <c r="A6" s="117">
        <v>2007</v>
      </c>
      <c r="B6" s="118">
        <v>48.984817056363696</v>
      </c>
      <c r="C6" s="118">
        <v>52.47334571644094</v>
      </c>
      <c r="D6" s="119">
        <v>129.78001174948247</v>
      </c>
    </row>
    <row r="7" spans="1:4" ht="12.75">
      <c r="A7" s="117">
        <v>2008</v>
      </c>
      <c r="B7" s="118">
        <v>52.88423746588497</v>
      </c>
      <c r="C7" s="118">
        <v>54.287835598605255</v>
      </c>
      <c r="D7" s="119">
        <v>160.8258302476139</v>
      </c>
    </row>
    <row r="8" spans="1:4" ht="12.75">
      <c r="A8" s="117">
        <v>2009</v>
      </c>
      <c r="B8" s="118">
        <v>48.00169479076431</v>
      </c>
      <c r="C8" s="118">
        <v>51.5320586947971</v>
      </c>
      <c r="D8" s="119">
        <v>150.4296831413769</v>
      </c>
    </row>
    <row r="9" spans="1:4" ht="12.75">
      <c r="A9" s="117">
        <v>2010</v>
      </c>
      <c r="B9" s="118">
        <v>62.34048004750331</v>
      </c>
      <c r="C9" s="118">
        <v>50.312054817965326</v>
      </c>
      <c r="D9" s="119">
        <v>129.37511671191956</v>
      </c>
    </row>
    <row r="10" spans="1:4" ht="12.75">
      <c r="A10" s="117">
        <v>2011</v>
      </c>
      <c r="B10" s="118">
        <v>60.22076743228141</v>
      </c>
      <c r="C10" s="118">
        <v>51.10609121251164</v>
      </c>
      <c r="D10" s="119">
        <v>101.63000326611962</v>
      </c>
    </row>
    <row r="11" spans="1:4" ht="12.75">
      <c r="A11" s="117">
        <v>2012</v>
      </c>
      <c r="B11" s="118">
        <v>45.96529929336118</v>
      </c>
      <c r="C11" s="118">
        <v>46.63075716058616</v>
      </c>
      <c r="D11" s="119">
        <v>82.09107536232875</v>
      </c>
    </row>
    <row r="12" spans="1:4" ht="12.75">
      <c r="A12" s="117">
        <v>2013</v>
      </c>
      <c r="B12" s="118">
        <v>30.721243590593396</v>
      </c>
      <c r="C12" s="118">
        <v>53.221132133670665</v>
      </c>
      <c r="D12" s="119">
        <v>132.6581657788607</v>
      </c>
    </row>
    <row r="13" spans="1:4" ht="12.75">
      <c r="A13" s="117">
        <v>2014</v>
      </c>
      <c r="B13" s="118">
        <v>40.586822536821984</v>
      </c>
      <c r="C13" s="118">
        <v>53.0208267513609</v>
      </c>
      <c r="D13" s="119">
        <v>105.47606868393311</v>
      </c>
    </row>
    <row r="14" spans="1:4" ht="12.75">
      <c r="A14" s="117">
        <v>2015</v>
      </c>
      <c r="B14" s="118">
        <v>55.99091615530731</v>
      </c>
      <c r="C14" s="118">
        <v>61.88759794330064</v>
      </c>
      <c r="D14" s="119">
        <v>106.27314969765938</v>
      </c>
    </row>
    <row r="15" spans="1:4" ht="12.75">
      <c r="A15" s="117">
        <v>2016</v>
      </c>
      <c r="B15" s="118">
        <v>52.22528428395615</v>
      </c>
      <c r="C15" s="118">
        <v>67.11431210413336</v>
      </c>
      <c r="D15" s="119">
        <v>109.29465569980545</v>
      </c>
    </row>
    <row r="16" spans="1:4" ht="12.75">
      <c r="A16" s="117">
        <v>2017</v>
      </c>
      <c r="B16" s="118">
        <v>54.16270232513314</v>
      </c>
      <c r="C16" s="118">
        <v>65.80455841468921</v>
      </c>
      <c r="D16" s="119">
        <v>110.80181439446065</v>
      </c>
    </row>
    <row r="17" spans="1:4" ht="12.75">
      <c r="A17" s="117">
        <v>2018</v>
      </c>
      <c r="B17" s="118">
        <v>56.130369840732975</v>
      </c>
      <c r="C17" s="118">
        <v>76.61392589353592</v>
      </c>
      <c r="D17" s="119">
        <v>94.18261484040661</v>
      </c>
    </row>
    <row r="18" spans="1:4" ht="12.75">
      <c r="A18" s="1">
        <v>2019</v>
      </c>
      <c r="B18" s="214">
        <v>61.589154593091784</v>
      </c>
      <c r="C18" s="214">
        <v>69.41655688625204</v>
      </c>
      <c r="D18" s="214">
        <v>123.48189062930344</v>
      </c>
    </row>
    <row r="19" spans="1:4" ht="12.75">
      <c r="A19" s="1">
        <v>2020</v>
      </c>
      <c r="B19" s="215">
        <v>55.504690338177625</v>
      </c>
      <c r="C19" s="7">
        <v>60.92337496684774</v>
      </c>
      <c r="D19" s="7">
        <v>87.75426951761577</v>
      </c>
    </row>
    <row r="20" spans="1:4" ht="12.75">
      <c r="A20" s="1">
        <v>2021</v>
      </c>
      <c r="B20" s="215">
        <v>58.534793652342884</v>
      </c>
      <c r="C20" s="215">
        <v>60.729938367280006</v>
      </c>
      <c r="D20" s="215">
        <v>103.03580621464785</v>
      </c>
    </row>
    <row r="21" spans="1:4" ht="12.75">
      <c r="A21" s="1">
        <v>2022</v>
      </c>
      <c r="B21" s="215">
        <v>69.455270209471</v>
      </c>
      <c r="C21" s="215">
        <v>65.44780631844804</v>
      </c>
      <c r="D21" s="215">
        <v>92.1609957785106</v>
      </c>
    </row>
    <row r="27" ht="12.75">
      <c r="F27" s="36" t="s">
        <v>131</v>
      </c>
    </row>
    <row r="29" spans="6:9" ht="12.75">
      <c r="F29" s="57" t="s">
        <v>132</v>
      </c>
      <c r="G29" s="57"/>
      <c r="H29" s="57"/>
      <c r="I29" s="57"/>
    </row>
    <row r="30" spans="6:9" ht="57.4" customHeight="1">
      <c r="F30" s="57" t="s">
        <v>210</v>
      </c>
      <c r="G30" s="57"/>
      <c r="H30" s="57"/>
      <c r="I30" s="57"/>
    </row>
    <row r="36" ht="12.75">
      <c r="F36" s="36" t="s">
        <v>131</v>
      </c>
    </row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G37"/>
  <sheetViews>
    <sheetView workbookViewId="0" topLeftCell="A1">
      <selection activeCell="R11" sqref="R11"/>
    </sheetView>
  </sheetViews>
  <sheetFormatPr defaultColWidth="8.7109375" defaultRowHeight="12.75"/>
  <cols>
    <col min="1" max="16384" width="8.7109375" style="1" customWidth="1"/>
  </cols>
  <sheetData>
    <row r="1" spans="1:4" ht="63.75">
      <c r="A1" s="120" t="s">
        <v>119</v>
      </c>
      <c r="B1" s="121" t="s">
        <v>133</v>
      </c>
      <c r="C1" s="121" t="s">
        <v>134</v>
      </c>
      <c r="D1" s="121" t="s">
        <v>135</v>
      </c>
    </row>
    <row r="2" spans="1:7" ht="12.75">
      <c r="A2" s="122">
        <v>37987</v>
      </c>
      <c r="B2" s="123">
        <v>1749.68075</v>
      </c>
      <c r="C2" s="123">
        <v>9085.871674</v>
      </c>
      <c r="D2" s="123">
        <v>4714.014357</v>
      </c>
      <c r="G2" s="5" t="s">
        <v>136</v>
      </c>
    </row>
    <row r="3" spans="1:7" ht="12.75">
      <c r="A3" s="124">
        <v>38352</v>
      </c>
      <c r="B3" s="123">
        <v>1749.68075</v>
      </c>
      <c r="C3" s="123">
        <v>9085.871674</v>
      </c>
      <c r="D3" s="123">
        <v>4714.014357</v>
      </c>
      <c r="G3" s="125" t="s">
        <v>11</v>
      </c>
    </row>
    <row r="4" spans="1:4" ht="12.75">
      <c r="A4" s="124">
        <v>38353</v>
      </c>
      <c r="B4" s="123">
        <v>1848.8458469999998</v>
      </c>
      <c r="C4" s="123">
        <v>9415.244801</v>
      </c>
      <c r="D4" s="123">
        <v>5300.970225</v>
      </c>
    </row>
    <row r="5" spans="1:4" ht="12.75">
      <c r="A5" s="124">
        <v>38717</v>
      </c>
      <c r="B5" s="123">
        <v>1848.8458469999998</v>
      </c>
      <c r="C5" s="123">
        <v>9415.244801</v>
      </c>
      <c r="D5" s="123">
        <v>5300.970225</v>
      </c>
    </row>
    <row r="6" spans="1:4" ht="12.75">
      <c r="A6" s="124">
        <v>38718</v>
      </c>
      <c r="B6" s="123">
        <v>1973.975188</v>
      </c>
      <c r="C6" s="123">
        <v>10317.383553</v>
      </c>
      <c r="D6" s="123">
        <v>5833.681254</v>
      </c>
    </row>
    <row r="7" spans="1:4" ht="12.75">
      <c r="A7" s="124">
        <v>39082</v>
      </c>
      <c r="B7" s="123">
        <v>1973.975188</v>
      </c>
      <c r="C7" s="123">
        <v>10317.383553</v>
      </c>
      <c r="D7" s="123">
        <v>5833.681254</v>
      </c>
    </row>
    <row r="8" spans="1:4" ht="12.75">
      <c r="A8" s="124">
        <v>39083</v>
      </c>
      <c r="B8" s="123">
        <v>2117.133761</v>
      </c>
      <c r="C8" s="123">
        <v>11041.079593</v>
      </c>
      <c r="D8" s="123">
        <v>6406.112634</v>
      </c>
    </row>
    <row r="9" spans="1:4" ht="12.75">
      <c r="A9" s="124">
        <v>39447</v>
      </c>
      <c r="B9" s="123">
        <v>2117.133761</v>
      </c>
      <c r="C9" s="123">
        <v>11041.079593</v>
      </c>
      <c r="D9" s="123">
        <v>6406.112634</v>
      </c>
    </row>
    <row r="10" spans="1:4" ht="12.75">
      <c r="A10" s="124">
        <v>39448</v>
      </c>
      <c r="B10" s="126">
        <v>2085.480748</v>
      </c>
      <c r="C10" s="126">
        <v>11095.913347</v>
      </c>
      <c r="D10" s="126">
        <v>7817.176009000001</v>
      </c>
    </row>
    <row r="11" spans="1:4" ht="12.75">
      <c r="A11" s="124">
        <v>39813</v>
      </c>
      <c r="B11" s="126">
        <v>2085.480748</v>
      </c>
      <c r="C11" s="126">
        <v>11095.913347</v>
      </c>
      <c r="D11" s="126">
        <v>7817.176009000001</v>
      </c>
    </row>
    <row r="12" spans="1:4" ht="12.75">
      <c r="A12" s="124">
        <v>39814</v>
      </c>
      <c r="B12" s="126">
        <v>1933.969532</v>
      </c>
      <c r="C12" s="126">
        <v>11262.27409</v>
      </c>
      <c r="D12" s="126">
        <v>9588.343569</v>
      </c>
    </row>
    <row r="13" spans="1:4" ht="12.75">
      <c r="A13" s="124">
        <v>40178</v>
      </c>
      <c r="B13" s="126">
        <v>1933.969532</v>
      </c>
      <c r="C13" s="126">
        <v>11262.27409</v>
      </c>
      <c r="D13" s="126">
        <v>9588.343569</v>
      </c>
    </row>
    <row r="14" spans="1:4" ht="12.75">
      <c r="A14" s="124">
        <v>40179</v>
      </c>
      <c r="B14" s="126">
        <v>2373.7069739999997</v>
      </c>
      <c r="C14" s="126">
        <v>12439.327462000001</v>
      </c>
      <c r="D14" s="126">
        <v>6916.34172</v>
      </c>
    </row>
    <row r="15" spans="1:4" ht="12.75">
      <c r="A15" s="124">
        <v>40543</v>
      </c>
      <c r="B15" s="126">
        <v>2373.7069739999997</v>
      </c>
      <c r="C15" s="126">
        <v>12439.327462000001</v>
      </c>
      <c r="D15" s="126">
        <v>6916.34172</v>
      </c>
    </row>
    <row r="16" spans="1:4" ht="12.75">
      <c r="A16" s="124">
        <v>40544</v>
      </c>
      <c r="B16" s="126">
        <v>2381.624655</v>
      </c>
      <c r="C16" s="126">
        <v>12689.780474</v>
      </c>
      <c r="D16" s="126">
        <v>7638.030769</v>
      </c>
    </row>
    <row r="17" spans="1:4" ht="12.75">
      <c r="A17" s="124">
        <v>40908</v>
      </c>
      <c r="B17" s="126">
        <v>2381.624655</v>
      </c>
      <c r="C17" s="126">
        <v>12689.780474</v>
      </c>
      <c r="D17" s="126">
        <v>7638.030769</v>
      </c>
    </row>
    <row r="18" spans="1:4" ht="12.75">
      <c r="A18" s="124">
        <v>40909</v>
      </c>
      <c r="B18" s="126">
        <v>2178.539711</v>
      </c>
      <c r="C18" s="126">
        <v>12232.855418000001</v>
      </c>
      <c r="D18" s="126">
        <v>7527.52223</v>
      </c>
    </row>
    <row r="19" spans="1:4" ht="12.75">
      <c r="A19" s="124">
        <v>41274</v>
      </c>
      <c r="B19" s="126">
        <v>2178.539711</v>
      </c>
      <c r="C19" s="126">
        <v>12232.855418000001</v>
      </c>
      <c r="D19" s="126">
        <v>7527.52223</v>
      </c>
    </row>
    <row r="20" spans="1:4" ht="12.75">
      <c r="A20" s="124">
        <v>41275</v>
      </c>
      <c r="B20" s="126">
        <v>1957.865075</v>
      </c>
      <c r="C20" s="126">
        <v>11603.935528</v>
      </c>
      <c r="D20" s="126">
        <v>6415.039032</v>
      </c>
    </row>
    <row r="21" spans="1:4" ht="12.75">
      <c r="A21" s="124">
        <v>41639</v>
      </c>
      <c r="B21" s="126">
        <v>1957.865075</v>
      </c>
      <c r="C21" s="126">
        <v>11603.935528</v>
      </c>
      <c r="D21" s="126">
        <v>6415.039032</v>
      </c>
    </row>
    <row r="22" spans="1:4" ht="12.75">
      <c r="A22" s="124">
        <v>41640</v>
      </c>
      <c r="B22" s="126">
        <v>1967.3850699999998</v>
      </c>
      <c r="C22" s="126">
        <v>11618.43738</v>
      </c>
      <c r="D22" s="126">
        <v>6331.9192</v>
      </c>
    </row>
    <row r="23" spans="1:4" ht="12.75">
      <c r="A23" s="124">
        <v>42004</v>
      </c>
      <c r="B23" s="126">
        <v>1967.3850699999998</v>
      </c>
      <c r="C23" s="126">
        <v>11618.43738</v>
      </c>
      <c r="D23" s="126">
        <v>6331.9192</v>
      </c>
    </row>
    <row r="24" spans="1:4" ht="12.75">
      <c r="A24" s="124">
        <v>42005</v>
      </c>
      <c r="B24" s="126">
        <v>2111.217955</v>
      </c>
      <c r="C24" s="126">
        <v>11726.714274</v>
      </c>
      <c r="D24" s="126">
        <v>7184.719678</v>
      </c>
    </row>
    <row r="25" spans="1:4" ht="12.75">
      <c r="A25" s="124">
        <v>42369</v>
      </c>
      <c r="B25" s="126">
        <v>2111.217955</v>
      </c>
      <c r="C25" s="126">
        <v>11726.714274</v>
      </c>
      <c r="D25" s="126">
        <v>7184.719678</v>
      </c>
    </row>
    <row r="26" spans="1:4" ht="12.75">
      <c r="A26" s="124">
        <v>42370</v>
      </c>
      <c r="B26" s="126">
        <v>2323.168256</v>
      </c>
      <c r="C26" s="126">
        <v>12637.285888</v>
      </c>
      <c r="D26" s="126">
        <v>7438.0352459999995</v>
      </c>
    </row>
    <row r="27" spans="1:4" ht="12.75">
      <c r="A27" s="124">
        <v>42735</v>
      </c>
      <c r="B27" s="126">
        <v>2323.168256</v>
      </c>
      <c r="C27" s="126">
        <v>12637.285888</v>
      </c>
      <c r="D27" s="126">
        <v>7438.0352459999995</v>
      </c>
    </row>
    <row r="28" spans="1:4" ht="12.75">
      <c r="A28" s="124">
        <v>42736</v>
      </c>
      <c r="B28" s="126">
        <v>2487.637277</v>
      </c>
      <c r="C28" s="126">
        <v>12929.495897</v>
      </c>
      <c r="D28" s="126">
        <v>7386.156838</v>
      </c>
    </row>
    <row r="29" spans="1:4" ht="12.75">
      <c r="A29" s="127">
        <v>43100</v>
      </c>
      <c r="B29" s="126">
        <v>2487.637277</v>
      </c>
      <c r="C29" s="126">
        <v>12929.495897</v>
      </c>
      <c r="D29" s="126">
        <v>7386.156838</v>
      </c>
    </row>
    <row r="30" spans="1:4" ht="12.75">
      <c r="A30" s="127">
        <v>43101</v>
      </c>
      <c r="B30" s="126">
        <v>2675.4858050000003</v>
      </c>
      <c r="C30" s="126">
        <v>12663.994164</v>
      </c>
      <c r="D30" s="126">
        <v>6827.461212</v>
      </c>
    </row>
    <row r="31" spans="1:4" ht="12.75">
      <c r="A31" s="127">
        <v>43465</v>
      </c>
      <c r="B31" s="126">
        <v>2675.4858050000003</v>
      </c>
      <c r="C31" s="126">
        <v>12663.994164</v>
      </c>
      <c r="D31" s="126">
        <v>6827.461212</v>
      </c>
    </row>
    <row r="32" spans="1:4" ht="12.75">
      <c r="A32" s="127">
        <v>43466</v>
      </c>
      <c r="B32" s="126">
        <v>2483.8172289999998</v>
      </c>
      <c r="C32" s="126">
        <v>12742.916978</v>
      </c>
      <c r="D32" s="126">
        <v>5830.891794</v>
      </c>
    </row>
    <row r="33" spans="1:4" ht="12.75">
      <c r="A33" s="128">
        <v>43830</v>
      </c>
      <c r="B33" s="126">
        <v>2483.8172289999998</v>
      </c>
      <c r="C33" s="126">
        <v>12742.916978</v>
      </c>
      <c r="D33" s="126">
        <v>5830.891794</v>
      </c>
    </row>
    <row r="34" spans="1:4" ht="12.75">
      <c r="A34" s="128">
        <v>43831</v>
      </c>
      <c r="B34" s="126">
        <v>2230.776331</v>
      </c>
      <c r="C34" s="126">
        <v>11996.096463</v>
      </c>
      <c r="D34" s="126">
        <v>6067.127536</v>
      </c>
    </row>
    <row r="35" spans="1:4" ht="12.75">
      <c r="A35" s="128">
        <v>44166</v>
      </c>
      <c r="B35" s="126">
        <v>2230.776331</v>
      </c>
      <c r="C35" s="126">
        <v>11996.096463</v>
      </c>
      <c r="D35" s="126">
        <v>6067.127536</v>
      </c>
    </row>
    <row r="36" spans="1:4" ht="12.75">
      <c r="A36" s="128">
        <v>44197</v>
      </c>
      <c r="B36" s="2">
        <v>2407.769668</v>
      </c>
      <c r="C36" s="2">
        <v>13677.798584</v>
      </c>
      <c r="D36" s="2">
        <v>4360.49701</v>
      </c>
    </row>
    <row r="37" spans="1:4" ht="12.75">
      <c r="A37" s="128">
        <v>44531</v>
      </c>
      <c r="B37" s="2">
        <v>2407.769668</v>
      </c>
      <c r="C37" s="2">
        <v>13677.798584</v>
      </c>
      <c r="D37" s="2">
        <v>4360.49701</v>
      </c>
    </row>
  </sheetData>
  <conditionalFormatting sqref="B2:D35">
    <cfRule type="top10" priority="1" dxfId="0" rank="2"/>
  </conditionalFormatting>
  <hyperlinks>
    <hyperlink ref="G3" r:id="rId1" display="https://appsso.eurostat.ec.europa.eu/nui/show.do?query=BOOKMARK_DS-645593_QID_1706869C_UID_-3F171EB0&amp;layout=PERIOD,L,X,0;REPORTER,L,Y,0;PARTNER,C,Z,0;PRODUCT,L,Z,1;FLOW,L,Z,2;INDICATORS,C,Z,3;&amp;zSelection=DS-645593INDICATORS,QUANTITY_IN_100KG;DS-645593PARTNER,EU27_2020_INTRA;DS-645593FLOW,1;DS-645593PRODUCT,39151000;&amp;rankName1=PARTNER_1_2_-1_2&amp;rankName2=INDICATORS_1_2_-1_2&amp;rankName3=FLOW_1_2_-1_2&amp;rankName4=PRODUCT_1_2_-1_2&amp;rankName5=PERIOD_1_0_0_0&amp;rankName6=REPORTER_1_2_0_1&amp;sortC=ASC_-1_FIRST&amp;rStp=&amp;cStp=&amp;rDCh=&amp;cDCh=&amp;rDM=true&amp;cDM=true&amp;footnes=false&amp;empty=true&amp;wai=false&amp;time_mode=NONE&amp;time_most_recent=false&amp;lang=EN&amp;cfo=%23%23%23%2C%23%23%23.%23%23%2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F88D0-CBF8-4D45-A9FD-03D9F6B60286}">
  <sheetPr>
    <tabColor rgb="FF92D050"/>
  </sheetPr>
  <dimension ref="A1:G41"/>
  <sheetViews>
    <sheetView workbookViewId="0" topLeftCell="A1">
      <selection activeCell="X19" sqref="X19"/>
    </sheetView>
  </sheetViews>
  <sheetFormatPr defaultColWidth="8.7109375" defaultRowHeight="12.75"/>
  <cols>
    <col min="1" max="16384" width="8.7109375" style="1" customWidth="1"/>
  </cols>
  <sheetData>
    <row r="1" spans="1:4" ht="38.25">
      <c r="A1" s="129" t="s">
        <v>119</v>
      </c>
      <c r="B1" s="130" t="s">
        <v>137</v>
      </c>
      <c r="C1" s="130" t="s">
        <v>129</v>
      </c>
      <c r="D1" s="131" t="s">
        <v>138</v>
      </c>
    </row>
    <row r="2" spans="1:7" ht="12.75">
      <c r="A2" s="132">
        <v>37987</v>
      </c>
      <c r="B2" s="133">
        <v>1749.68075</v>
      </c>
      <c r="C2" s="133">
        <v>9085.871674</v>
      </c>
      <c r="D2" s="134">
        <v>4714.014357</v>
      </c>
      <c r="G2" s="191" t="s">
        <v>215</v>
      </c>
    </row>
    <row r="3" spans="1:7" ht="12.75">
      <c r="A3" s="135">
        <v>38352</v>
      </c>
      <c r="B3" s="133">
        <v>1749.68075</v>
      </c>
      <c r="C3" s="133">
        <v>9085.871674</v>
      </c>
      <c r="D3" s="134">
        <v>4714.014357</v>
      </c>
      <c r="G3" s="1" t="s">
        <v>216</v>
      </c>
    </row>
    <row r="4" spans="1:4" ht="12.75">
      <c r="A4" s="135">
        <v>38353</v>
      </c>
      <c r="B4" s="133">
        <v>1848.8458469999998</v>
      </c>
      <c r="C4" s="133">
        <v>9415.244801</v>
      </c>
      <c r="D4" s="134">
        <v>5300.970225</v>
      </c>
    </row>
    <row r="5" spans="1:4" ht="12.75">
      <c r="A5" s="135">
        <v>38717</v>
      </c>
      <c r="B5" s="133">
        <v>1848.8458469999998</v>
      </c>
      <c r="C5" s="133">
        <v>9415.244801</v>
      </c>
      <c r="D5" s="134">
        <v>5300.970225</v>
      </c>
    </row>
    <row r="6" spans="1:4" ht="12.75">
      <c r="A6" s="135">
        <v>38718</v>
      </c>
      <c r="B6" s="133">
        <v>1973.975188</v>
      </c>
      <c r="C6" s="133">
        <v>10317.383553</v>
      </c>
      <c r="D6" s="134">
        <v>5833.681254</v>
      </c>
    </row>
    <row r="7" spans="1:4" ht="12.75">
      <c r="A7" s="135">
        <v>39082</v>
      </c>
      <c r="B7" s="133">
        <v>1973.975188</v>
      </c>
      <c r="C7" s="133">
        <v>10317.383553</v>
      </c>
      <c r="D7" s="134">
        <v>5833.681254</v>
      </c>
    </row>
    <row r="8" spans="1:4" ht="12.75">
      <c r="A8" s="135">
        <v>39083</v>
      </c>
      <c r="B8" s="133">
        <v>2117.133761</v>
      </c>
      <c r="C8" s="133">
        <v>11041.079593</v>
      </c>
      <c r="D8" s="134">
        <v>6406.112634</v>
      </c>
    </row>
    <row r="9" spans="1:4" ht="12.75">
      <c r="A9" s="135">
        <v>39447</v>
      </c>
      <c r="B9" s="133">
        <v>2117.133761</v>
      </c>
      <c r="C9" s="133">
        <v>11041.079593</v>
      </c>
      <c r="D9" s="134">
        <v>6406.112634</v>
      </c>
    </row>
    <row r="10" spans="1:4" ht="12.75">
      <c r="A10" s="135">
        <v>39448</v>
      </c>
      <c r="B10" s="133">
        <v>2085.480748</v>
      </c>
      <c r="C10" s="133">
        <v>11095.913347</v>
      </c>
      <c r="D10" s="134">
        <v>7817.176009000001</v>
      </c>
    </row>
    <row r="11" spans="1:4" ht="12.75">
      <c r="A11" s="135">
        <v>39813</v>
      </c>
      <c r="B11" s="133">
        <v>2085.480748</v>
      </c>
      <c r="C11" s="133">
        <v>11095.913347</v>
      </c>
      <c r="D11" s="134">
        <v>7817.176009000001</v>
      </c>
    </row>
    <row r="12" spans="1:4" ht="12.75">
      <c r="A12" s="135">
        <v>39814</v>
      </c>
      <c r="B12" s="133">
        <v>1933.969532</v>
      </c>
      <c r="C12" s="133">
        <v>11262.27409</v>
      </c>
      <c r="D12" s="134">
        <v>9588.343569</v>
      </c>
    </row>
    <row r="13" spans="1:4" ht="12.75">
      <c r="A13" s="135">
        <v>40178</v>
      </c>
      <c r="B13" s="133">
        <v>1933.969532</v>
      </c>
      <c r="C13" s="133">
        <v>11262.27409</v>
      </c>
      <c r="D13" s="134">
        <v>9588.343569</v>
      </c>
    </row>
    <row r="14" spans="1:4" ht="12.75">
      <c r="A14" s="135">
        <v>40179</v>
      </c>
      <c r="B14" s="133">
        <v>2373.7069739999997</v>
      </c>
      <c r="C14" s="133">
        <v>12439.327462000001</v>
      </c>
      <c r="D14" s="134">
        <v>6916.34172</v>
      </c>
    </row>
    <row r="15" spans="1:4" ht="12.75">
      <c r="A15" s="135">
        <v>40543</v>
      </c>
      <c r="B15" s="133">
        <v>2373.7069739999997</v>
      </c>
      <c r="C15" s="133">
        <v>12439.327462000001</v>
      </c>
      <c r="D15" s="134">
        <v>6916.34172</v>
      </c>
    </row>
    <row r="16" spans="1:4" ht="12.75">
      <c r="A16" s="135">
        <v>40544</v>
      </c>
      <c r="B16" s="133">
        <v>2381.624655</v>
      </c>
      <c r="C16" s="133">
        <v>12689.780474</v>
      </c>
      <c r="D16" s="134">
        <v>7638.030769</v>
      </c>
    </row>
    <row r="17" spans="1:4" ht="12.75">
      <c r="A17" s="135">
        <v>40908</v>
      </c>
      <c r="B17" s="133">
        <v>2381.624655</v>
      </c>
      <c r="C17" s="133">
        <v>12689.780474</v>
      </c>
      <c r="D17" s="134">
        <v>7638.030769</v>
      </c>
    </row>
    <row r="18" spans="1:4" ht="12.75">
      <c r="A18" s="135">
        <v>40909</v>
      </c>
      <c r="B18" s="133">
        <v>2178.539711</v>
      </c>
      <c r="C18" s="133">
        <v>12232.855418000001</v>
      </c>
      <c r="D18" s="134">
        <v>7527.52223</v>
      </c>
    </row>
    <row r="19" spans="1:4" ht="12.75">
      <c r="A19" s="135">
        <v>41274</v>
      </c>
      <c r="B19" s="133">
        <v>2178.539711</v>
      </c>
      <c r="C19" s="133">
        <v>12232.855418000001</v>
      </c>
      <c r="D19" s="134">
        <v>7527.52223</v>
      </c>
    </row>
    <row r="20" spans="1:4" ht="12.75">
      <c r="A20" s="135">
        <v>41275</v>
      </c>
      <c r="B20" s="133">
        <f>'[2]paper_EU27'!B143/10000</f>
        <v>1957.865075</v>
      </c>
      <c r="C20" s="133">
        <f>'[2]paper_EU27'!C143/10000</f>
        <v>11603.935528</v>
      </c>
      <c r="D20" s="134">
        <f>'[2]paper_EU27'!D143/10000</f>
        <v>6415.039032</v>
      </c>
    </row>
    <row r="21" spans="1:4" ht="12.75">
      <c r="A21" s="135">
        <v>41639</v>
      </c>
      <c r="B21" s="133">
        <f>+B20</f>
        <v>1957.865075</v>
      </c>
      <c r="C21" s="133">
        <f aca="true" t="shared" si="0" ref="C21:D21">+C20</f>
        <v>11603.935528</v>
      </c>
      <c r="D21" s="134">
        <f t="shared" si="0"/>
        <v>6415.039032</v>
      </c>
    </row>
    <row r="22" spans="1:4" ht="12.75">
      <c r="A22" s="135">
        <v>41640</v>
      </c>
      <c r="B22" s="133">
        <f>'[2]paper_EU27'!B156/10000</f>
        <v>1967.3850699999998</v>
      </c>
      <c r="C22" s="133">
        <f>'[2]paper_EU27'!C156/10000</f>
        <v>11618.43738</v>
      </c>
      <c r="D22" s="134">
        <f>'[2]paper_EU27'!D156/10000</f>
        <v>6331.9192</v>
      </c>
    </row>
    <row r="23" spans="1:4" ht="12.75">
      <c r="A23" s="135">
        <v>42004</v>
      </c>
      <c r="B23" s="133">
        <f>+B22</f>
        <v>1967.3850699999998</v>
      </c>
      <c r="C23" s="133">
        <f aca="true" t="shared" si="1" ref="C23:D23">+C22</f>
        <v>11618.43738</v>
      </c>
      <c r="D23" s="134">
        <f t="shared" si="1"/>
        <v>6331.9192</v>
      </c>
    </row>
    <row r="24" spans="1:4" ht="12.75">
      <c r="A24" s="135">
        <v>42005</v>
      </c>
      <c r="B24" s="133">
        <f>'[2]paper_EU27'!B169/10000</f>
        <v>2111.217955</v>
      </c>
      <c r="C24" s="133">
        <f>'[2]paper_EU27'!C169/10000</f>
        <v>11726.714274</v>
      </c>
      <c r="D24" s="134">
        <f>'[2]paper_EU27'!D169/10000</f>
        <v>7184.719678</v>
      </c>
    </row>
    <row r="25" spans="1:4" ht="12.75">
      <c r="A25" s="135">
        <v>42369</v>
      </c>
      <c r="B25" s="133">
        <f>+B24</f>
        <v>2111.217955</v>
      </c>
      <c r="C25" s="133">
        <f aca="true" t="shared" si="2" ref="C25:D25">+C24</f>
        <v>11726.714274</v>
      </c>
      <c r="D25" s="134">
        <f t="shared" si="2"/>
        <v>7184.719678</v>
      </c>
    </row>
    <row r="26" spans="1:4" ht="12.75">
      <c r="A26" s="135">
        <v>42370</v>
      </c>
      <c r="B26" s="133">
        <f>'[2]paper_EU27'!B182/10000</f>
        <v>2323.168256</v>
      </c>
      <c r="C26" s="133">
        <f>'[2]paper_EU27'!C182/10000</f>
        <v>12637.285888</v>
      </c>
      <c r="D26" s="134">
        <f>'[2]paper_EU27'!D182/10000</f>
        <v>7438.0352459999995</v>
      </c>
    </row>
    <row r="27" spans="1:4" ht="12.75">
      <c r="A27" s="135">
        <v>42735</v>
      </c>
      <c r="B27" s="133">
        <f>+B26</f>
        <v>2323.168256</v>
      </c>
      <c r="C27" s="133">
        <f aca="true" t="shared" si="3" ref="C27:D27">+C26</f>
        <v>12637.285888</v>
      </c>
      <c r="D27" s="134">
        <f t="shared" si="3"/>
        <v>7438.0352459999995</v>
      </c>
    </row>
    <row r="28" spans="1:4" ht="12.75">
      <c r="A28" s="135">
        <v>42736</v>
      </c>
      <c r="B28" s="133">
        <f>'[2]paper_EU27'!B195/10000</f>
        <v>2487.637277</v>
      </c>
      <c r="C28" s="133">
        <f>'[2]paper_EU27'!C195/10000</f>
        <v>12929.495897</v>
      </c>
      <c r="D28" s="134">
        <f>'[2]paper_EU27'!D195/10000</f>
        <v>7386.156838</v>
      </c>
    </row>
    <row r="29" spans="1:4" ht="12.75">
      <c r="A29" s="136">
        <v>43100</v>
      </c>
      <c r="B29" s="133">
        <f>+B28</f>
        <v>2487.637277</v>
      </c>
      <c r="C29" s="133">
        <f aca="true" t="shared" si="4" ref="C29:D29">+C28</f>
        <v>12929.495897</v>
      </c>
      <c r="D29" s="134">
        <f t="shared" si="4"/>
        <v>7386.156838</v>
      </c>
    </row>
    <row r="30" spans="1:4" ht="12.75">
      <c r="A30" s="136">
        <v>43101</v>
      </c>
      <c r="B30" s="133">
        <f>'[2]paper_EU27'!B208/10000</f>
        <v>2675.4858050000003</v>
      </c>
      <c r="C30" s="133">
        <f>'[2]paper_EU27'!C208/10000</f>
        <v>12663.994164</v>
      </c>
      <c r="D30" s="134">
        <f>'[2]paper_EU27'!D208/10000</f>
        <v>6827.461212</v>
      </c>
    </row>
    <row r="31" spans="1:4" ht="12.75">
      <c r="A31" s="136">
        <v>43465</v>
      </c>
      <c r="B31" s="133">
        <f>+B30</f>
        <v>2675.4858050000003</v>
      </c>
      <c r="C31" s="133">
        <f aca="true" t="shared" si="5" ref="C31:D31">+C30</f>
        <v>12663.994164</v>
      </c>
      <c r="D31" s="134">
        <f t="shared" si="5"/>
        <v>6827.461212</v>
      </c>
    </row>
    <row r="32" spans="1:4" ht="12.75">
      <c r="A32" s="136">
        <v>43466</v>
      </c>
      <c r="B32" s="133">
        <f>'[2]paper_EU27'!B221/10000</f>
        <v>2483.731997</v>
      </c>
      <c r="C32" s="133">
        <f>'[2]paper_EU27'!C221/10000</f>
        <v>12742.535725</v>
      </c>
      <c r="D32" s="134">
        <f>'[2]paper_EU27'!D221/10000</f>
        <v>5830.8928590000005</v>
      </c>
    </row>
    <row r="33" spans="1:4" ht="12.75">
      <c r="A33" s="137">
        <v>43830</v>
      </c>
      <c r="B33" s="133">
        <f>+B32</f>
        <v>2483.731997</v>
      </c>
      <c r="C33" s="133">
        <f aca="true" t="shared" si="6" ref="C33:D33">+C32</f>
        <v>12742.535725</v>
      </c>
      <c r="D33" s="134">
        <f t="shared" si="6"/>
        <v>5830.8928590000005</v>
      </c>
    </row>
    <row r="34" spans="1:4" ht="12.75">
      <c r="A34" s="137">
        <v>43831</v>
      </c>
      <c r="B34" s="133">
        <f>'[2]paper_EU27'!B234/10000</f>
        <v>2230.3325910000003</v>
      </c>
      <c r="C34" s="133">
        <f>'[2]paper_EU27'!C234/10000</f>
        <v>11994.200737</v>
      </c>
      <c r="D34" s="134">
        <f>'[2]paper_EU27'!D234/10000</f>
        <v>6066.826848</v>
      </c>
    </row>
    <row r="35" spans="1:4" ht="12.75">
      <c r="A35" s="137">
        <v>44166</v>
      </c>
      <c r="B35" s="133">
        <f>+B34</f>
        <v>2230.3325910000003</v>
      </c>
      <c r="C35" s="133">
        <f aca="true" t="shared" si="7" ref="C35:D35">+C34</f>
        <v>11994.200737</v>
      </c>
      <c r="D35" s="134">
        <f t="shared" si="7"/>
        <v>6066.826848</v>
      </c>
    </row>
    <row r="36" spans="1:7" ht="12.75">
      <c r="A36" s="137">
        <v>44197</v>
      </c>
      <c r="B36" s="133">
        <f>'[2]paper_EU27'!B247/10000</f>
        <v>2409.100996</v>
      </c>
      <c r="C36" s="133">
        <f>'[2]paper_EU27'!C247/10000</f>
        <v>13670.433969</v>
      </c>
      <c r="D36" s="134">
        <f>'[2]paper_EU27'!D247/10000</f>
        <v>4365.103429</v>
      </c>
      <c r="G36" s="274" t="s">
        <v>131</v>
      </c>
    </row>
    <row r="37" spans="1:4" ht="13.5" thickBot="1">
      <c r="A37" s="138">
        <v>44531</v>
      </c>
      <c r="B37" s="133">
        <f>+B36</f>
        <v>2409.100996</v>
      </c>
      <c r="C37" s="133">
        <f aca="true" t="shared" si="8" ref="C37:D37">+C36</f>
        <v>13670.433969</v>
      </c>
      <c r="D37" s="134">
        <f t="shared" si="8"/>
        <v>4365.103429</v>
      </c>
    </row>
    <row r="38" spans="1:4" ht="12.75">
      <c r="A38" s="216">
        <v>44562</v>
      </c>
      <c r="B38" s="133">
        <f>'[2]paper_EU27'!B260/10000</f>
        <v>2379.9712600000003</v>
      </c>
      <c r="C38" s="133">
        <f>'[2]paper_EU27'!C260/10000</f>
        <v>12847.937409</v>
      </c>
      <c r="D38" s="134">
        <f>'[2]paper_EU27'!D260/10000</f>
        <v>4902.400534000001</v>
      </c>
    </row>
    <row r="39" spans="1:4" ht="12.75">
      <c r="A39" s="216">
        <v>44896</v>
      </c>
      <c r="B39" s="133">
        <f>+B38</f>
        <v>2379.9712600000003</v>
      </c>
      <c r="C39" s="133">
        <f aca="true" t="shared" si="9" ref="C39:D39">+C38</f>
        <v>12847.937409</v>
      </c>
      <c r="D39" s="134">
        <f t="shared" si="9"/>
        <v>4902.400534000001</v>
      </c>
    </row>
    <row r="41" ht="12.75">
      <c r="G41" s="125" t="s">
        <v>11</v>
      </c>
    </row>
  </sheetData>
  <conditionalFormatting sqref="B2:D19">
    <cfRule type="top10" priority="2" dxfId="0" rank="2"/>
  </conditionalFormatting>
  <conditionalFormatting sqref="B20:D39">
    <cfRule type="top10" priority="1" dxfId="0" rank="2"/>
  </conditionalFormatting>
  <hyperlinks>
    <hyperlink ref="G41" r:id="rId1" display="https://appsso.eurostat.ec.europa.eu/nui/show.do?query=BOOKMARK_DS-645593_QID_1706869C_UID_-3F171EB0&amp;layout=PERIOD,L,X,0;REPORTER,L,Y,0;PARTNER,C,Z,0;PRODUCT,L,Z,1;FLOW,L,Z,2;INDICATORS,C,Z,3;&amp;zSelection=DS-645593INDICATORS,QUANTITY_IN_100KG;DS-645593PARTNER,EU27_2020_INTRA;DS-645593FLOW,1;DS-645593PRODUCT,39151000;&amp;rankName1=PARTNER_1_2_-1_2&amp;rankName2=INDICATORS_1_2_-1_2&amp;rankName3=FLOW_1_2_-1_2&amp;rankName4=PRODUCT_1_2_-1_2&amp;rankName5=PERIOD_1_0_0_0&amp;rankName6=REPORTER_1_2_0_1&amp;sortC=ASC_-1_FIRST&amp;rStp=&amp;cStp=&amp;rDCh=&amp;cDCh=&amp;rDM=true&amp;cDM=true&amp;footnes=false&amp;empty=true&amp;wai=false&amp;time_mode=NONE&amp;time_most_recent=false&amp;lang=EN&amp;cfo=%23%23%23%2C%23%23%23.%23%23%2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2:H34"/>
  <sheetViews>
    <sheetView workbookViewId="0" topLeftCell="B1">
      <selection activeCell="AB28" sqref="AB28"/>
    </sheetView>
  </sheetViews>
  <sheetFormatPr defaultColWidth="8.7109375" defaultRowHeight="12.75"/>
  <cols>
    <col min="1" max="1" width="13.7109375" style="24" customWidth="1"/>
    <col min="2" max="2" width="12.421875" style="64" customWidth="1"/>
    <col min="3" max="3" width="16.00390625" style="64" customWidth="1"/>
    <col min="4" max="4" width="12.421875" style="64" customWidth="1"/>
    <col min="5" max="16384" width="8.7109375" style="24" customWidth="1"/>
  </cols>
  <sheetData>
    <row r="1" ht="13.5" thickBot="1"/>
    <row r="2" spans="1:7" ht="12.75">
      <c r="A2" s="21"/>
      <c r="B2" s="278" t="s">
        <v>127</v>
      </c>
      <c r="C2" s="279"/>
      <c r="D2" s="279"/>
      <c r="E2" s="280"/>
      <c r="G2" s="4" t="s">
        <v>217</v>
      </c>
    </row>
    <row r="3" spans="1:7" ht="25.5">
      <c r="A3" s="21" t="s">
        <v>8</v>
      </c>
      <c r="B3" s="139" t="s">
        <v>137</v>
      </c>
      <c r="C3" s="140" t="s">
        <v>129</v>
      </c>
      <c r="D3" s="140" t="s">
        <v>130</v>
      </c>
      <c r="E3" s="141"/>
      <c r="G3" s="24" t="s">
        <v>212</v>
      </c>
    </row>
    <row r="4" spans="1:5" ht="12.75">
      <c r="A4" s="24">
        <v>2004</v>
      </c>
      <c r="B4" s="142">
        <v>106.5777571136906</v>
      </c>
      <c r="C4" s="64">
        <v>96.26679964047224</v>
      </c>
      <c r="D4" s="64">
        <v>85.60809798993152</v>
      </c>
      <c r="E4" s="143"/>
    </row>
    <row r="5" spans="1:5" ht="12.75">
      <c r="A5" s="24">
        <v>2005</v>
      </c>
      <c r="B5" s="142">
        <v>102.04425929080718</v>
      </c>
      <c r="C5" s="64">
        <v>92.14985476616073</v>
      </c>
      <c r="D5" s="64">
        <v>85.8448747464904</v>
      </c>
      <c r="E5" s="143"/>
    </row>
    <row r="6" spans="1:5" ht="12.75">
      <c r="A6" s="24">
        <v>2006</v>
      </c>
      <c r="B6" s="142">
        <v>107.014629304449</v>
      </c>
      <c r="C6" s="64">
        <v>95.1136926294321</v>
      </c>
      <c r="D6" s="64">
        <v>91.42999313414322</v>
      </c>
      <c r="E6" s="143"/>
    </row>
    <row r="7" spans="1:5" ht="12.75">
      <c r="A7" s="24">
        <v>2007</v>
      </c>
      <c r="B7" s="142">
        <v>126.42618143955809</v>
      </c>
      <c r="C7" s="64">
        <v>118.29958302520498</v>
      </c>
      <c r="D7" s="64">
        <v>113.35209299100187</v>
      </c>
      <c r="E7" s="143"/>
    </row>
    <row r="8" spans="1:5" ht="12.75">
      <c r="A8" s="24">
        <v>2008</v>
      </c>
      <c r="B8" s="142">
        <v>132.3482579566829</v>
      </c>
      <c r="C8" s="64">
        <v>120.45296265416123</v>
      </c>
      <c r="D8" s="64">
        <v>120.79414406338717</v>
      </c>
      <c r="E8" s="143"/>
    </row>
    <row r="9" spans="1:5" ht="12.75">
      <c r="A9" s="24">
        <v>2009</v>
      </c>
      <c r="B9" s="142">
        <v>95.3410283611438</v>
      </c>
      <c r="C9" s="64">
        <v>92.42564420663997</v>
      </c>
      <c r="D9" s="64">
        <v>83.25304660346595</v>
      </c>
      <c r="E9" s="143"/>
    </row>
    <row r="10" spans="1:5" ht="12.75">
      <c r="A10" s="24">
        <v>2010</v>
      </c>
      <c r="B10" s="142">
        <v>147.74617458742824</v>
      </c>
      <c r="C10" s="64">
        <v>142.58043342118424</v>
      </c>
      <c r="D10" s="64">
        <v>142.2076951686534</v>
      </c>
      <c r="E10" s="143"/>
    </row>
    <row r="11" spans="1:5" ht="12.75">
      <c r="A11" s="24">
        <v>2011</v>
      </c>
      <c r="B11" s="142">
        <v>171.27661159520537</v>
      </c>
      <c r="C11" s="64">
        <v>169.3724526128473</v>
      </c>
      <c r="D11" s="64">
        <v>157.80521975532776</v>
      </c>
      <c r="E11" s="143"/>
    </row>
    <row r="12" spans="1:5" ht="12.75">
      <c r="A12" s="24">
        <v>2012</v>
      </c>
      <c r="B12" s="142">
        <v>143.83778703586825</v>
      </c>
      <c r="C12" s="64">
        <v>139.9458338632021</v>
      </c>
      <c r="D12" s="64">
        <v>134.881076797564</v>
      </c>
      <c r="E12" s="143"/>
    </row>
    <row r="13" spans="1:5" ht="12.75">
      <c r="A13" s="24">
        <v>2013</v>
      </c>
      <c r="B13" s="142">
        <v>140.23108768105485</v>
      </c>
      <c r="C13" s="64">
        <v>133.37122386328377</v>
      </c>
      <c r="D13" s="64">
        <v>125.96444058549574</v>
      </c>
      <c r="E13" s="143"/>
    </row>
    <row r="14" spans="1:5" ht="12.75">
      <c r="A14" s="1">
        <v>2014</v>
      </c>
      <c r="B14" s="217">
        <v>131.66982557207268</v>
      </c>
      <c r="C14" s="7">
        <v>131.8741247973228</v>
      </c>
      <c r="D14" s="7">
        <v>122.00910997095477</v>
      </c>
      <c r="E14" s="143"/>
    </row>
    <row r="15" spans="1:5" ht="12.75">
      <c r="A15" s="1">
        <v>2015</v>
      </c>
      <c r="B15" s="217">
        <v>140.91521734903017</v>
      </c>
      <c r="C15" s="7">
        <v>138.43537960154106</v>
      </c>
      <c r="D15" s="7">
        <v>129.72161904296357</v>
      </c>
      <c r="E15" s="143"/>
    </row>
    <row r="16" spans="1:5" ht="12.75">
      <c r="A16" s="1">
        <v>2016</v>
      </c>
      <c r="B16" s="217">
        <v>142.5759921368347</v>
      </c>
      <c r="C16" s="7">
        <v>145.795739316901</v>
      </c>
      <c r="D16" s="7">
        <v>139.08577262474566</v>
      </c>
      <c r="E16" s="143"/>
    </row>
    <row r="17" spans="1:5" ht="12.75">
      <c r="A17" s="1">
        <v>2017</v>
      </c>
      <c r="B17" s="240">
        <v>156.60285307744246</v>
      </c>
      <c r="C17" s="239">
        <v>156.31591974664286</v>
      </c>
      <c r="D17" s="7">
        <v>164.81351245306445</v>
      </c>
      <c r="E17" s="143"/>
    </row>
    <row r="18" spans="1:5" ht="12.75">
      <c r="A18" s="1">
        <v>2018</v>
      </c>
      <c r="B18" s="240">
        <v>136.57964707459922</v>
      </c>
      <c r="C18" s="239">
        <v>136.63931233630976</v>
      </c>
      <c r="D18" s="7">
        <v>138.86064183472362</v>
      </c>
      <c r="E18" s="143"/>
    </row>
    <row r="19" spans="1:5" ht="12.75">
      <c r="A19" s="1">
        <v>2019</v>
      </c>
      <c r="B19" s="217">
        <v>121.84130065785033</v>
      </c>
      <c r="C19" s="7">
        <v>125.3590463055186</v>
      </c>
      <c r="D19" s="7">
        <v>102.8352663133713</v>
      </c>
      <c r="E19" s="143"/>
    </row>
    <row r="20" spans="1:5" ht="12.75">
      <c r="A20" s="1">
        <v>2020</v>
      </c>
      <c r="B20" s="217">
        <v>113.36057232909795</v>
      </c>
      <c r="C20" s="7">
        <v>107.45581479423926</v>
      </c>
      <c r="D20" s="7">
        <v>95.87135360418976</v>
      </c>
      <c r="E20" s="143"/>
    </row>
    <row r="21" spans="1:5" ht="12.75">
      <c r="A21" s="1">
        <v>2021</v>
      </c>
      <c r="B21" s="240">
        <v>190.35511411162105</v>
      </c>
      <c r="C21" s="238">
        <v>179.9728970257389</v>
      </c>
      <c r="D21" s="7">
        <v>196.10437505626402</v>
      </c>
      <c r="E21" s="143"/>
    </row>
    <row r="22" spans="1:5" ht="13.5" thickBot="1">
      <c r="A22" s="1">
        <v>2022</v>
      </c>
      <c r="B22" s="218">
        <v>228.15203869310588</v>
      </c>
      <c r="C22" s="16">
        <v>207.40705586978783</v>
      </c>
      <c r="D22" s="16">
        <v>189.70247505280642</v>
      </c>
      <c r="E22" s="144"/>
    </row>
    <row r="23" ht="12.75"/>
    <row r="24" ht="12.75"/>
    <row r="25" ht="12.75"/>
    <row r="26" ht="12.75"/>
    <row r="27" ht="12.75"/>
    <row r="28" ht="56.85" customHeight="1"/>
    <row r="29" ht="12.75"/>
    <row r="30" ht="12.75"/>
    <row r="31" ht="12.75"/>
    <row r="32" ht="12.75"/>
    <row r="34" ht="12.75">
      <c r="H34" s="36" t="s">
        <v>131</v>
      </c>
    </row>
  </sheetData>
  <mergeCells count="1">
    <mergeCell ref="B2:E2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G39"/>
  <sheetViews>
    <sheetView showGridLines="0" workbookViewId="0" topLeftCell="A1">
      <selection activeCell="X25" sqref="X25"/>
    </sheetView>
  </sheetViews>
  <sheetFormatPr defaultColWidth="8.7109375" defaultRowHeight="12.75"/>
  <cols>
    <col min="1" max="1" width="8.7109375" style="17" customWidth="1"/>
    <col min="2" max="16384" width="8.7109375" style="1" customWidth="1"/>
  </cols>
  <sheetData>
    <row r="1" spans="1:7" ht="39" thickBot="1">
      <c r="A1" s="219" t="s">
        <v>119</v>
      </c>
      <c r="B1" s="220" t="s">
        <v>139</v>
      </c>
      <c r="C1" s="220" t="s">
        <v>129</v>
      </c>
      <c r="D1" s="221" t="s">
        <v>138</v>
      </c>
      <c r="G1" s="147" t="s">
        <v>218</v>
      </c>
    </row>
    <row r="2" spans="1:7" ht="12.75">
      <c r="A2" s="223">
        <v>37987</v>
      </c>
      <c r="B2" s="224">
        <v>178.910563</v>
      </c>
      <c r="C2" s="224">
        <v>805.9167980000001</v>
      </c>
      <c r="D2" s="225">
        <v>1250.272316</v>
      </c>
      <c r="G2" s="1" t="s">
        <v>216</v>
      </c>
    </row>
    <row r="3" spans="1:4" ht="12.75">
      <c r="A3" s="132">
        <v>38352</v>
      </c>
      <c r="B3" s="222">
        <v>178.910563</v>
      </c>
      <c r="C3" s="222">
        <v>805.9167980000001</v>
      </c>
      <c r="D3" s="226">
        <v>1250.272316</v>
      </c>
    </row>
    <row r="4" spans="1:4" ht="12.75">
      <c r="A4" s="132">
        <v>38353</v>
      </c>
      <c r="B4" s="222">
        <v>260.596358</v>
      </c>
      <c r="C4" s="222">
        <v>921.344159</v>
      </c>
      <c r="D4" s="226">
        <v>1414.8255880000002</v>
      </c>
    </row>
    <row r="5" spans="1:4" ht="12.75">
      <c r="A5" s="132">
        <v>38717</v>
      </c>
      <c r="B5" s="222">
        <v>260.596358</v>
      </c>
      <c r="C5" s="222">
        <v>921.344159</v>
      </c>
      <c r="D5" s="226">
        <v>1414.8255880000002</v>
      </c>
    </row>
    <row r="6" spans="1:4" ht="12.75">
      <c r="A6" s="132">
        <v>38718</v>
      </c>
      <c r="B6" s="222">
        <v>293.356004</v>
      </c>
      <c r="C6" s="222">
        <v>1189.048107</v>
      </c>
      <c r="D6" s="226">
        <v>1722.462975</v>
      </c>
    </row>
    <row r="7" spans="1:4" ht="12.75">
      <c r="A7" s="132">
        <v>39082</v>
      </c>
      <c r="B7" s="222">
        <v>293.356004</v>
      </c>
      <c r="C7" s="222">
        <v>1189.048107</v>
      </c>
      <c r="D7" s="226">
        <v>1722.462975</v>
      </c>
    </row>
    <row r="8" spans="1:4" ht="12.75">
      <c r="A8" s="132">
        <v>39083</v>
      </c>
      <c r="B8" s="222">
        <v>267.920386</v>
      </c>
      <c r="C8" s="222">
        <v>1378.589778</v>
      </c>
      <c r="D8" s="226">
        <v>1806.302545</v>
      </c>
    </row>
    <row r="9" spans="1:4" ht="12.75">
      <c r="A9" s="132">
        <v>39447</v>
      </c>
      <c r="B9" s="222">
        <v>267.920386</v>
      </c>
      <c r="C9" s="222">
        <v>1378.589778</v>
      </c>
      <c r="D9" s="226">
        <v>1806.302545</v>
      </c>
    </row>
    <row r="10" spans="1:4" ht="12.75">
      <c r="A10" s="132">
        <v>39448</v>
      </c>
      <c r="B10" s="222">
        <v>280.482615</v>
      </c>
      <c r="C10" s="222">
        <v>1419.275619</v>
      </c>
      <c r="D10" s="226">
        <v>1682.133446</v>
      </c>
    </row>
    <row r="11" spans="1:4" ht="12.75">
      <c r="A11" s="132">
        <v>39813</v>
      </c>
      <c r="B11" s="222">
        <v>280.482615</v>
      </c>
      <c r="C11" s="222">
        <v>1419.275619</v>
      </c>
      <c r="D11" s="226">
        <v>1682.133446</v>
      </c>
    </row>
    <row r="12" spans="1:4" ht="12.75">
      <c r="A12" s="132">
        <v>39814</v>
      </c>
      <c r="B12" s="222">
        <v>271.47008900000003</v>
      </c>
      <c r="C12" s="222">
        <v>1492.756746</v>
      </c>
      <c r="D12" s="226">
        <v>2708.491296</v>
      </c>
    </row>
    <row r="13" spans="1:4" ht="12.75">
      <c r="A13" s="132">
        <v>40178</v>
      </c>
      <c r="B13" s="222">
        <v>271.47008900000003</v>
      </c>
      <c r="C13" s="222">
        <v>1492.756746</v>
      </c>
      <c r="D13" s="226">
        <v>2708.491296</v>
      </c>
    </row>
    <row r="14" spans="1:4" ht="12.75">
      <c r="A14" s="132">
        <v>40179</v>
      </c>
      <c r="B14" s="222">
        <v>487.42748600000004</v>
      </c>
      <c r="C14" s="222">
        <v>1762.777648</v>
      </c>
      <c r="D14" s="226">
        <v>2638.27687</v>
      </c>
    </row>
    <row r="15" spans="1:4" ht="12.75">
      <c r="A15" s="132">
        <v>40543</v>
      </c>
      <c r="B15" s="222">
        <v>487.42748600000004</v>
      </c>
      <c r="C15" s="222">
        <v>1762.777648</v>
      </c>
      <c r="D15" s="226">
        <v>2638.27687</v>
      </c>
    </row>
    <row r="16" spans="1:4" ht="12.75">
      <c r="A16" s="132">
        <v>40544</v>
      </c>
      <c r="B16" s="222">
        <v>494.287682</v>
      </c>
      <c r="C16" s="222">
        <v>2020.5890350000002</v>
      </c>
      <c r="D16" s="226">
        <v>2622.7710690000004</v>
      </c>
    </row>
    <row r="17" spans="1:4" ht="12.75">
      <c r="A17" s="132">
        <v>40908</v>
      </c>
      <c r="B17" s="222">
        <v>494.287682</v>
      </c>
      <c r="C17" s="222">
        <v>2020.5890350000002</v>
      </c>
      <c r="D17" s="226">
        <v>2622.7710690000004</v>
      </c>
    </row>
    <row r="18" spans="1:4" ht="12.75">
      <c r="A18" s="132">
        <v>40909</v>
      </c>
      <c r="B18" s="222">
        <v>492.00673499999994</v>
      </c>
      <c r="C18" s="222">
        <v>2103.117764</v>
      </c>
      <c r="D18" s="226">
        <v>2680.374997</v>
      </c>
    </row>
    <row r="19" spans="1:4" ht="12.75">
      <c r="A19" s="132">
        <v>41274</v>
      </c>
      <c r="B19" s="222">
        <v>492.00673499999994</v>
      </c>
      <c r="C19" s="222">
        <v>2103.117764</v>
      </c>
      <c r="D19" s="226">
        <v>2680.374997</v>
      </c>
    </row>
    <row r="20" spans="1:4" ht="12.75">
      <c r="A20" s="132">
        <v>41275</v>
      </c>
      <c r="B20" s="222">
        <v>549.368783</v>
      </c>
      <c r="C20" s="222">
        <v>1994.179606</v>
      </c>
      <c r="D20" s="226">
        <v>2376.898427</v>
      </c>
    </row>
    <row r="21" spans="1:4" ht="12.75">
      <c r="A21" s="132">
        <v>41639</v>
      </c>
      <c r="B21" s="222">
        <v>549.368783</v>
      </c>
      <c r="C21" s="222">
        <v>1994.179606</v>
      </c>
      <c r="D21" s="226">
        <v>2376.898427</v>
      </c>
    </row>
    <row r="22" spans="1:4" ht="12.75">
      <c r="A22" s="132">
        <v>41640</v>
      </c>
      <c r="B22" s="222">
        <v>533.1691030000001</v>
      </c>
      <c r="C22" s="222">
        <v>2103.940248</v>
      </c>
      <c r="D22" s="226">
        <v>2726.6076239999998</v>
      </c>
    </row>
    <row r="23" spans="1:4" ht="12.75">
      <c r="A23" s="132">
        <v>42004</v>
      </c>
      <c r="B23" s="222">
        <v>533.1691030000001</v>
      </c>
      <c r="C23" s="222">
        <v>2103.940248</v>
      </c>
      <c r="D23" s="226">
        <v>2726.6076239999998</v>
      </c>
    </row>
    <row r="24" spans="1:4" ht="12.75">
      <c r="A24" s="132">
        <v>42005</v>
      </c>
      <c r="B24" s="222">
        <v>685.4216230000001</v>
      </c>
      <c r="C24" s="222">
        <v>2164.5103329999997</v>
      </c>
      <c r="D24" s="226">
        <v>2526.324358</v>
      </c>
    </row>
    <row r="25" spans="1:4" ht="12.75">
      <c r="A25" s="132">
        <v>42369</v>
      </c>
      <c r="B25" s="222">
        <v>685.4216230000001</v>
      </c>
      <c r="C25" s="222">
        <v>2164.5103329999997</v>
      </c>
      <c r="D25" s="226">
        <v>2526.324358</v>
      </c>
    </row>
    <row r="26" spans="1:4" ht="12.75">
      <c r="A26" s="132">
        <v>42370</v>
      </c>
      <c r="B26" s="222">
        <v>667.41108</v>
      </c>
      <c r="C26" s="222">
        <v>2449.9682780000003</v>
      </c>
      <c r="D26" s="226">
        <v>2608.930284</v>
      </c>
    </row>
    <row r="27" spans="1:4" ht="12.75">
      <c r="A27" s="132">
        <v>42735</v>
      </c>
      <c r="B27" s="222">
        <v>667.41108</v>
      </c>
      <c r="C27" s="222">
        <v>2449.9682780000003</v>
      </c>
      <c r="D27" s="226">
        <v>2608.930284</v>
      </c>
    </row>
    <row r="28" spans="1:4" ht="12.75">
      <c r="A28" s="132">
        <v>42736</v>
      </c>
      <c r="B28" s="222">
        <v>636.147742</v>
      </c>
      <c r="C28" s="222">
        <v>2504.2972600000003</v>
      </c>
      <c r="D28" s="226">
        <v>2156.088266</v>
      </c>
    </row>
    <row r="29" spans="1:4" ht="12.75">
      <c r="A29" s="132">
        <v>43100</v>
      </c>
      <c r="B29" s="222">
        <v>636.147742</v>
      </c>
      <c r="C29" s="222">
        <v>2504.2972600000003</v>
      </c>
      <c r="D29" s="226">
        <v>2156.088266</v>
      </c>
    </row>
    <row r="30" spans="1:4" ht="12.75">
      <c r="A30" s="132">
        <v>43101</v>
      </c>
      <c r="B30" s="222">
        <v>655.317193</v>
      </c>
      <c r="C30" s="222">
        <v>2421.342162</v>
      </c>
      <c r="D30" s="226">
        <v>1593.002812</v>
      </c>
    </row>
    <row r="31" spans="1:4" ht="12.75">
      <c r="A31" s="132">
        <v>43465</v>
      </c>
      <c r="B31" s="222">
        <v>655.317193</v>
      </c>
      <c r="C31" s="222">
        <v>2421.342162</v>
      </c>
      <c r="D31" s="226">
        <v>1593.002812</v>
      </c>
    </row>
    <row r="32" spans="1:4" ht="13.5" customHeight="1">
      <c r="A32" s="132">
        <v>43466</v>
      </c>
      <c r="B32" s="222">
        <v>734.766216</v>
      </c>
      <c r="C32" s="222">
        <v>2461.65121</v>
      </c>
      <c r="D32" s="226">
        <v>1521.6834350000001</v>
      </c>
    </row>
    <row r="33" spans="1:4" ht="12.75">
      <c r="A33" s="132">
        <v>43830</v>
      </c>
      <c r="B33" s="222">
        <v>734.766216</v>
      </c>
      <c r="C33" s="222">
        <v>2461.65121</v>
      </c>
      <c r="D33" s="226">
        <v>1521.6834350000001</v>
      </c>
    </row>
    <row r="34" spans="1:4" ht="12.75">
      <c r="A34" s="132">
        <v>43831</v>
      </c>
      <c r="B34" s="222">
        <v>609.784676</v>
      </c>
      <c r="C34" s="222">
        <v>2406.1537</v>
      </c>
      <c r="D34" s="226">
        <v>1590.9297299999998</v>
      </c>
    </row>
    <row r="35" spans="1:4" ht="12.75">
      <c r="A35" s="132">
        <v>44196</v>
      </c>
      <c r="B35" s="222">
        <v>609.784676</v>
      </c>
      <c r="C35" s="222">
        <v>2406.1537</v>
      </c>
      <c r="D35" s="226">
        <v>1590.9297299999998</v>
      </c>
    </row>
    <row r="36" spans="1:4" ht="12.75">
      <c r="A36" s="132">
        <v>44197</v>
      </c>
      <c r="B36" s="2">
        <v>741.055559</v>
      </c>
      <c r="C36" s="2">
        <v>2872.421513</v>
      </c>
      <c r="D36" s="18">
        <v>1137.0582550000001</v>
      </c>
    </row>
    <row r="37" spans="1:4" ht="12.75">
      <c r="A37" s="132">
        <v>44561</v>
      </c>
      <c r="B37" s="2">
        <v>741.055559</v>
      </c>
      <c r="C37" s="2">
        <v>2872.421513</v>
      </c>
      <c r="D37" s="18">
        <v>1137.0582550000001</v>
      </c>
    </row>
    <row r="38" spans="1:7" ht="12.75">
      <c r="A38" s="132">
        <v>44562</v>
      </c>
      <c r="B38" s="145">
        <v>825.708034</v>
      </c>
      <c r="C38" s="145">
        <v>3175.0986550000002</v>
      </c>
      <c r="D38" s="146">
        <v>1109.3224280000002</v>
      </c>
      <c r="G38" s="36" t="s">
        <v>131</v>
      </c>
    </row>
    <row r="39" spans="1:4" ht="13.5" thickBot="1">
      <c r="A39" s="138">
        <v>44926</v>
      </c>
      <c r="B39" s="19">
        <v>825.708034</v>
      </c>
      <c r="C39" s="19">
        <v>3175.0986550000002</v>
      </c>
      <c r="D39" s="20">
        <v>1109.3224280000002</v>
      </c>
    </row>
  </sheetData>
  <conditionalFormatting sqref="B2:D35">
    <cfRule type="top10" priority="2" dxfId="0" rank="2"/>
  </conditionalFormatting>
  <conditionalFormatting sqref="B38:D38">
    <cfRule type="top10" priority="1" dxfId="0" rank="2"/>
  </conditionalFormatting>
  <printOptions/>
  <pageMargins left="0.7" right="0.7" top="0.75" bottom="0.75" header="0.3" footer="0.3"/>
  <pageSetup horizontalDpi="1200" verticalDpi="12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2:H55"/>
  <sheetViews>
    <sheetView showGridLines="0" workbookViewId="0" topLeftCell="A1">
      <selection activeCell="S27" sqref="S27"/>
    </sheetView>
  </sheetViews>
  <sheetFormatPr defaultColWidth="11.57421875" defaultRowHeight="12.75"/>
  <cols>
    <col min="1" max="1" width="6.7109375" style="36" bestFit="1" customWidth="1"/>
    <col min="2" max="4" width="10.00390625" style="36" customWidth="1"/>
    <col min="5" max="5" width="11.57421875" style="36" customWidth="1"/>
    <col min="6" max="6" width="13.421875" style="36" bestFit="1" customWidth="1"/>
    <col min="7" max="16384" width="11.57421875" style="36" customWidth="1"/>
  </cols>
  <sheetData>
    <row r="1" ht="13.5" thickBot="1"/>
    <row r="2" spans="1:4" ht="26.25" thickBot="1">
      <c r="A2" s="227" t="s">
        <v>119</v>
      </c>
      <c r="B2" s="228" t="s">
        <v>137</v>
      </c>
      <c r="C2" s="228" t="s">
        <v>129</v>
      </c>
      <c r="D2" s="229" t="s">
        <v>130</v>
      </c>
    </row>
    <row r="3" spans="1:7" ht="12.75">
      <c r="A3" s="232">
        <v>2004</v>
      </c>
      <c r="B3" s="233">
        <v>208.47125722811572</v>
      </c>
      <c r="C3" s="233">
        <v>307.005113448448</v>
      </c>
      <c r="D3" s="234">
        <v>258.54519520529794</v>
      </c>
      <c r="E3" s="41"/>
      <c r="F3" s="41"/>
      <c r="G3" s="60" t="s">
        <v>206</v>
      </c>
    </row>
    <row r="4" spans="1:7" ht="12.75">
      <c r="A4" s="148">
        <v>2005</v>
      </c>
      <c r="B4" s="230">
        <v>192.58091473404244</v>
      </c>
      <c r="C4" s="230">
        <v>371.0516224155061</v>
      </c>
      <c r="D4" s="149">
        <v>310.4928718606127</v>
      </c>
      <c r="E4" s="41"/>
      <c r="F4" s="41"/>
      <c r="G4" s="269" t="s">
        <v>212</v>
      </c>
    </row>
    <row r="5" spans="1:6" ht="12.75">
      <c r="A5" s="148">
        <v>2006</v>
      </c>
      <c r="B5" s="230">
        <v>210.73776966228377</v>
      </c>
      <c r="C5" s="230">
        <v>391.6874819935271</v>
      </c>
      <c r="D5" s="149">
        <v>315.73329232229213</v>
      </c>
      <c r="E5" s="41"/>
      <c r="F5" s="41"/>
    </row>
    <row r="6" spans="1:6" ht="12.75">
      <c r="A6" s="148">
        <v>2007</v>
      </c>
      <c r="B6" s="230">
        <v>262.8022975452118</v>
      </c>
      <c r="C6" s="230">
        <v>393.9215506064778</v>
      </c>
      <c r="D6" s="149">
        <v>317.6505511705405</v>
      </c>
      <c r="E6" s="41"/>
      <c r="F6" s="41"/>
    </row>
    <row r="7" spans="1:6" ht="12.75">
      <c r="A7" s="148">
        <v>2008</v>
      </c>
      <c r="B7" s="230">
        <v>269.4619201264934</v>
      </c>
      <c r="C7" s="230">
        <v>391.0314646220947</v>
      </c>
      <c r="D7" s="149">
        <v>313.5612339521843</v>
      </c>
      <c r="E7" s="41"/>
      <c r="F7" s="41"/>
    </row>
    <row r="8" spans="1:6" ht="12.75">
      <c r="A8" s="148">
        <v>2009</v>
      </c>
      <c r="B8" s="230">
        <v>143.15347647747666</v>
      </c>
      <c r="C8" s="230">
        <v>293.3789213637893</v>
      </c>
      <c r="D8" s="150">
        <v>240.43225317420402</v>
      </c>
      <c r="E8" s="41"/>
      <c r="F8" s="41"/>
    </row>
    <row r="9" spans="1:6" ht="12.75">
      <c r="A9" s="148">
        <v>2010</v>
      </c>
      <c r="B9" s="230">
        <v>141.8414697278684</v>
      </c>
      <c r="C9" s="230">
        <v>319.32798991333703</v>
      </c>
      <c r="D9" s="149">
        <v>287.7290399775214</v>
      </c>
      <c r="E9" s="41"/>
      <c r="F9" s="41"/>
    </row>
    <row r="10" spans="1:6" ht="12.75">
      <c r="A10" s="148">
        <v>2011</v>
      </c>
      <c r="B10" s="230">
        <v>219.05253143654102</v>
      </c>
      <c r="C10" s="230">
        <v>365.2452063316279</v>
      </c>
      <c r="D10" s="149">
        <v>309.2117983859002</v>
      </c>
      <c r="E10" s="41"/>
      <c r="F10" s="41"/>
    </row>
    <row r="11" spans="1:6" ht="12.75">
      <c r="A11" s="148">
        <v>2012</v>
      </c>
      <c r="B11" s="230">
        <v>224.1699923071175</v>
      </c>
      <c r="C11" s="230">
        <v>355.6122076481115</v>
      </c>
      <c r="D11" s="149">
        <v>337.4057025648341</v>
      </c>
      <c r="E11" s="41"/>
      <c r="F11" s="41"/>
    </row>
    <row r="12" spans="1:6" ht="12.75">
      <c r="A12" s="148">
        <v>2013</v>
      </c>
      <c r="B12" s="230">
        <v>244.669917839143</v>
      </c>
      <c r="C12" s="230">
        <v>374.345646076174</v>
      </c>
      <c r="D12" s="149">
        <v>355.8491231228367</v>
      </c>
      <c r="E12" s="41"/>
      <c r="F12" s="41"/>
    </row>
    <row r="13" spans="1:6" ht="12.75">
      <c r="A13" s="148">
        <v>2014</v>
      </c>
      <c r="B13" s="230">
        <v>278.81326986796535</v>
      </c>
      <c r="C13" s="230">
        <v>377.1526984924146</v>
      </c>
      <c r="D13" s="149">
        <v>342.97872263266294</v>
      </c>
      <c r="E13" s="41"/>
      <c r="F13" s="41"/>
    </row>
    <row r="14" spans="1:6" ht="12.75">
      <c r="A14" s="148">
        <v>2015</v>
      </c>
      <c r="B14" s="230">
        <v>229.27394573894264</v>
      </c>
      <c r="C14" s="230">
        <v>358.2405055675011</v>
      </c>
      <c r="D14" s="149">
        <v>332.53882872945013</v>
      </c>
      <c r="E14" s="41"/>
      <c r="F14" s="41"/>
    </row>
    <row r="15" spans="1:6" ht="12.75">
      <c r="A15" s="148">
        <v>2016</v>
      </c>
      <c r="B15" s="230">
        <v>225.5547420639166</v>
      </c>
      <c r="C15" s="230">
        <v>338.9890601677415</v>
      </c>
      <c r="D15" s="149">
        <v>277.32523150856264</v>
      </c>
      <c r="E15" s="41"/>
      <c r="F15" s="41"/>
    </row>
    <row r="16" spans="1:6" ht="12.75">
      <c r="A16" s="148">
        <v>2017</v>
      </c>
      <c r="B16" s="230">
        <v>255.2333699865589</v>
      </c>
      <c r="C16" s="230">
        <v>331.79960752742267</v>
      </c>
      <c r="D16" s="149">
        <v>279.18435135159723</v>
      </c>
      <c r="E16" s="41"/>
      <c r="F16" s="41"/>
    </row>
    <row r="17" spans="1:6" ht="12.75">
      <c r="A17" s="148">
        <v>2018</v>
      </c>
      <c r="B17" s="230">
        <v>282.08801169054635</v>
      </c>
      <c r="C17" s="230">
        <v>330.706652932763</v>
      </c>
      <c r="D17" s="149">
        <v>253.61693711812484</v>
      </c>
      <c r="E17" s="41"/>
      <c r="F17" s="41"/>
    </row>
    <row r="18" spans="1:6" ht="12.75">
      <c r="A18" s="148">
        <v>2019</v>
      </c>
      <c r="B18" s="230">
        <v>282.6432877256839</v>
      </c>
      <c r="C18" s="230">
        <v>320.1293439942696</v>
      </c>
      <c r="D18" s="149">
        <v>246.7165807058943</v>
      </c>
      <c r="E18" s="41"/>
      <c r="F18" s="41"/>
    </row>
    <row r="19" spans="1:5" ht="12.75">
      <c r="A19" s="148">
        <v>2020</v>
      </c>
      <c r="B19" s="230">
        <v>248.0281941358592</v>
      </c>
      <c r="C19" s="230">
        <v>269.9737502221907</v>
      </c>
      <c r="D19" s="149">
        <v>210.65236300537296</v>
      </c>
      <c r="E19" s="42"/>
    </row>
    <row r="20" spans="1:5" ht="12.75">
      <c r="A20" s="148">
        <v>2021</v>
      </c>
      <c r="B20" s="231">
        <v>309.6016637532571</v>
      </c>
      <c r="C20" s="231">
        <v>344.2680468463683</v>
      </c>
      <c r="D20" s="235">
        <v>293.75413927231017</v>
      </c>
      <c r="E20" s="42"/>
    </row>
    <row r="21" spans="1:5" ht="13.5" thickBot="1">
      <c r="A21" s="151">
        <v>2022</v>
      </c>
      <c r="B21" s="236">
        <v>512.4138721895977</v>
      </c>
      <c r="C21" s="236">
        <v>465.91881095423787</v>
      </c>
      <c r="D21" s="237">
        <v>377.43517162532294</v>
      </c>
      <c r="E21" s="42"/>
    </row>
    <row r="22" spans="1:5" ht="12.75">
      <c r="A22" s="37"/>
      <c r="B22" s="40"/>
      <c r="C22" s="40"/>
      <c r="D22" s="40"/>
      <c r="E22" s="42"/>
    </row>
    <row r="23" spans="1:5" ht="12.75">
      <c r="A23" s="43"/>
      <c r="B23" s="40"/>
      <c r="C23" s="40"/>
      <c r="D23" s="40"/>
      <c r="E23" s="42"/>
    </row>
    <row r="24" spans="1:5" ht="12.75">
      <c r="A24" s="43"/>
      <c r="B24" s="40"/>
      <c r="C24" s="40"/>
      <c r="D24" s="40"/>
      <c r="E24" s="42"/>
    </row>
    <row r="25" spans="1:5" ht="12.75">
      <c r="A25" s="43"/>
      <c r="B25" s="40"/>
      <c r="C25" s="40"/>
      <c r="D25" s="40"/>
      <c r="E25" s="42"/>
    </row>
    <row r="26" spans="1:5" ht="12.75">
      <c r="A26" s="43"/>
      <c r="B26" s="40"/>
      <c r="C26" s="40"/>
      <c r="D26" s="40"/>
      <c r="E26" s="42"/>
    </row>
    <row r="27" spans="1:5" ht="12.75">
      <c r="A27" s="43"/>
      <c r="B27" s="40"/>
      <c r="C27" s="40"/>
      <c r="D27" s="40"/>
      <c r="E27" s="42"/>
    </row>
    <row r="28" spans="1:5" ht="12.75">
      <c r="A28" s="43"/>
      <c r="B28" s="40"/>
      <c r="C28" s="40"/>
      <c r="D28" s="40"/>
      <c r="E28" s="42"/>
    </row>
    <row r="29" spans="1:5" ht="12.75">
      <c r="A29" s="43"/>
      <c r="B29" s="40"/>
      <c r="C29" s="40"/>
      <c r="D29" s="40"/>
      <c r="E29" s="42"/>
    </row>
    <row r="30" spans="1:5" ht="12.75">
      <c r="A30" s="43"/>
      <c r="B30" s="40"/>
      <c r="C30" s="40"/>
      <c r="D30" s="40"/>
      <c r="E30" s="42"/>
    </row>
    <row r="31" spans="1:5" ht="12.75">
      <c r="A31" s="43"/>
      <c r="B31" s="40"/>
      <c r="C31" s="40"/>
      <c r="D31" s="40"/>
      <c r="E31" s="42"/>
    </row>
    <row r="32" spans="1:5" ht="12.75">
      <c r="A32" s="43"/>
      <c r="B32" s="40"/>
      <c r="C32" s="40"/>
      <c r="D32" s="40"/>
      <c r="E32" s="42"/>
    </row>
    <row r="33" spans="1:5" ht="12.75">
      <c r="A33" s="43"/>
      <c r="B33" s="40"/>
      <c r="C33" s="40"/>
      <c r="D33" s="40"/>
      <c r="E33" s="42"/>
    </row>
    <row r="34" spans="1:5" ht="12.75">
      <c r="A34" s="152"/>
      <c r="B34" s="40"/>
      <c r="C34" s="40"/>
      <c r="D34" s="40"/>
      <c r="E34" s="42"/>
    </row>
    <row r="35" spans="1:8" ht="12.75">
      <c r="A35" s="152"/>
      <c r="B35" s="42"/>
      <c r="C35" s="42"/>
      <c r="D35" s="42"/>
      <c r="E35" s="42"/>
      <c r="H35" s="153"/>
    </row>
    <row r="36" spans="1:5" ht="12.75">
      <c r="A36" s="152"/>
      <c r="B36" s="42"/>
      <c r="C36" s="42"/>
      <c r="D36" s="42"/>
      <c r="E36" s="42"/>
    </row>
    <row r="37" ht="12.75">
      <c r="E37" s="42"/>
    </row>
    <row r="38" ht="12.75">
      <c r="E38" s="42"/>
    </row>
    <row r="39" ht="12.75">
      <c r="E39" s="42"/>
    </row>
    <row r="40" ht="12.75"/>
    <row r="51" ht="28.9" customHeight="1"/>
    <row r="52" ht="12.75">
      <c r="F52" s="57" t="s">
        <v>121</v>
      </c>
    </row>
    <row r="53" ht="12.75">
      <c r="F53" s="57" t="s">
        <v>210</v>
      </c>
    </row>
    <row r="55" ht="12.75">
      <c r="E55" s="36" t="s">
        <v>131</v>
      </c>
    </row>
  </sheetData>
  <conditionalFormatting sqref="B3:B34">
    <cfRule type="top10" priority="4" dxfId="0" rank="2"/>
  </conditionalFormatting>
  <conditionalFormatting sqref="C3:C34">
    <cfRule type="top10" priority="3" dxfId="0" rank="6"/>
  </conditionalFormatting>
  <conditionalFormatting sqref="D3:D34">
    <cfRule type="top10" priority="1" dxfId="1" rank="6" bottom="1"/>
    <cfRule type="top10" priority="2" dxfId="0" rank="6"/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B2:H19"/>
  <sheetViews>
    <sheetView showGridLines="0" workbookViewId="0" topLeftCell="A1">
      <selection activeCell="E15" sqref="E15"/>
    </sheetView>
  </sheetViews>
  <sheetFormatPr defaultColWidth="11.57421875" defaultRowHeight="12.75"/>
  <cols>
    <col min="1" max="1" width="11.57421875" style="36" customWidth="1"/>
    <col min="2" max="2" width="20.8515625" style="36" customWidth="1"/>
    <col min="3" max="3" width="47.00390625" style="36" customWidth="1"/>
    <col min="4" max="9" width="11.7109375" style="36" customWidth="1"/>
    <col min="10" max="13" width="11.57421875" style="36" customWidth="1"/>
    <col min="14" max="14" width="16.28125" style="36" customWidth="1"/>
    <col min="15" max="16384" width="11.57421875" style="36" customWidth="1"/>
  </cols>
  <sheetData>
    <row r="2" spans="2:3" s="154" customFormat="1" ht="23.1" customHeight="1">
      <c r="B2" s="281" t="s">
        <v>140</v>
      </c>
      <c r="C2" s="281"/>
    </row>
    <row r="3" spans="2:3" ht="23.1" customHeight="1">
      <c r="B3" s="155" t="s">
        <v>141</v>
      </c>
      <c r="C3" s="156" t="s">
        <v>142</v>
      </c>
    </row>
    <row r="4" spans="2:8" ht="23.1" customHeight="1">
      <c r="B4" s="272" t="s">
        <v>143</v>
      </c>
      <c r="C4" s="157" t="s">
        <v>144</v>
      </c>
      <c r="D4" s="273"/>
      <c r="E4" s="273"/>
      <c r="F4" s="273"/>
      <c r="G4" s="273"/>
      <c r="H4" s="273"/>
    </row>
    <row r="5" spans="2:3" ht="23.1" customHeight="1">
      <c r="B5" s="158" t="s">
        <v>145</v>
      </c>
      <c r="C5" s="159" t="s">
        <v>146</v>
      </c>
    </row>
    <row r="6" spans="2:3" ht="23.1" customHeight="1">
      <c r="B6" s="158" t="s">
        <v>147</v>
      </c>
      <c r="C6" s="159" t="s">
        <v>148</v>
      </c>
    </row>
    <row r="7" spans="2:3" ht="23.1" customHeight="1">
      <c r="B7" s="158" t="s">
        <v>149</v>
      </c>
      <c r="C7" s="159" t="s">
        <v>150</v>
      </c>
    </row>
    <row r="8" spans="2:3" ht="23.1" customHeight="1">
      <c r="B8" s="160" t="s">
        <v>151</v>
      </c>
      <c r="C8" s="161" t="s">
        <v>152</v>
      </c>
    </row>
    <row r="9" ht="15" customHeight="1">
      <c r="B9" s="57"/>
    </row>
    <row r="19" ht="12.75">
      <c r="C19" s="162"/>
    </row>
  </sheetData>
  <mergeCells count="1">
    <mergeCell ref="B2:C2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J19"/>
  <sheetViews>
    <sheetView showGridLines="0" workbookViewId="0" topLeftCell="A1">
      <selection activeCell="C11" sqref="C11"/>
    </sheetView>
  </sheetViews>
  <sheetFormatPr defaultColWidth="11.57421875" defaultRowHeight="12.75"/>
  <cols>
    <col min="1" max="1" width="11.57421875" style="36" customWidth="1"/>
    <col min="2" max="2" width="20.8515625" style="36" customWidth="1"/>
    <col min="3" max="3" width="66.7109375" style="36" customWidth="1"/>
    <col min="4" max="9" width="11.7109375" style="36" customWidth="1"/>
    <col min="10" max="13" width="11.57421875" style="36" customWidth="1"/>
    <col min="14" max="14" width="16.28125" style="36" customWidth="1"/>
    <col min="15" max="16384" width="11.57421875" style="36" customWidth="1"/>
  </cols>
  <sheetData>
    <row r="1" ht="12.75">
      <c r="A1" s="60"/>
    </row>
    <row r="2" spans="2:3" s="154" customFormat="1" ht="23.1" customHeight="1">
      <c r="B2" s="281" t="s">
        <v>153</v>
      </c>
      <c r="C2" s="281"/>
    </row>
    <row r="3" spans="2:3" s="154" customFormat="1" ht="23.1" customHeight="1">
      <c r="B3" s="155" t="s">
        <v>141</v>
      </c>
      <c r="C3" s="163" t="s">
        <v>154</v>
      </c>
    </row>
    <row r="4" spans="2:10" s="154" customFormat="1" ht="23.1" customHeight="1">
      <c r="B4" s="282" t="s">
        <v>155</v>
      </c>
      <c r="C4" s="164" t="s">
        <v>156</v>
      </c>
      <c r="D4" s="165"/>
      <c r="E4" s="165"/>
      <c r="F4" s="165"/>
      <c r="G4" s="165"/>
      <c r="H4" s="165"/>
      <c r="I4" s="165"/>
      <c r="J4" s="165"/>
    </row>
    <row r="5" spans="2:10" s="154" customFormat="1" ht="23.1" customHeight="1">
      <c r="B5" s="283"/>
      <c r="C5" s="166" t="s">
        <v>157</v>
      </c>
      <c r="D5" s="165"/>
      <c r="E5" s="165"/>
      <c r="F5" s="165"/>
      <c r="G5" s="165"/>
      <c r="H5" s="165"/>
      <c r="I5" s="165"/>
      <c r="J5" s="165"/>
    </row>
    <row r="6" spans="2:10" s="154" customFormat="1" ht="23.1" customHeight="1">
      <c r="B6" s="283"/>
      <c r="C6" s="166" t="s">
        <v>158</v>
      </c>
      <c r="D6" s="165"/>
      <c r="E6" s="165"/>
      <c r="F6" s="165"/>
      <c r="G6" s="165"/>
      <c r="H6" s="165"/>
      <c r="I6" s="165"/>
      <c r="J6" s="165"/>
    </row>
    <row r="7" spans="2:10" s="154" customFormat="1" ht="23.1" customHeight="1">
      <c r="B7" s="283"/>
      <c r="C7" s="166" t="s">
        <v>159</v>
      </c>
      <c r="D7" s="165"/>
      <c r="E7" s="165"/>
      <c r="F7" s="165"/>
      <c r="G7" s="165"/>
      <c r="H7" s="165"/>
      <c r="I7" s="165"/>
      <c r="J7" s="165"/>
    </row>
    <row r="8" spans="2:10" s="154" customFormat="1" ht="23.1" customHeight="1">
      <c r="B8" s="283"/>
      <c r="C8" s="166" t="s">
        <v>160</v>
      </c>
      <c r="D8" s="165"/>
      <c r="E8" s="165"/>
      <c r="F8" s="165"/>
      <c r="G8" s="165"/>
      <c r="H8" s="165"/>
      <c r="I8" s="165"/>
      <c r="J8" s="165"/>
    </row>
    <row r="9" spans="2:10" s="154" customFormat="1" ht="23.1" customHeight="1">
      <c r="B9" s="284"/>
      <c r="C9" s="166" t="s">
        <v>161</v>
      </c>
      <c r="D9" s="165"/>
      <c r="E9" s="165"/>
      <c r="F9" s="165"/>
      <c r="G9" s="165"/>
      <c r="H9" s="165"/>
      <c r="I9" s="165"/>
      <c r="J9" s="165"/>
    </row>
    <row r="10" spans="2:3" s="154" customFormat="1" ht="23.1" customHeight="1">
      <c r="B10" s="158" t="s">
        <v>145</v>
      </c>
      <c r="C10" s="159" t="s">
        <v>146</v>
      </c>
    </row>
    <row r="11" spans="2:3" s="154" customFormat="1" ht="23.1" customHeight="1">
      <c r="B11" s="272" t="s">
        <v>147</v>
      </c>
      <c r="C11" s="167" t="s">
        <v>162</v>
      </c>
    </row>
    <row r="12" spans="2:3" s="154" customFormat="1" ht="23.1" customHeight="1">
      <c r="B12" s="158" t="s">
        <v>149</v>
      </c>
      <c r="C12" s="159" t="s">
        <v>150</v>
      </c>
    </row>
    <row r="13" spans="2:3" s="154" customFormat="1" ht="23.1" customHeight="1">
      <c r="B13" s="160" t="s">
        <v>151</v>
      </c>
      <c r="C13" s="161" t="s">
        <v>163</v>
      </c>
    </row>
    <row r="19" ht="12.75">
      <c r="C19" s="162"/>
    </row>
  </sheetData>
  <mergeCells count="2">
    <mergeCell ref="B4:B9"/>
    <mergeCell ref="B2:C2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89CFA-3D61-4C4C-9134-55A343614C41}">
  <sheetPr>
    <tabColor rgb="FF92D050"/>
    <pageSetUpPr fitToPage="1"/>
  </sheetPr>
  <dimension ref="A2:AB106"/>
  <sheetViews>
    <sheetView workbookViewId="0" topLeftCell="A1">
      <selection activeCell="W22" sqref="W22"/>
    </sheetView>
  </sheetViews>
  <sheetFormatPr defaultColWidth="11.421875" defaultRowHeight="12.75"/>
  <cols>
    <col min="1" max="1" width="13.421875" style="199" customWidth="1"/>
    <col min="2" max="2" width="9.140625" style="199" customWidth="1"/>
    <col min="3" max="3" width="9.28125" style="199" customWidth="1"/>
    <col min="4" max="6" width="9.140625" style="199" customWidth="1"/>
    <col min="7" max="7" width="10.140625" style="199" customWidth="1"/>
    <col min="8" max="252" width="9.140625" style="199" customWidth="1"/>
    <col min="253" max="16384" width="11.421875" style="199" customWidth="1"/>
  </cols>
  <sheetData>
    <row r="1" ht="12.75"/>
    <row r="2" spans="1:3" ht="12.75">
      <c r="A2" s="241" t="s">
        <v>3</v>
      </c>
      <c r="B2" s="188" t="s">
        <v>6</v>
      </c>
      <c r="C2" s="243" t="s">
        <v>7</v>
      </c>
    </row>
    <row r="3" spans="1:27" ht="12.75">
      <c r="A3" s="244">
        <v>37987</v>
      </c>
      <c r="B3" s="198">
        <v>155.5727019166667</v>
      </c>
      <c r="C3" s="246"/>
      <c r="X3" s="189"/>
      <c r="Y3" s="3"/>
      <c r="Z3" s="190"/>
      <c r="AA3" s="3"/>
    </row>
    <row r="4" spans="1:27" ht="12.75">
      <c r="A4" s="244">
        <v>38352</v>
      </c>
      <c r="B4" s="198">
        <v>155.5727019166667</v>
      </c>
      <c r="C4" s="246"/>
      <c r="G4" s="191" t="s">
        <v>220</v>
      </c>
      <c r="X4" s="190"/>
      <c r="Y4" s="3"/>
      <c r="Z4" s="192"/>
      <c r="AA4" s="3"/>
    </row>
    <row r="5" spans="1:27" ht="12.75">
      <c r="A5" s="244">
        <v>38353</v>
      </c>
      <c r="B5" s="198">
        <v>170.7789525833333</v>
      </c>
      <c r="C5" s="246"/>
      <c r="G5" s="259" t="s">
        <v>216</v>
      </c>
      <c r="X5" s="189"/>
      <c r="Y5" s="3"/>
      <c r="Z5" s="190"/>
      <c r="AA5" s="3"/>
    </row>
    <row r="6" spans="1:27" ht="12.75">
      <c r="A6" s="244">
        <v>38717</v>
      </c>
      <c r="B6" s="198">
        <v>170.7789525833333</v>
      </c>
      <c r="C6" s="246"/>
      <c r="X6" s="190"/>
      <c r="Y6" s="3"/>
      <c r="Z6" s="192"/>
      <c r="AA6" s="3"/>
    </row>
    <row r="7" spans="1:27" ht="12.75">
      <c r="A7" s="244">
        <v>38718</v>
      </c>
      <c r="B7" s="198">
        <v>174.20000683333333</v>
      </c>
      <c r="C7" s="246"/>
      <c r="X7" s="189"/>
      <c r="Y7" s="3"/>
      <c r="Z7" s="190"/>
      <c r="AA7" s="3"/>
    </row>
    <row r="8" spans="1:27" ht="12.75">
      <c r="A8" s="244">
        <v>39082</v>
      </c>
      <c r="B8" s="198">
        <v>174.20000683333333</v>
      </c>
      <c r="C8" s="246"/>
      <c r="X8" s="190"/>
      <c r="Y8" s="3"/>
      <c r="Z8" s="192"/>
      <c r="AA8" s="3"/>
    </row>
    <row r="9" spans="1:27" ht="12.75">
      <c r="A9" s="244">
        <v>39083</v>
      </c>
      <c r="B9" s="198">
        <v>216.11543716666665</v>
      </c>
      <c r="C9" s="246"/>
      <c r="X9" s="189"/>
      <c r="Y9" s="3"/>
      <c r="Z9" s="190"/>
      <c r="AA9" s="3"/>
    </row>
    <row r="10" spans="1:27" ht="12.75">
      <c r="A10" s="244">
        <v>39447</v>
      </c>
      <c r="B10" s="198">
        <v>216.11543716666665</v>
      </c>
      <c r="C10" s="246"/>
      <c r="X10" s="190"/>
      <c r="Y10" s="3"/>
      <c r="Z10" s="192"/>
      <c r="AA10" s="3"/>
    </row>
    <row r="11" spans="1:27" ht="12.75">
      <c r="A11" s="244">
        <v>39448</v>
      </c>
      <c r="B11" s="198">
        <v>218.79464433333334</v>
      </c>
      <c r="C11" s="246"/>
      <c r="X11" s="189"/>
      <c r="Y11" s="3"/>
      <c r="Z11" s="190"/>
      <c r="AA11" s="3"/>
    </row>
    <row r="12" spans="1:27" ht="12.75">
      <c r="A12" s="244">
        <v>39813</v>
      </c>
      <c r="B12" s="198">
        <v>218.79464433333334</v>
      </c>
      <c r="C12" s="246"/>
      <c r="X12" s="190"/>
      <c r="Y12" s="3"/>
      <c r="Z12" s="192"/>
      <c r="AA12" s="3"/>
    </row>
    <row r="13" spans="1:27" ht="12.75">
      <c r="A13" s="244">
        <v>39814</v>
      </c>
      <c r="B13" s="198">
        <v>220.34115275</v>
      </c>
      <c r="C13" s="246"/>
      <c r="X13" s="189"/>
      <c r="Y13" s="3"/>
      <c r="Z13" s="190"/>
      <c r="AA13" s="3"/>
    </row>
    <row r="14" spans="1:27" ht="12.75">
      <c r="A14" s="244">
        <v>40178</v>
      </c>
      <c r="B14" s="198">
        <v>220.34115275</v>
      </c>
      <c r="C14" s="246"/>
      <c r="X14" s="189"/>
      <c r="Y14" s="3"/>
      <c r="Z14" s="192"/>
      <c r="AA14" s="3"/>
    </row>
    <row r="15" spans="1:27" ht="12.75">
      <c r="A15" s="244">
        <v>40179</v>
      </c>
      <c r="B15" s="198">
        <v>211.67587199999997</v>
      </c>
      <c r="C15" s="246"/>
      <c r="X15" s="189"/>
      <c r="Y15" s="3"/>
      <c r="Z15" s="190"/>
      <c r="AA15" s="3"/>
    </row>
    <row r="16" spans="1:27" ht="12.75">
      <c r="A16" s="244">
        <v>40543</v>
      </c>
      <c r="B16" s="198">
        <v>211.67587199999997</v>
      </c>
      <c r="C16" s="246"/>
      <c r="X16" s="189"/>
      <c r="Y16" s="3"/>
      <c r="Z16" s="192"/>
      <c r="AA16" s="3"/>
    </row>
    <row r="17" spans="1:27" ht="12.75">
      <c r="A17" s="244">
        <v>40544</v>
      </c>
      <c r="B17" s="198">
        <v>234.78754924999998</v>
      </c>
      <c r="C17" s="246"/>
      <c r="X17" s="189"/>
      <c r="Y17" s="3"/>
      <c r="Z17" s="190"/>
      <c r="AA17" s="3"/>
    </row>
    <row r="18" spans="1:27" ht="12.75">
      <c r="A18" s="244">
        <v>40908</v>
      </c>
      <c r="B18" s="198">
        <v>234.78754924999998</v>
      </c>
      <c r="C18" s="246"/>
      <c r="X18" s="189"/>
      <c r="Y18" s="3"/>
      <c r="Z18" s="192"/>
      <c r="AA18" s="3"/>
    </row>
    <row r="19" spans="1:27" ht="12.75">
      <c r="A19" s="244">
        <v>40909</v>
      </c>
      <c r="B19" s="198">
        <v>263.59165799999994</v>
      </c>
      <c r="C19" s="246"/>
      <c r="X19" s="189"/>
      <c r="Y19" s="3"/>
      <c r="Z19" s="190"/>
      <c r="AA19" s="3"/>
    </row>
    <row r="20" spans="1:27" ht="12.75">
      <c r="A20" s="244">
        <v>41244</v>
      </c>
      <c r="B20" s="198">
        <v>263.59165799999994</v>
      </c>
      <c r="C20" s="246"/>
      <c r="X20" s="189"/>
      <c r="Y20" s="3"/>
      <c r="Z20" s="192"/>
      <c r="AA20" s="3"/>
    </row>
    <row r="21" spans="1:27" ht="12.75">
      <c r="A21" s="244">
        <v>41275</v>
      </c>
      <c r="B21" s="198">
        <v>243.5304879166667</v>
      </c>
      <c r="C21" s="246"/>
      <c r="X21" s="189"/>
      <c r="Y21" s="3"/>
      <c r="Z21" s="190"/>
      <c r="AA21" s="3"/>
    </row>
    <row r="22" spans="1:27" ht="12.75">
      <c r="A22" s="244">
        <v>41609</v>
      </c>
      <c r="B22" s="198">
        <v>243.5304879166667</v>
      </c>
      <c r="C22" s="246"/>
      <c r="X22" s="189"/>
      <c r="Y22" s="3"/>
      <c r="Z22" s="192"/>
      <c r="AA22" s="3"/>
    </row>
    <row r="23" spans="1:27" ht="12.75">
      <c r="A23" s="244">
        <v>41640</v>
      </c>
      <c r="B23" s="247">
        <v>257.63541633333335</v>
      </c>
      <c r="C23" s="246"/>
      <c r="X23" s="189"/>
      <c r="Y23" s="3"/>
      <c r="Z23" s="190"/>
      <c r="AA23" s="3"/>
    </row>
    <row r="24" spans="1:27" ht="12.75">
      <c r="A24" s="244">
        <v>41974</v>
      </c>
      <c r="B24" s="198">
        <v>257.63541633333335</v>
      </c>
      <c r="C24" s="246"/>
      <c r="X24" s="189"/>
      <c r="Y24" s="3"/>
      <c r="Z24" s="192"/>
      <c r="AA24" s="3"/>
    </row>
    <row r="25" spans="1:27" ht="12.75">
      <c r="A25" s="244">
        <v>42005</v>
      </c>
      <c r="B25" s="247">
        <v>254.03398216666665</v>
      </c>
      <c r="C25" s="246"/>
      <c r="X25" s="189"/>
      <c r="Y25" s="3"/>
      <c r="Z25" s="190"/>
      <c r="AA25" s="3"/>
    </row>
    <row r="26" spans="1:27" ht="12.75">
      <c r="A26" s="244">
        <v>42339</v>
      </c>
      <c r="B26" s="198">
        <v>254.03398216666665</v>
      </c>
      <c r="C26" s="246"/>
      <c r="X26" s="189"/>
      <c r="Y26" s="3"/>
      <c r="Z26" s="192"/>
      <c r="AA26" s="3"/>
    </row>
    <row r="27" spans="1:27" ht="12.75">
      <c r="A27" s="244">
        <v>42370</v>
      </c>
      <c r="B27" s="198">
        <v>261.9368468333333</v>
      </c>
      <c r="C27" s="246"/>
      <c r="X27" s="189"/>
      <c r="Y27" s="3"/>
      <c r="Z27" s="190"/>
      <c r="AA27" s="3"/>
    </row>
    <row r="28" spans="1:27" ht="12.75">
      <c r="A28" s="244">
        <v>42705</v>
      </c>
      <c r="B28" s="198">
        <v>261.9368468333333</v>
      </c>
      <c r="C28" s="246"/>
      <c r="X28" s="189"/>
      <c r="Y28" s="3"/>
      <c r="Z28" s="189"/>
      <c r="AA28" s="3"/>
    </row>
    <row r="29" spans="1:27" ht="12.75">
      <c r="A29" s="244">
        <v>42736</v>
      </c>
      <c r="B29" s="198">
        <v>277.6275155833333</v>
      </c>
      <c r="C29" s="246"/>
      <c r="X29" s="189"/>
      <c r="Y29" s="3"/>
      <c r="Z29" s="189"/>
      <c r="AA29" s="3"/>
    </row>
    <row r="30" spans="1:27" ht="12.75">
      <c r="A30" s="244">
        <v>43070</v>
      </c>
      <c r="B30" s="198">
        <v>277.6275155833333</v>
      </c>
      <c r="C30" s="246"/>
      <c r="X30" s="189"/>
      <c r="Y30" s="3"/>
      <c r="Z30" s="189"/>
      <c r="AA30" s="192"/>
    </row>
    <row r="31" spans="1:27" ht="12.75">
      <c r="A31" s="244">
        <v>43101</v>
      </c>
      <c r="B31" s="198">
        <v>268.01520908333333</v>
      </c>
      <c r="C31" s="246"/>
      <c r="X31" s="189"/>
      <c r="Y31" s="3"/>
      <c r="Z31" s="189"/>
      <c r="AA31" s="192"/>
    </row>
    <row r="32" spans="1:27" ht="12.75">
      <c r="A32" s="244">
        <v>43435</v>
      </c>
      <c r="B32" s="198">
        <v>268.01520908333333</v>
      </c>
      <c r="C32" s="246"/>
      <c r="X32" s="189"/>
      <c r="Y32" s="3"/>
      <c r="Z32" s="189"/>
      <c r="AA32" s="192"/>
    </row>
    <row r="33" spans="1:27" ht="12.75">
      <c r="A33" s="244">
        <v>43466</v>
      </c>
      <c r="B33" s="198">
        <v>254.56745891666668</v>
      </c>
      <c r="C33" s="246"/>
      <c r="X33" s="189"/>
      <c r="Y33" s="3"/>
      <c r="Z33" s="189"/>
      <c r="AA33" s="192"/>
    </row>
    <row r="34" spans="1:27" ht="12.75">
      <c r="A34" s="244">
        <v>43800</v>
      </c>
      <c r="B34" s="198">
        <v>254.56745891666668</v>
      </c>
      <c r="C34" s="246"/>
      <c r="X34" s="189"/>
      <c r="Y34" s="3"/>
      <c r="Z34" s="189"/>
      <c r="AA34" s="192"/>
    </row>
    <row r="35" spans="1:27" ht="12.75">
      <c r="A35" s="244">
        <v>43831</v>
      </c>
      <c r="B35" s="198">
        <v>261.59801450000003</v>
      </c>
      <c r="C35" s="246"/>
      <c r="X35" s="189"/>
      <c r="Y35" s="3"/>
      <c r="Z35" s="189"/>
      <c r="AA35" s="192"/>
    </row>
    <row r="36" spans="1:27" ht="12.75">
      <c r="A36" s="244">
        <v>44166</v>
      </c>
      <c r="B36" s="198">
        <v>261.59801450000003</v>
      </c>
      <c r="C36" s="246"/>
      <c r="X36" s="189"/>
      <c r="Y36" s="3"/>
      <c r="Z36" s="189"/>
      <c r="AA36" s="192"/>
    </row>
    <row r="37" spans="1:27" ht="12.75">
      <c r="A37" s="244">
        <v>44197</v>
      </c>
      <c r="B37" s="198">
        <v>296.8356573333333</v>
      </c>
      <c r="C37" s="246"/>
      <c r="X37" s="189"/>
      <c r="Y37" s="3"/>
      <c r="Z37" s="189"/>
      <c r="AA37" s="192"/>
    </row>
    <row r="38" spans="1:27" ht="12.75">
      <c r="A38" s="244">
        <v>44531</v>
      </c>
      <c r="B38" s="198">
        <v>296.8356573333333</v>
      </c>
      <c r="C38" s="246"/>
      <c r="X38" s="189"/>
      <c r="Y38" s="3"/>
      <c r="Z38" s="189"/>
      <c r="AA38" s="192"/>
    </row>
    <row r="39" spans="1:27" ht="12.75">
      <c r="A39" s="244">
        <v>44562</v>
      </c>
      <c r="B39" s="198">
        <v>310</v>
      </c>
      <c r="C39" s="246"/>
      <c r="X39" s="189"/>
      <c r="Y39" s="3"/>
      <c r="Z39" s="189"/>
      <c r="AA39" s="192"/>
    </row>
    <row r="40" spans="1:27" ht="12.75">
      <c r="A40" s="244">
        <v>44896</v>
      </c>
      <c r="B40" s="198">
        <v>310</v>
      </c>
      <c r="C40" s="246"/>
      <c r="X40" s="189"/>
      <c r="Y40" s="3"/>
      <c r="Z40" s="189"/>
      <c r="AA40" s="192"/>
    </row>
    <row r="41" spans="1:28" ht="12.75">
      <c r="A41" s="248">
        <v>43101</v>
      </c>
      <c r="B41" s="249"/>
      <c r="C41" s="251">
        <v>257.25867900000003</v>
      </c>
      <c r="X41" s="253"/>
      <c r="Y41" s="253"/>
      <c r="Z41" s="3"/>
      <c r="AA41" s="190"/>
      <c r="AB41" s="3"/>
    </row>
    <row r="42" spans="1:28" ht="12.75">
      <c r="A42" s="244">
        <v>43132</v>
      </c>
      <c r="C42" s="200">
        <v>310.888726</v>
      </c>
      <c r="X42" s="253"/>
      <c r="Y42" s="253"/>
      <c r="Z42" s="3"/>
      <c r="AA42" s="190"/>
      <c r="AB42" s="3"/>
    </row>
    <row r="43" spans="1:28" ht="12.75">
      <c r="A43" s="244">
        <v>43160</v>
      </c>
      <c r="C43" s="200">
        <v>287.06175199999996</v>
      </c>
      <c r="X43" s="253"/>
      <c r="Y43" s="253"/>
      <c r="Z43" s="3"/>
      <c r="AA43" s="190"/>
      <c r="AB43" s="3"/>
    </row>
    <row r="44" spans="1:28" ht="12.75">
      <c r="A44" s="244">
        <v>43191</v>
      </c>
      <c r="C44" s="200">
        <v>281.242978</v>
      </c>
      <c r="X44" s="253"/>
      <c r="Y44" s="253"/>
      <c r="Z44" s="3"/>
      <c r="AA44" s="190"/>
      <c r="AB44" s="3"/>
    </row>
    <row r="45" spans="1:28" ht="12.75">
      <c r="A45" s="244">
        <v>43221</v>
      </c>
      <c r="C45" s="200">
        <v>281.975912</v>
      </c>
      <c r="H45" s="198"/>
      <c r="X45" s="253"/>
      <c r="Y45" s="253"/>
      <c r="Z45" s="3"/>
      <c r="AA45" s="190"/>
      <c r="AB45" s="3"/>
    </row>
    <row r="46" spans="1:28" ht="12.75">
      <c r="A46" s="244">
        <v>43252</v>
      </c>
      <c r="C46" s="200">
        <v>262.317766</v>
      </c>
      <c r="X46" s="253"/>
      <c r="Y46" s="253"/>
      <c r="Z46" s="3"/>
      <c r="AA46" s="190"/>
      <c r="AB46" s="3"/>
    </row>
    <row r="47" spans="1:28" ht="12.75">
      <c r="A47" s="244">
        <v>43282</v>
      </c>
      <c r="C47" s="200">
        <v>258.210777</v>
      </c>
      <c r="X47" s="253"/>
      <c r="Y47" s="253"/>
      <c r="Z47" s="3"/>
      <c r="AA47" s="190"/>
      <c r="AB47" s="3"/>
    </row>
    <row r="48" spans="1:28" ht="12.75">
      <c r="A48" s="244">
        <v>43313</v>
      </c>
      <c r="C48" s="200">
        <v>281.954612</v>
      </c>
      <c r="X48" s="253"/>
      <c r="Y48" s="253"/>
      <c r="Z48" s="3"/>
      <c r="AA48" s="190"/>
      <c r="AB48" s="3"/>
    </row>
    <row r="49" spans="1:28" ht="12.75">
      <c r="A49" s="244">
        <v>43344</v>
      </c>
      <c r="C49" s="200">
        <v>210.19407599999997</v>
      </c>
      <c r="X49" s="253"/>
      <c r="Y49" s="253"/>
      <c r="Z49" s="3"/>
      <c r="AA49" s="190"/>
      <c r="AB49" s="3"/>
    </row>
    <row r="50" spans="1:28" ht="12.75">
      <c r="A50" s="244">
        <v>43374</v>
      </c>
      <c r="C50" s="200">
        <v>286.038355</v>
      </c>
      <c r="F50" s="57" t="s">
        <v>211</v>
      </c>
      <c r="X50" s="253"/>
      <c r="Y50" s="253"/>
      <c r="Z50" s="3"/>
      <c r="AA50" s="190"/>
      <c r="AB50" s="3"/>
    </row>
    <row r="51" spans="1:28" ht="12.75">
      <c r="A51" s="244">
        <v>43405</v>
      </c>
      <c r="C51" s="200">
        <v>222.952075</v>
      </c>
      <c r="X51" s="253"/>
      <c r="Y51" s="253"/>
      <c r="Z51" s="3"/>
      <c r="AA51" s="190"/>
      <c r="AB51" s="3"/>
    </row>
    <row r="52" spans="1:28" ht="12.75">
      <c r="A52" s="244">
        <v>43435</v>
      </c>
      <c r="C52" s="200">
        <v>276.08680100000004</v>
      </c>
      <c r="X52" s="253"/>
      <c r="Y52" s="253"/>
      <c r="Z52" s="3"/>
      <c r="AA52" s="190"/>
      <c r="AB52" s="3"/>
    </row>
    <row r="53" spans="1:28" ht="12.75">
      <c r="A53" s="248">
        <v>43466</v>
      </c>
      <c r="B53" s="249"/>
      <c r="C53" s="197">
        <v>274.88411600000006</v>
      </c>
      <c r="X53" s="253"/>
      <c r="Y53" s="253"/>
      <c r="Z53" s="3"/>
      <c r="AA53" s="190"/>
      <c r="AB53" s="3"/>
    </row>
    <row r="54" spans="1:28" ht="12.75">
      <c r="A54" s="244">
        <v>43497</v>
      </c>
      <c r="C54" s="9">
        <v>241.55221000000003</v>
      </c>
      <c r="X54" s="253"/>
      <c r="Y54" s="253"/>
      <c r="Z54" s="3"/>
      <c r="AA54" s="190"/>
      <c r="AB54" s="3"/>
    </row>
    <row r="55" spans="1:28" ht="12.75">
      <c r="A55" s="244">
        <v>43525</v>
      </c>
      <c r="C55" s="9">
        <v>225.37717400000002</v>
      </c>
      <c r="X55" s="253"/>
      <c r="Y55" s="253"/>
      <c r="Z55" s="3"/>
      <c r="AA55" s="190"/>
      <c r="AB55" s="3"/>
    </row>
    <row r="56" spans="1:28" ht="12.75">
      <c r="A56" s="244">
        <v>43556</v>
      </c>
      <c r="C56" s="9">
        <v>238.76730799999996</v>
      </c>
      <c r="X56" s="253"/>
      <c r="Y56" s="253"/>
      <c r="Z56" s="3"/>
      <c r="AA56" s="190"/>
      <c r="AB56" s="3"/>
    </row>
    <row r="57" spans="1:28" ht="12.75">
      <c r="A57" s="244">
        <v>43586</v>
      </c>
      <c r="C57" s="9">
        <v>294.006075</v>
      </c>
      <c r="X57" s="253"/>
      <c r="Y57" s="253"/>
      <c r="Z57" s="3"/>
      <c r="AA57" s="190"/>
      <c r="AB57" s="3"/>
    </row>
    <row r="58" spans="1:28" ht="12.75">
      <c r="A58" s="244">
        <v>43617</v>
      </c>
      <c r="C58" s="9">
        <v>225.50333300000003</v>
      </c>
      <c r="X58" s="253"/>
      <c r="Y58" s="253"/>
      <c r="Z58" s="3"/>
      <c r="AA58" s="190"/>
      <c r="AB58" s="3"/>
    </row>
    <row r="59" spans="1:28" ht="12.75">
      <c r="A59" s="244">
        <v>43647</v>
      </c>
      <c r="C59" s="9">
        <v>280.277945</v>
      </c>
      <c r="X59" s="253"/>
      <c r="Y59" s="253"/>
      <c r="Z59" s="3"/>
      <c r="AA59" s="190"/>
      <c r="AB59" s="3"/>
    </row>
    <row r="60" spans="1:28" ht="12.75">
      <c r="A60" s="244">
        <v>43678</v>
      </c>
      <c r="C60" s="9">
        <v>255.36437099999998</v>
      </c>
      <c r="X60" s="253"/>
      <c r="Y60" s="253"/>
      <c r="Z60" s="3"/>
      <c r="AA60" s="190"/>
      <c r="AB60" s="3"/>
    </row>
    <row r="61" spans="1:28" ht="12.75">
      <c r="A61" s="244">
        <v>43709</v>
      </c>
      <c r="C61" s="9">
        <v>242.82420000000002</v>
      </c>
      <c r="X61" s="253"/>
      <c r="Y61" s="253"/>
      <c r="Z61" s="3"/>
      <c r="AA61" s="190"/>
      <c r="AB61" s="3"/>
    </row>
    <row r="62" spans="1:28" ht="12.75">
      <c r="A62" s="244">
        <v>43739</v>
      </c>
      <c r="C62" s="9">
        <v>264.2239190000001</v>
      </c>
      <c r="X62" s="253"/>
      <c r="Y62" s="253"/>
      <c r="Z62" s="3"/>
      <c r="AA62" s="190"/>
      <c r="AB62" s="3"/>
    </row>
    <row r="63" spans="1:28" ht="12.75">
      <c r="A63" s="244">
        <v>43770</v>
      </c>
      <c r="C63" s="9">
        <v>277.073375</v>
      </c>
      <c r="X63" s="253"/>
      <c r="Y63" s="253"/>
      <c r="Z63" s="3"/>
      <c r="AA63" s="190"/>
      <c r="AB63" s="3"/>
    </row>
    <row r="64" spans="1:28" ht="12.75">
      <c r="A64" s="244">
        <v>43800</v>
      </c>
      <c r="C64" s="9">
        <v>234.79637400000001</v>
      </c>
      <c r="X64" s="253"/>
      <c r="Y64" s="253"/>
      <c r="Z64" s="3"/>
      <c r="AA64" s="190"/>
      <c r="AB64" s="3"/>
    </row>
    <row r="65" spans="1:28" ht="12.75">
      <c r="A65" s="244">
        <v>43831</v>
      </c>
      <c r="C65" s="200">
        <v>249.52</v>
      </c>
      <c r="X65" s="253"/>
      <c r="Y65" s="253"/>
      <c r="Z65" s="3"/>
      <c r="AA65" s="190"/>
      <c r="AB65" s="3"/>
    </row>
    <row r="66" spans="1:28" ht="12.75">
      <c r="A66" s="244">
        <v>43862</v>
      </c>
      <c r="C66" s="200">
        <v>253.88557699999998</v>
      </c>
      <c r="X66" s="253"/>
      <c r="Y66" s="253"/>
      <c r="Z66" s="3"/>
      <c r="AA66" s="190"/>
      <c r="AB66" s="3"/>
    </row>
    <row r="67" spans="1:28" ht="12.75">
      <c r="A67" s="244">
        <v>43891</v>
      </c>
      <c r="C67" s="200">
        <v>270.731048</v>
      </c>
      <c r="X67" s="253"/>
      <c r="Y67" s="253"/>
      <c r="Z67" s="3"/>
      <c r="AA67" s="190"/>
      <c r="AB67" s="3"/>
    </row>
    <row r="68" spans="1:28" ht="12.75">
      <c r="A68" s="244">
        <v>43922</v>
      </c>
      <c r="C68" s="200">
        <v>276.775369</v>
      </c>
      <c r="X68" s="253"/>
      <c r="Y68" s="253"/>
      <c r="Z68" s="3"/>
      <c r="AA68" s="190"/>
      <c r="AB68" s="3"/>
    </row>
    <row r="69" spans="1:26" ht="12.75">
      <c r="A69" s="244">
        <v>43952</v>
      </c>
      <c r="C69" s="200">
        <v>252.77112400000001</v>
      </c>
      <c r="Y69" s="190"/>
      <c r="Z69" s="3"/>
    </row>
    <row r="70" spans="1:26" ht="12.75">
      <c r="A70" s="244">
        <v>43983</v>
      </c>
      <c r="C70" s="200">
        <v>252.86153900000002</v>
      </c>
      <c r="Y70" s="190"/>
      <c r="Z70" s="3"/>
    </row>
    <row r="71" spans="1:26" ht="12.75">
      <c r="A71" s="244">
        <v>44013</v>
      </c>
      <c r="C71" s="200">
        <v>281.491251</v>
      </c>
      <c r="Y71" s="190"/>
      <c r="Z71" s="3"/>
    </row>
    <row r="72" spans="1:3" ht="12.75">
      <c r="A72" s="244">
        <v>44044</v>
      </c>
      <c r="C72" s="200">
        <v>249.754134</v>
      </c>
    </row>
    <row r="73" spans="1:3" ht="12.75">
      <c r="A73" s="244">
        <v>44075</v>
      </c>
      <c r="C73" s="200">
        <v>265.640733</v>
      </c>
    </row>
    <row r="74" spans="1:3" ht="12.75">
      <c r="A74" s="244">
        <v>44105</v>
      </c>
      <c r="C74" s="200">
        <v>249.84520299999997</v>
      </c>
    </row>
    <row r="75" spans="1:3" ht="12.75">
      <c r="A75" s="244">
        <v>44136</v>
      </c>
      <c r="C75" s="200">
        <v>223.175771</v>
      </c>
    </row>
    <row r="76" spans="1:3" ht="12.75">
      <c r="A76" s="244">
        <v>44166</v>
      </c>
      <c r="C76" s="200">
        <v>311.730602</v>
      </c>
    </row>
    <row r="77" spans="1:3" ht="12.75">
      <c r="A77" s="244">
        <v>44197</v>
      </c>
      <c r="C77" s="200">
        <v>237.297146</v>
      </c>
    </row>
    <row r="78" spans="1:3" ht="12.75">
      <c r="A78" s="244">
        <v>44228</v>
      </c>
      <c r="C78" s="200">
        <v>288.5702120000001</v>
      </c>
    </row>
    <row r="79" spans="1:3" ht="12.75">
      <c r="A79" s="244">
        <v>44256</v>
      </c>
      <c r="C79" s="200">
        <v>284.28255299999995</v>
      </c>
    </row>
    <row r="80" spans="1:3" ht="12.75">
      <c r="A80" s="244">
        <v>44287</v>
      </c>
      <c r="C80" s="200">
        <v>309.854689</v>
      </c>
    </row>
    <row r="81" spans="1:3" ht="12.75">
      <c r="A81" s="244">
        <v>44317</v>
      </c>
      <c r="C81" s="200">
        <v>282.8302929999999</v>
      </c>
    </row>
    <row r="82" spans="1:3" ht="12.75">
      <c r="A82" s="244">
        <v>44348</v>
      </c>
      <c r="C82" s="200">
        <v>333.09310899999997</v>
      </c>
    </row>
    <row r="83" spans="1:3" ht="12.75">
      <c r="A83" s="244">
        <v>44378</v>
      </c>
      <c r="C83" s="200">
        <v>314.241872</v>
      </c>
    </row>
    <row r="84" spans="1:3" ht="12.75">
      <c r="A84" s="244">
        <v>44409</v>
      </c>
      <c r="C84" s="200">
        <v>317.52034</v>
      </c>
    </row>
    <row r="85" spans="1:3" ht="12.75">
      <c r="A85" s="244">
        <v>44440</v>
      </c>
      <c r="C85" s="200">
        <v>315.70187300000003</v>
      </c>
    </row>
    <row r="86" spans="1:3" ht="12.75">
      <c r="A86" s="244">
        <v>44470</v>
      </c>
      <c r="C86" s="200">
        <v>288.97124199999996</v>
      </c>
    </row>
    <row r="87" spans="1:3" ht="12.75">
      <c r="A87" s="244">
        <v>44501</v>
      </c>
      <c r="C87" s="200">
        <v>304.11801899999995</v>
      </c>
    </row>
    <row r="88" spans="1:3" ht="12.75">
      <c r="A88" s="193">
        <v>44531</v>
      </c>
      <c r="B88" s="202"/>
      <c r="C88" s="203">
        <v>301.086495</v>
      </c>
    </row>
    <row r="89" spans="1:3" ht="12.75">
      <c r="A89" s="244">
        <v>44562</v>
      </c>
      <c r="C89" s="200">
        <v>260.53190500000005</v>
      </c>
    </row>
    <row r="90" spans="1:5" ht="12.75">
      <c r="A90" s="244">
        <v>44593</v>
      </c>
      <c r="C90" s="200">
        <v>281.48083900000006</v>
      </c>
      <c r="E90" s="198"/>
    </row>
    <row r="91" spans="1:3" ht="12.75">
      <c r="A91" s="244">
        <v>44621</v>
      </c>
      <c r="C91" s="200">
        <v>314.18422499999997</v>
      </c>
    </row>
    <row r="92" spans="1:3" ht="12.75">
      <c r="A92" s="244">
        <v>44652</v>
      </c>
      <c r="C92" s="200">
        <v>251.60964199999998</v>
      </c>
    </row>
    <row r="93" spans="1:3" ht="12.75">
      <c r="A93" s="244">
        <v>44682</v>
      </c>
      <c r="C93" s="200">
        <v>270.83687399999997</v>
      </c>
    </row>
    <row r="94" spans="1:3" ht="12.75">
      <c r="A94" s="244">
        <v>44713</v>
      </c>
      <c r="C94" s="200">
        <v>282.821319</v>
      </c>
    </row>
    <row r="95" spans="1:3" ht="12.75">
      <c r="A95" s="244">
        <v>44743</v>
      </c>
      <c r="C95" s="200">
        <v>284.007611</v>
      </c>
    </row>
    <row r="96" spans="1:3" ht="12.75">
      <c r="A96" s="244">
        <v>44774</v>
      </c>
      <c r="C96" s="200">
        <v>297.07176699999997</v>
      </c>
    </row>
    <row r="97" spans="1:3" ht="12.75">
      <c r="A97" s="244">
        <v>44805</v>
      </c>
      <c r="C97" s="200">
        <v>279.80348100000003</v>
      </c>
    </row>
    <row r="98" spans="1:3" ht="12.75">
      <c r="A98" s="244">
        <v>44835</v>
      </c>
      <c r="C98" s="200">
        <v>329.720715</v>
      </c>
    </row>
    <row r="99" spans="1:3" ht="12.75">
      <c r="A99" s="244">
        <v>44866</v>
      </c>
      <c r="C99" s="200">
        <v>303.859353</v>
      </c>
    </row>
    <row r="100" spans="1:3" ht="12.75">
      <c r="A100" s="193">
        <v>44896</v>
      </c>
      <c r="B100" s="202"/>
      <c r="C100" s="203">
        <v>322.121667</v>
      </c>
    </row>
    <row r="101" spans="1:3" ht="12.75">
      <c r="A101" s="244">
        <v>44927</v>
      </c>
      <c r="C101" s="200">
        <v>274.005224</v>
      </c>
    </row>
    <row r="102" spans="1:3" ht="12.75">
      <c r="A102" s="244">
        <v>44958</v>
      </c>
      <c r="C102" s="200">
        <v>315.383715</v>
      </c>
    </row>
    <row r="103" spans="1:3" ht="12.75">
      <c r="A103" s="244">
        <v>44986</v>
      </c>
      <c r="C103" s="200">
        <v>351.528898</v>
      </c>
    </row>
    <row r="104" spans="1:3" ht="12.75">
      <c r="A104" s="244">
        <v>45017</v>
      </c>
      <c r="C104" s="200">
        <v>288.24244899999997</v>
      </c>
    </row>
    <row r="105" spans="1:3" ht="12.75">
      <c r="A105" s="244">
        <v>45047</v>
      </c>
      <c r="C105" s="200">
        <v>271.231059</v>
      </c>
    </row>
    <row r="106" spans="1:3" ht="12.75">
      <c r="A106" s="244">
        <v>45078</v>
      </c>
      <c r="C106" s="200">
        <v>329.608075</v>
      </c>
    </row>
  </sheetData>
  <conditionalFormatting sqref="Z41:Z71 AB41:AB68 Y3:Y40 AA3:AA29">
    <cfRule type="cellIs" priority="1" dxfId="34" operator="lessThan">
      <formula>#REF!</formula>
    </cfRule>
    <cfRule type="cellIs" priority="2" dxfId="34" operator="greaterThan">
      <formula>#REF!</formula>
    </cfRule>
    <cfRule type="cellIs" priority="3" dxfId="32" operator="between">
      <formula>#REF!</formula>
      <formula>#REF!</formula>
    </cfRule>
    <cfRule type="cellIs" priority="4" dxfId="32" operator="between">
      <formula>#REF!</formula>
      <formula>#REF!</formula>
    </cfRule>
    <cfRule type="cellIs" priority="5" dxfId="30" operator="between">
      <formula>#REF!</formula>
      <formula>#REF!</formula>
    </cfRule>
    <cfRule type="cellIs" priority="6" dxfId="30" operator="between">
      <formula>#REF!</formula>
      <formula>#REF!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3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2:F18"/>
  <sheetViews>
    <sheetView showGridLines="0" zoomScale="85" zoomScaleNormal="85" workbookViewId="0" topLeftCell="A1">
      <selection activeCell="K12" sqref="K12"/>
    </sheetView>
  </sheetViews>
  <sheetFormatPr defaultColWidth="11.57421875" defaultRowHeight="12.75"/>
  <cols>
    <col min="1" max="1" width="11.57421875" style="36" customWidth="1"/>
    <col min="2" max="2" width="5.57421875" style="36" customWidth="1"/>
    <col min="3" max="6" width="12.140625" style="36" customWidth="1"/>
    <col min="7" max="9" width="11.7109375" style="36" customWidth="1"/>
    <col min="10" max="13" width="11.57421875" style="36" customWidth="1"/>
    <col min="14" max="14" width="16.28125" style="36" customWidth="1"/>
    <col min="15" max="16384" width="11.57421875" style="36" customWidth="1"/>
  </cols>
  <sheetData>
    <row r="2" spans="2:6" s="154" customFormat="1" ht="22.5" customHeight="1">
      <c r="B2" s="281" t="s">
        <v>164</v>
      </c>
      <c r="C2" s="281"/>
      <c r="D2" s="281"/>
      <c r="E2" s="281"/>
      <c r="F2" s="281"/>
    </row>
    <row r="3" spans="2:6" s="154" customFormat="1" ht="22.5" customHeight="1">
      <c r="B3" s="168" t="s">
        <v>165</v>
      </c>
      <c r="C3" s="168" t="s">
        <v>166</v>
      </c>
      <c r="D3" s="168" t="s">
        <v>167</v>
      </c>
      <c r="E3" s="169" t="s">
        <v>168</v>
      </c>
      <c r="F3" s="168" t="s">
        <v>169</v>
      </c>
    </row>
    <row r="4" spans="1:6" s="154" customFormat="1" ht="22.5" customHeight="1">
      <c r="A4" s="170"/>
      <c r="B4" s="171">
        <v>1</v>
      </c>
      <c r="C4" s="172">
        <v>39151000</v>
      </c>
      <c r="D4" s="173"/>
      <c r="E4" s="173"/>
      <c r="F4" s="173"/>
    </row>
    <row r="5" spans="1:6" s="154" customFormat="1" ht="22.5" customHeight="1">
      <c r="A5" s="170"/>
      <c r="B5" s="174">
        <v>2</v>
      </c>
      <c r="C5" s="175">
        <v>39152000</v>
      </c>
      <c r="D5" s="176"/>
      <c r="E5" s="176"/>
      <c r="F5" s="176"/>
    </row>
    <row r="6" spans="1:6" s="154" customFormat="1" ht="22.5" customHeight="1">
      <c r="A6" s="170"/>
      <c r="B6" s="174">
        <v>3</v>
      </c>
      <c r="C6" s="177">
        <v>39153000</v>
      </c>
      <c r="D6" s="176"/>
      <c r="E6" s="176"/>
      <c r="F6" s="176"/>
    </row>
    <row r="7" spans="1:6" s="154" customFormat="1" ht="22.5" customHeight="1">
      <c r="A7" s="170"/>
      <c r="B7" s="174">
        <v>4</v>
      </c>
      <c r="C7" s="175">
        <v>39159011</v>
      </c>
      <c r="D7" s="176"/>
      <c r="E7" s="176"/>
      <c r="F7" s="176"/>
    </row>
    <row r="8" spans="1:6" s="154" customFormat="1" ht="22.5" customHeight="1">
      <c r="A8" s="170"/>
      <c r="B8" s="174">
        <v>5</v>
      </c>
      <c r="C8" s="175">
        <v>39159013</v>
      </c>
      <c r="D8" s="176"/>
      <c r="E8" s="159"/>
      <c r="F8" s="159"/>
    </row>
    <row r="9" spans="1:6" s="154" customFormat="1" ht="22.5" customHeight="1">
      <c r="A9" s="170"/>
      <c r="B9" s="174">
        <v>6</v>
      </c>
      <c r="C9" s="175">
        <v>39159018</v>
      </c>
      <c r="D9" s="159"/>
      <c r="E9" s="176"/>
      <c r="F9" s="159"/>
    </row>
    <row r="10" spans="1:6" s="154" customFormat="1" ht="22.5" customHeight="1">
      <c r="A10" s="170"/>
      <c r="B10" s="174">
        <v>7</v>
      </c>
      <c r="C10" s="175">
        <v>39159019</v>
      </c>
      <c r="D10" s="176"/>
      <c r="E10" s="159"/>
      <c r="F10" s="159"/>
    </row>
    <row r="11" spans="1:6" s="154" customFormat="1" ht="22.5" customHeight="1">
      <c r="A11" s="170"/>
      <c r="B11" s="174">
        <v>8</v>
      </c>
      <c r="C11" s="175">
        <v>39159080</v>
      </c>
      <c r="D11" s="159"/>
      <c r="E11" s="159"/>
      <c r="F11" s="176"/>
    </row>
    <row r="12" spans="1:6" s="154" customFormat="1" ht="22.5" customHeight="1">
      <c r="A12" s="170"/>
      <c r="B12" s="174">
        <v>9</v>
      </c>
      <c r="C12" s="175">
        <v>39159090</v>
      </c>
      <c r="D12" s="159"/>
      <c r="E12" s="176"/>
      <c r="F12" s="159"/>
    </row>
    <row r="13" spans="1:6" s="154" customFormat="1" ht="22.5" customHeight="1">
      <c r="A13" s="170"/>
      <c r="B13" s="174">
        <v>10</v>
      </c>
      <c r="C13" s="175">
        <v>39159091</v>
      </c>
      <c r="D13" s="176"/>
      <c r="E13" s="159"/>
      <c r="F13" s="159"/>
    </row>
    <row r="14" spans="1:6" s="154" customFormat="1" ht="22.5" customHeight="1">
      <c r="A14" s="170"/>
      <c r="B14" s="174">
        <v>11</v>
      </c>
      <c r="C14" s="175">
        <v>39159093</v>
      </c>
      <c r="D14" s="176"/>
      <c r="E14" s="159"/>
      <c r="F14" s="159"/>
    </row>
    <row r="15" spans="1:6" s="154" customFormat="1" ht="22.5" customHeight="1">
      <c r="A15" s="170"/>
      <c r="B15" s="178">
        <v>12</v>
      </c>
      <c r="C15" s="179">
        <v>39159099</v>
      </c>
      <c r="D15" s="180"/>
      <c r="E15" s="161"/>
      <c r="F15" s="161"/>
    </row>
    <row r="16" spans="2:6" ht="29.45" customHeight="1">
      <c r="B16" s="285" t="s">
        <v>170</v>
      </c>
      <c r="C16" s="285"/>
      <c r="D16" s="285"/>
      <c r="E16" s="285"/>
      <c r="F16" s="285"/>
    </row>
    <row r="17" spans="2:6" ht="11.45" customHeight="1">
      <c r="B17" s="286"/>
      <c r="C17" s="286"/>
      <c r="D17" s="286"/>
      <c r="E17" s="286"/>
      <c r="F17" s="286"/>
    </row>
    <row r="18" ht="12.75">
      <c r="C18" s="162"/>
    </row>
  </sheetData>
  <mergeCells count="3">
    <mergeCell ref="B16:F16"/>
    <mergeCell ref="B17:F17"/>
    <mergeCell ref="B2:F2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B1:M19"/>
  <sheetViews>
    <sheetView showGridLines="0" zoomScale="85" zoomScaleNormal="85" workbookViewId="0" topLeftCell="A1">
      <selection activeCell="J26" sqref="J26"/>
    </sheetView>
  </sheetViews>
  <sheetFormatPr defaultColWidth="11.57421875" defaultRowHeight="12.75"/>
  <cols>
    <col min="1" max="1" width="11.57421875" style="36" customWidth="1"/>
    <col min="2" max="2" width="17.421875" style="36" customWidth="1"/>
    <col min="3" max="3" width="64.57421875" style="36" customWidth="1"/>
    <col min="4" max="9" width="11.7109375" style="36" customWidth="1"/>
    <col min="10" max="13" width="11.57421875" style="36" customWidth="1"/>
    <col min="14" max="14" width="16.28125" style="36" customWidth="1"/>
    <col min="15" max="16384" width="11.57421875" style="36" customWidth="1"/>
  </cols>
  <sheetData>
    <row r="1" ht="12.75">
      <c r="B1" s="110" t="s">
        <v>171</v>
      </c>
    </row>
    <row r="3" spans="2:3" s="154" customFormat="1" ht="22.5" customHeight="1">
      <c r="B3" s="281" t="s">
        <v>172</v>
      </c>
      <c r="C3" s="281"/>
    </row>
    <row r="4" spans="2:3" s="154" customFormat="1" ht="22.5" customHeight="1">
      <c r="B4" s="155" t="s">
        <v>141</v>
      </c>
      <c r="C4" s="155" t="s">
        <v>173</v>
      </c>
    </row>
    <row r="5" spans="2:13" s="154" customFormat="1" ht="22.5" customHeight="1">
      <c r="B5" s="283" t="s">
        <v>155</v>
      </c>
      <c r="C5" s="181" t="s">
        <v>174</v>
      </c>
      <c r="D5" s="165"/>
      <c r="E5" s="165"/>
      <c r="F5" s="165"/>
      <c r="G5" s="165"/>
      <c r="H5" s="165"/>
      <c r="I5" s="165"/>
      <c r="J5" s="165"/>
      <c r="K5" s="165"/>
      <c r="L5" s="165"/>
      <c r="M5" s="165"/>
    </row>
    <row r="6" spans="2:13" s="154" customFormat="1" ht="22.5" customHeight="1">
      <c r="B6" s="287"/>
      <c r="C6" s="166" t="s">
        <v>175</v>
      </c>
      <c r="D6" s="165"/>
      <c r="E6" s="165"/>
      <c r="F6" s="165"/>
      <c r="G6" s="165"/>
      <c r="H6" s="165"/>
      <c r="I6" s="165"/>
      <c r="J6" s="165"/>
      <c r="K6" s="165"/>
      <c r="L6" s="165"/>
      <c r="M6" s="165"/>
    </row>
    <row r="7" spans="2:13" s="154" customFormat="1" ht="22.5" customHeight="1">
      <c r="B7" s="287"/>
      <c r="C7" s="166" t="s">
        <v>176</v>
      </c>
      <c r="D7" s="165"/>
      <c r="E7" s="165"/>
      <c r="F7" s="165"/>
      <c r="G7" s="165"/>
      <c r="H7" s="165"/>
      <c r="I7" s="165"/>
      <c r="J7" s="165"/>
      <c r="K7" s="165"/>
      <c r="L7" s="165"/>
      <c r="M7" s="165"/>
    </row>
    <row r="8" spans="2:13" s="154" customFormat="1" ht="22.5" customHeight="1">
      <c r="B8" s="287"/>
      <c r="C8" s="166" t="s">
        <v>177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</row>
    <row r="9" spans="2:13" s="154" customFormat="1" ht="22.5" customHeight="1">
      <c r="B9" s="287"/>
      <c r="C9" s="166" t="s">
        <v>178</v>
      </c>
      <c r="D9" s="165"/>
      <c r="E9" s="165"/>
      <c r="F9" s="165"/>
      <c r="G9" s="165"/>
      <c r="H9" s="165"/>
      <c r="I9" s="165"/>
      <c r="J9" s="165"/>
      <c r="K9" s="165"/>
      <c r="L9" s="165"/>
      <c r="M9" s="165"/>
    </row>
    <row r="10" spans="2:13" s="154" customFormat="1" ht="22.5" customHeight="1">
      <c r="B10" s="287"/>
      <c r="C10" s="166" t="s">
        <v>179</v>
      </c>
      <c r="D10" s="165"/>
      <c r="E10" s="165"/>
      <c r="F10" s="165"/>
      <c r="G10" s="165"/>
      <c r="H10" s="165"/>
      <c r="I10" s="165"/>
      <c r="J10" s="165"/>
      <c r="K10" s="165"/>
      <c r="L10" s="165"/>
      <c r="M10" s="165"/>
    </row>
    <row r="11" spans="2:13" s="154" customFormat="1" ht="22.5" customHeight="1">
      <c r="B11" s="287"/>
      <c r="C11" s="166" t="s">
        <v>180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</row>
    <row r="12" spans="2:13" s="154" customFormat="1" ht="22.5" customHeight="1">
      <c r="B12" s="287"/>
      <c r="C12" s="166" t="s">
        <v>181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</row>
    <row r="13" spans="2:13" s="154" customFormat="1" ht="22.5" customHeight="1">
      <c r="B13" s="287"/>
      <c r="C13" s="166" t="s">
        <v>182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</row>
    <row r="14" spans="2:13" s="154" customFormat="1" ht="22.5" customHeight="1">
      <c r="B14" s="287"/>
      <c r="C14" s="166" t="s">
        <v>183</v>
      </c>
      <c r="D14" s="165"/>
      <c r="E14" s="165"/>
      <c r="F14" s="165"/>
      <c r="G14" s="165"/>
      <c r="H14" s="165"/>
      <c r="I14" s="165"/>
      <c r="J14" s="165"/>
      <c r="K14" s="165"/>
      <c r="L14" s="165"/>
      <c r="M14" s="165"/>
    </row>
    <row r="15" spans="2:13" s="154" customFormat="1" ht="22.5" customHeight="1">
      <c r="B15" s="287"/>
      <c r="C15" s="166" t="s">
        <v>184</v>
      </c>
      <c r="D15" s="165"/>
      <c r="E15" s="165"/>
      <c r="F15" s="165"/>
      <c r="G15" s="165"/>
      <c r="H15" s="165"/>
      <c r="I15" s="165"/>
      <c r="J15" s="165"/>
      <c r="K15" s="165"/>
      <c r="L15" s="165"/>
      <c r="M15" s="165"/>
    </row>
    <row r="16" spans="2:13" s="154" customFormat="1" ht="22.5" customHeight="1">
      <c r="B16" s="288"/>
      <c r="C16" s="166" t="s">
        <v>185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5"/>
    </row>
    <row r="17" spans="2:3" s="154" customFormat="1" ht="22.5" customHeight="1">
      <c r="B17" s="158" t="s">
        <v>186</v>
      </c>
      <c r="C17" s="159" t="s">
        <v>146</v>
      </c>
    </row>
    <row r="18" spans="2:3" s="154" customFormat="1" ht="22.5" customHeight="1">
      <c r="B18" s="158" t="s">
        <v>147</v>
      </c>
      <c r="C18" s="167" t="s">
        <v>187</v>
      </c>
    </row>
    <row r="19" spans="2:3" s="154" customFormat="1" ht="22.5" customHeight="1">
      <c r="B19" s="160" t="s">
        <v>151</v>
      </c>
      <c r="C19" s="161" t="s">
        <v>152</v>
      </c>
    </row>
  </sheetData>
  <mergeCells count="2">
    <mergeCell ref="B5:B16"/>
    <mergeCell ref="B3:C3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234A3-0E5C-4BD1-BFA1-E2F07F7C58EA}">
  <sheetPr>
    <tabColor rgb="FF92D050"/>
    <pageSetUpPr fitToPage="1"/>
  </sheetPr>
  <dimension ref="A2:AB106"/>
  <sheetViews>
    <sheetView workbookViewId="0" topLeftCell="A1">
      <selection activeCell="W31" sqref="W31"/>
    </sheetView>
  </sheetViews>
  <sheetFormatPr defaultColWidth="11.421875" defaultRowHeight="12.75"/>
  <cols>
    <col min="1" max="1" width="13.421875" style="199" customWidth="1"/>
    <col min="2" max="2" width="11.421875" style="199" customWidth="1"/>
    <col min="3" max="3" width="11.421875" style="198" customWidth="1"/>
    <col min="4" max="6" width="9.140625" style="199" customWidth="1"/>
    <col min="7" max="7" width="10.140625" style="199" customWidth="1"/>
    <col min="8" max="252" width="9.140625" style="199" customWidth="1"/>
    <col min="253" max="16384" width="11.421875" style="199" customWidth="1"/>
  </cols>
  <sheetData>
    <row r="1" ht="12.75"/>
    <row r="2" spans="1:3" ht="12.75">
      <c r="A2" s="241" t="s">
        <v>3</v>
      </c>
      <c r="B2" s="188" t="s">
        <v>4</v>
      </c>
      <c r="C2" s="242" t="s">
        <v>5</v>
      </c>
    </row>
    <row r="3" spans="1:27" ht="12.75">
      <c r="A3" s="244">
        <v>37987</v>
      </c>
      <c r="B3" s="245">
        <v>59.338681441329534</v>
      </c>
      <c r="X3" s="189"/>
      <c r="Y3" s="3"/>
      <c r="Z3" s="190"/>
      <c r="AA3" s="3"/>
    </row>
    <row r="4" spans="1:27" ht="12.75">
      <c r="A4" s="244">
        <v>38352</v>
      </c>
      <c r="B4" s="245">
        <v>59.338681441329534</v>
      </c>
      <c r="G4" s="191" t="s">
        <v>219</v>
      </c>
      <c r="X4" s="190"/>
      <c r="Y4" s="3"/>
      <c r="Z4" s="192"/>
      <c r="AA4" s="3"/>
    </row>
    <row r="5" spans="1:27" ht="12.75">
      <c r="A5" s="244">
        <v>38353</v>
      </c>
      <c r="B5" s="245">
        <v>58.29861213025328</v>
      </c>
      <c r="G5" s="259" t="s">
        <v>212</v>
      </c>
      <c r="X5" s="189"/>
      <c r="Y5" s="3"/>
      <c r="Z5" s="190"/>
      <c r="AA5" s="3"/>
    </row>
    <row r="6" spans="1:27" ht="12.75">
      <c r="A6" s="244">
        <v>38717</v>
      </c>
      <c r="B6" s="245">
        <v>58.29861213025328</v>
      </c>
      <c r="X6" s="190"/>
      <c r="Y6" s="3"/>
      <c r="Z6" s="192"/>
      <c r="AA6" s="3"/>
    </row>
    <row r="7" spans="1:27" ht="12.75">
      <c r="A7" s="244">
        <v>38718</v>
      </c>
      <c r="B7" s="245">
        <v>62.743984813907986</v>
      </c>
      <c r="X7" s="189"/>
      <c r="Y7" s="3"/>
      <c r="Z7" s="190"/>
      <c r="AA7" s="3"/>
    </row>
    <row r="8" spans="1:27" ht="12.75">
      <c r="A8" s="244">
        <v>39082</v>
      </c>
      <c r="B8" s="245">
        <v>62.743984813907986</v>
      </c>
      <c r="X8" s="190"/>
      <c r="Y8" s="3"/>
      <c r="Z8" s="192"/>
      <c r="AA8" s="3"/>
    </row>
    <row r="9" spans="1:27" ht="12.75">
      <c r="A9" s="244">
        <v>39083</v>
      </c>
      <c r="B9" s="245">
        <v>58.04278181661252</v>
      </c>
      <c r="D9" s="259"/>
      <c r="X9" s="189"/>
      <c r="Y9" s="3"/>
      <c r="Z9" s="190"/>
      <c r="AA9" s="3"/>
    </row>
    <row r="10" spans="1:27" ht="12.75">
      <c r="A10" s="244">
        <v>39447</v>
      </c>
      <c r="B10" s="245">
        <v>58.04278181661252</v>
      </c>
      <c r="X10" s="190"/>
      <c r="Y10" s="3"/>
      <c r="Z10" s="192"/>
      <c r="AA10" s="3"/>
    </row>
    <row r="11" spans="1:27" ht="12.75">
      <c r="A11" s="244">
        <v>39448</v>
      </c>
      <c r="B11" s="245">
        <v>61.59739744878856</v>
      </c>
      <c r="X11" s="189"/>
      <c r="Y11" s="3"/>
      <c r="Z11" s="190"/>
      <c r="AA11" s="3"/>
    </row>
    <row r="12" spans="1:27" ht="12.75">
      <c r="A12" s="244">
        <v>39813</v>
      </c>
      <c r="B12" s="245">
        <v>61.59739744878856</v>
      </c>
      <c r="X12" s="190"/>
      <c r="Y12" s="3"/>
      <c r="Z12" s="192"/>
      <c r="AA12" s="3"/>
    </row>
    <row r="13" spans="1:27" ht="12.75">
      <c r="A13" s="244">
        <v>39814</v>
      </c>
      <c r="B13" s="245">
        <v>58.1689715699284</v>
      </c>
      <c r="X13" s="189"/>
      <c r="Y13" s="3"/>
      <c r="Z13" s="190"/>
      <c r="AA13" s="3"/>
    </row>
    <row r="14" spans="1:27" ht="12.75">
      <c r="A14" s="244">
        <v>40178</v>
      </c>
      <c r="B14" s="245">
        <v>58.1689715699284</v>
      </c>
      <c r="X14" s="189"/>
      <c r="Y14" s="3"/>
      <c r="Z14" s="192"/>
      <c r="AA14" s="3"/>
    </row>
    <row r="15" spans="1:27" ht="12.75">
      <c r="A15" s="244">
        <v>40179</v>
      </c>
      <c r="B15" s="245">
        <v>60.329827844841326</v>
      </c>
      <c r="X15" s="189"/>
      <c r="Y15" s="3"/>
      <c r="Z15" s="190"/>
      <c r="AA15" s="3"/>
    </row>
    <row r="16" spans="1:27" ht="12.75">
      <c r="A16" s="244">
        <v>40543</v>
      </c>
      <c r="B16" s="245">
        <v>60.329827844841326</v>
      </c>
      <c r="X16" s="189"/>
      <c r="Y16" s="3"/>
      <c r="Z16" s="192"/>
      <c r="AA16" s="3"/>
    </row>
    <row r="17" spans="1:27" ht="12.75">
      <c r="A17" s="244">
        <v>40544</v>
      </c>
      <c r="B17" s="245">
        <v>56.604091482362406</v>
      </c>
      <c r="X17" s="189"/>
      <c r="Y17" s="3"/>
      <c r="Z17" s="190"/>
      <c r="AA17" s="3"/>
    </row>
    <row r="18" spans="1:27" ht="12.75">
      <c r="A18" s="244">
        <v>40908</v>
      </c>
      <c r="B18" s="245">
        <v>56.604091482362406</v>
      </c>
      <c r="X18" s="189"/>
      <c r="Y18" s="3"/>
      <c r="Z18" s="192"/>
      <c r="AA18" s="3"/>
    </row>
    <row r="19" spans="1:27" ht="12.75">
      <c r="A19" s="244">
        <v>40909</v>
      </c>
      <c r="B19" s="245">
        <v>49.37770735521532</v>
      </c>
      <c r="X19" s="189"/>
      <c r="Y19" s="3"/>
      <c r="Z19" s="190"/>
      <c r="AA19" s="3"/>
    </row>
    <row r="20" spans="1:27" ht="12.75">
      <c r="A20" s="244">
        <v>41244</v>
      </c>
      <c r="B20" s="245">
        <v>49.37770735521532</v>
      </c>
      <c r="X20" s="189"/>
      <c r="Y20" s="3"/>
      <c r="Z20" s="192"/>
      <c r="AA20" s="3"/>
    </row>
    <row r="21" spans="1:27" ht="12.75">
      <c r="A21" s="244">
        <v>41275</v>
      </c>
      <c r="B21" s="245">
        <v>53.962350651677724</v>
      </c>
      <c r="X21" s="189"/>
      <c r="Y21" s="3"/>
      <c r="Z21" s="190"/>
      <c r="AA21" s="3"/>
    </row>
    <row r="22" spans="1:27" ht="12.75">
      <c r="A22" s="244">
        <v>41609</v>
      </c>
      <c r="B22" s="245">
        <v>53.962350651677724</v>
      </c>
      <c r="X22" s="189"/>
      <c r="Y22" s="3"/>
      <c r="Z22" s="192"/>
      <c r="AA22" s="3"/>
    </row>
    <row r="23" spans="1:27" ht="12.75">
      <c r="A23" s="244">
        <v>41640</v>
      </c>
      <c r="B23" s="245">
        <v>54.70056401368285</v>
      </c>
      <c r="X23" s="189"/>
      <c r="Y23" s="3"/>
      <c r="Z23" s="190"/>
      <c r="AA23" s="3"/>
    </row>
    <row r="24" spans="1:27" ht="12.75">
      <c r="A24" s="244">
        <v>41974</v>
      </c>
      <c r="B24" s="245">
        <v>54.70056401368285</v>
      </c>
      <c r="X24" s="189"/>
      <c r="Y24" s="3"/>
      <c r="Z24" s="192"/>
      <c r="AA24" s="3"/>
    </row>
    <row r="25" spans="1:27" ht="12.75">
      <c r="A25" s="244">
        <v>42005</v>
      </c>
      <c r="B25" s="245">
        <v>64.28179684487921</v>
      </c>
      <c r="X25" s="189"/>
      <c r="Y25" s="3"/>
      <c r="Z25" s="190"/>
      <c r="AA25" s="3"/>
    </row>
    <row r="26" spans="1:27" ht="12.75">
      <c r="A26" s="244">
        <v>42339</v>
      </c>
      <c r="B26" s="245">
        <v>64.28179684487921</v>
      </c>
      <c r="X26" s="189"/>
      <c r="Y26" s="3"/>
      <c r="Z26" s="192"/>
      <c r="AA26" s="3"/>
    </row>
    <row r="27" spans="1:27" ht="12.75">
      <c r="A27" s="244">
        <v>42370</v>
      </c>
      <c r="B27" s="245">
        <v>67.43916792752668</v>
      </c>
      <c r="X27" s="189"/>
      <c r="Y27" s="3"/>
      <c r="Z27" s="190"/>
      <c r="AA27" s="3"/>
    </row>
    <row r="28" spans="1:27" ht="12.75">
      <c r="A28" s="244">
        <v>42705</v>
      </c>
      <c r="B28" s="245">
        <v>67.43916792752668</v>
      </c>
      <c r="X28" s="189"/>
      <c r="Y28" s="3"/>
      <c r="Z28" s="189"/>
      <c r="AA28" s="3"/>
    </row>
    <row r="29" spans="1:27" ht="12.75">
      <c r="A29" s="244">
        <v>42736</v>
      </c>
      <c r="B29" s="198">
        <v>67.08240641854944</v>
      </c>
      <c r="X29" s="189"/>
      <c r="Y29" s="3"/>
      <c r="Z29" s="189"/>
      <c r="AA29" s="3"/>
    </row>
    <row r="30" spans="1:27" ht="12.75">
      <c r="A30" s="244">
        <v>43070</v>
      </c>
      <c r="B30" s="198">
        <v>67.08240641854944</v>
      </c>
      <c r="X30" s="189"/>
      <c r="Y30" s="3"/>
      <c r="Z30" s="189"/>
      <c r="AA30" s="192"/>
    </row>
    <row r="31" spans="1:27" ht="12.75">
      <c r="A31" s="244">
        <v>43101</v>
      </c>
      <c r="B31" s="198">
        <v>73.6895883043931</v>
      </c>
      <c r="X31" s="189"/>
      <c r="Y31" s="3"/>
      <c r="Z31" s="189"/>
      <c r="AA31" s="192"/>
    </row>
    <row r="32" spans="1:27" ht="12.75">
      <c r="A32" s="244">
        <v>43435</v>
      </c>
      <c r="B32" s="198">
        <v>73.6895883043931</v>
      </c>
      <c r="X32" s="189"/>
      <c r="Y32" s="3"/>
      <c r="Z32" s="189"/>
      <c r="AA32" s="192"/>
    </row>
    <row r="33" spans="1:27" ht="12.75">
      <c r="A33" s="244">
        <v>43466</v>
      </c>
      <c r="B33" s="198">
        <v>74.03352565250478</v>
      </c>
      <c r="X33" s="189"/>
      <c r="Y33" s="3"/>
      <c r="Z33" s="189"/>
      <c r="AA33" s="192"/>
    </row>
    <row r="34" spans="1:27" ht="12.75">
      <c r="A34" s="244">
        <v>43800</v>
      </c>
      <c r="B34" s="198">
        <v>74.03352565250478</v>
      </c>
      <c r="X34" s="189"/>
      <c r="Y34" s="3"/>
      <c r="Z34" s="189"/>
      <c r="AA34" s="192"/>
    </row>
    <row r="35" spans="1:27" ht="12.75">
      <c r="A35" s="244">
        <v>43831</v>
      </c>
      <c r="B35" s="198">
        <v>62.9307413952104</v>
      </c>
      <c r="X35" s="189"/>
      <c r="Y35" s="3"/>
      <c r="Z35" s="189"/>
      <c r="AA35" s="192"/>
    </row>
    <row r="36" spans="1:27" ht="12.75">
      <c r="A36" s="244">
        <v>44166</v>
      </c>
      <c r="B36" s="198">
        <v>62.9307413952104</v>
      </c>
      <c r="X36" s="189"/>
      <c r="Y36" s="3"/>
      <c r="Z36" s="189"/>
      <c r="AA36" s="192"/>
    </row>
    <row r="37" spans="1:27" ht="12.75">
      <c r="A37" s="244">
        <v>44197</v>
      </c>
      <c r="B37" s="198">
        <v>64.57120163905915</v>
      </c>
      <c r="X37" s="189"/>
      <c r="Y37" s="3"/>
      <c r="Z37" s="189"/>
      <c r="AA37" s="192"/>
    </row>
    <row r="38" spans="1:27" ht="12.75">
      <c r="A38" s="244">
        <v>44531</v>
      </c>
      <c r="B38" s="198">
        <v>64.57120163905915</v>
      </c>
      <c r="X38" s="189"/>
      <c r="Y38" s="3"/>
      <c r="Z38" s="189"/>
      <c r="AA38" s="192"/>
    </row>
    <row r="39" spans="1:27" ht="12.75">
      <c r="A39" s="244">
        <v>44562</v>
      </c>
      <c r="B39" s="199">
        <v>65</v>
      </c>
      <c r="X39" s="189"/>
      <c r="Y39" s="3"/>
      <c r="Z39" s="189"/>
      <c r="AA39" s="192"/>
    </row>
    <row r="40" spans="1:27" ht="12.75">
      <c r="A40" s="244">
        <v>44896</v>
      </c>
      <c r="B40" s="198">
        <v>64.5712016390592</v>
      </c>
      <c r="X40" s="189"/>
      <c r="Y40" s="3"/>
      <c r="Z40" s="189"/>
      <c r="AA40" s="192"/>
    </row>
    <row r="41" spans="1:28" ht="12.75">
      <c r="A41" s="248">
        <v>43101</v>
      </c>
      <c r="B41" s="249"/>
      <c r="C41" s="250">
        <v>70.92070157135495</v>
      </c>
      <c r="X41" s="253"/>
      <c r="Y41" s="253"/>
      <c r="Z41" s="3"/>
      <c r="AA41" s="190"/>
      <c r="AB41" s="3"/>
    </row>
    <row r="42" spans="1:28" ht="12.75">
      <c r="A42" s="244">
        <v>43132</v>
      </c>
      <c r="C42" s="198">
        <v>66.60687657100823</v>
      </c>
      <c r="X42" s="253"/>
      <c r="Y42" s="253"/>
      <c r="Z42" s="3"/>
      <c r="AA42" s="190"/>
      <c r="AB42" s="3"/>
    </row>
    <row r="43" spans="1:28" ht="12.75">
      <c r="A43" s="244">
        <v>43160</v>
      </c>
      <c r="C43" s="198">
        <v>66.53484090768039</v>
      </c>
      <c r="X43" s="253"/>
      <c r="Y43" s="253"/>
      <c r="Z43" s="3"/>
      <c r="AA43" s="190"/>
      <c r="AB43" s="3"/>
    </row>
    <row r="44" spans="1:28" ht="12.75">
      <c r="A44" s="244">
        <v>43191</v>
      </c>
      <c r="C44" s="198">
        <v>72.38470857039495</v>
      </c>
      <c r="X44" s="253"/>
      <c r="Y44" s="253"/>
      <c r="Z44" s="3"/>
      <c r="AA44" s="190"/>
      <c r="AB44" s="3"/>
    </row>
    <row r="45" spans="1:28" ht="12.75">
      <c r="A45" s="244">
        <v>43221</v>
      </c>
      <c r="C45" s="198">
        <v>85.73348279479985</v>
      </c>
      <c r="H45" s="198"/>
      <c r="X45" s="253"/>
      <c r="Y45" s="253"/>
      <c r="Z45" s="3"/>
      <c r="AA45" s="190"/>
      <c r="AB45" s="3"/>
    </row>
    <row r="46" spans="1:28" ht="12.75">
      <c r="A46" s="244">
        <v>43252</v>
      </c>
      <c r="C46" s="198">
        <v>76.55233690881616</v>
      </c>
      <c r="X46" s="253"/>
      <c r="Y46" s="253"/>
      <c r="Z46" s="3"/>
      <c r="AA46" s="190"/>
      <c r="AB46" s="3"/>
    </row>
    <row r="47" spans="1:28" ht="12.75">
      <c r="A47" s="244">
        <v>43282</v>
      </c>
      <c r="C47" s="198">
        <v>83.7221213272597</v>
      </c>
      <c r="X47" s="253"/>
      <c r="Y47" s="253"/>
      <c r="Z47" s="3"/>
      <c r="AA47" s="190"/>
      <c r="AB47" s="3"/>
    </row>
    <row r="48" spans="1:28" ht="12.75">
      <c r="A48" s="244">
        <v>43313</v>
      </c>
      <c r="C48" s="198">
        <v>66.31878396087382</v>
      </c>
      <c r="X48" s="253"/>
      <c r="Y48" s="253"/>
      <c r="Z48" s="3"/>
      <c r="AA48" s="190"/>
      <c r="AB48" s="3"/>
    </row>
    <row r="49" spans="1:28" ht="12.75">
      <c r="A49" s="244">
        <v>43344</v>
      </c>
      <c r="C49" s="198">
        <v>77.0310529588855</v>
      </c>
      <c r="X49" s="253"/>
      <c r="Y49" s="253"/>
      <c r="Z49" s="3"/>
      <c r="AA49" s="190"/>
      <c r="AB49" s="3"/>
    </row>
    <row r="50" spans="1:28" ht="12.75">
      <c r="A50" s="244">
        <v>43374</v>
      </c>
      <c r="C50" s="198">
        <v>72.10832966788666</v>
      </c>
      <c r="F50" s="57" t="s">
        <v>211</v>
      </c>
      <c r="X50" s="253"/>
      <c r="Y50" s="253"/>
      <c r="Z50" s="3"/>
      <c r="AA50" s="190"/>
      <c r="AB50" s="3"/>
    </row>
    <row r="51" spans="1:28" ht="12.75">
      <c r="A51" s="244">
        <v>43405</v>
      </c>
      <c r="C51" s="198">
        <v>83.24290321137401</v>
      </c>
      <c r="X51" s="253"/>
      <c r="Y51" s="253"/>
      <c r="Z51" s="3"/>
      <c r="AA51" s="190"/>
      <c r="AB51" s="3"/>
    </row>
    <row r="52" spans="1:28" ht="12.75">
      <c r="A52" s="244">
        <v>43435</v>
      </c>
      <c r="C52" s="198">
        <v>67.51688212722635</v>
      </c>
      <c r="X52" s="253"/>
      <c r="Y52" s="253"/>
      <c r="Z52" s="3"/>
      <c r="AA52" s="190"/>
      <c r="AB52" s="3"/>
    </row>
    <row r="53" spans="1:28" ht="12.75">
      <c r="A53" s="248">
        <v>43466</v>
      </c>
      <c r="B53" s="249"/>
      <c r="C53" s="252">
        <v>73.6895883043931</v>
      </c>
      <c r="X53" s="253"/>
      <c r="Y53" s="253"/>
      <c r="Z53" s="3"/>
      <c r="AA53" s="190"/>
      <c r="AB53" s="3"/>
    </row>
    <row r="54" spans="1:28" ht="12.75">
      <c r="A54" s="244">
        <v>43497</v>
      </c>
      <c r="C54" s="252">
        <v>69.80683089014862</v>
      </c>
      <c r="X54" s="253"/>
      <c r="Y54" s="253"/>
      <c r="Z54" s="3"/>
      <c r="AA54" s="190"/>
      <c r="AB54" s="3"/>
    </row>
    <row r="55" spans="1:28" ht="12.75">
      <c r="A55" s="244">
        <v>43525</v>
      </c>
      <c r="C55" s="252">
        <v>79.25969296658474</v>
      </c>
      <c r="X55" s="253"/>
      <c r="Y55" s="253"/>
      <c r="Z55" s="3"/>
      <c r="AA55" s="190"/>
      <c r="AB55" s="3"/>
    </row>
    <row r="56" spans="1:28" ht="12.75">
      <c r="A56" s="244">
        <v>43556</v>
      </c>
      <c r="C56" s="252">
        <v>81.93967770666961</v>
      </c>
      <c r="X56" s="253"/>
      <c r="Y56" s="253"/>
      <c r="Z56" s="3"/>
      <c r="AA56" s="190"/>
      <c r="AB56" s="3"/>
    </row>
    <row r="57" spans="1:28" ht="12.75">
      <c r="A57" s="244">
        <v>43586</v>
      </c>
      <c r="C57" s="252">
        <v>82.15959782902944</v>
      </c>
      <c r="X57" s="253"/>
      <c r="Y57" s="253"/>
      <c r="Z57" s="3"/>
      <c r="AA57" s="190"/>
      <c r="AB57" s="3"/>
    </row>
    <row r="58" spans="1:28" ht="12.75">
      <c r="A58" s="244">
        <v>43617</v>
      </c>
      <c r="C58" s="252">
        <v>75.67304859261836</v>
      </c>
      <c r="X58" s="253"/>
      <c r="Y58" s="253"/>
      <c r="Z58" s="3"/>
      <c r="AA58" s="190"/>
      <c r="AB58" s="3"/>
    </row>
    <row r="59" spans="1:28" ht="12.75">
      <c r="A59" s="244">
        <v>43647</v>
      </c>
      <c r="C59" s="252">
        <v>70.16660813612009</v>
      </c>
      <c r="X59" s="253"/>
      <c r="Y59" s="253"/>
      <c r="Z59" s="3"/>
      <c r="AA59" s="190"/>
      <c r="AB59" s="3"/>
    </row>
    <row r="60" spans="1:28" ht="12.75">
      <c r="A60" s="244">
        <v>43678</v>
      </c>
      <c r="C60" s="252">
        <v>70.3589752664984</v>
      </c>
      <c r="X60" s="253"/>
      <c r="Y60" s="253"/>
      <c r="Z60" s="3"/>
      <c r="AA60" s="190"/>
      <c r="AB60" s="3"/>
    </row>
    <row r="61" spans="1:28" ht="12.75">
      <c r="A61" s="244">
        <v>43709</v>
      </c>
      <c r="C61" s="252">
        <v>66.42086338661552</v>
      </c>
      <c r="X61" s="253"/>
      <c r="Y61" s="253"/>
      <c r="Z61" s="3"/>
      <c r="AA61" s="190"/>
      <c r="AB61" s="3"/>
    </row>
    <row r="62" spans="1:28" ht="12.75">
      <c r="A62" s="244">
        <v>43739</v>
      </c>
      <c r="C62" s="252">
        <v>71.01462704293888</v>
      </c>
      <c r="X62" s="253"/>
      <c r="Y62" s="253"/>
      <c r="Z62" s="3"/>
      <c r="AA62" s="190"/>
      <c r="AB62" s="3"/>
    </row>
    <row r="63" spans="1:28" ht="12.75">
      <c r="A63" s="244">
        <v>43770</v>
      </c>
      <c r="C63" s="252">
        <v>67.78896879506203</v>
      </c>
      <c r="X63" s="253"/>
      <c r="Y63" s="253"/>
      <c r="Z63" s="3"/>
      <c r="AA63" s="190"/>
      <c r="AB63" s="3"/>
    </row>
    <row r="64" spans="1:28" ht="12.75">
      <c r="A64" s="244">
        <v>43800</v>
      </c>
      <c r="C64" s="252">
        <v>56.48455034699743</v>
      </c>
      <c r="X64" s="253"/>
      <c r="Y64" s="253"/>
      <c r="Z64" s="3"/>
      <c r="AA64" s="190"/>
      <c r="AB64" s="3"/>
    </row>
    <row r="65" spans="1:28" ht="12.75">
      <c r="A65" s="244">
        <v>43831</v>
      </c>
      <c r="C65" s="198">
        <v>65.81155418403334</v>
      </c>
      <c r="X65" s="253"/>
      <c r="Y65" s="253"/>
      <c r="Z65" s="3"/>
      <c r="AA65" s="190"/>
      <c r="AB65" s="3"/>
    </row>
    <row r="66" spans="1:28" ht="12.75">
      <c r="A66" s="244">
        <v>43862</v>
      </c>
      <c r="C66" s="198">
        <v>65.39516815482591</v>
      </c>
      <c r="X66" s="253"/>
      <c r="Y66" s="253"/>
      <c r="Z66" s="3"/>
      <c r="AA66" s="190"/>
      <c r="AB66" s="3"/>
    </row>
    <row r="67" spans="1:28" ht="12.75">
      <c r="A67" s="244">
        <v>43891</v>
      </c>
      <c r="C67" s="198">
        <v>61.1764115063744</v>
      </c>
      <c r="X67" s="253"/>
      <c r="Y67" s="253"/>
      <c r="Z67" s="3"/>
      <c r="AA67" s="190"/>
      <c r="AB67" s="3"/>
    </row>
    <row r="68" spans="1:28" ht="12.75">
      <c r="A68" s="244">
        <v>43922</v>
      </c>
      <c r="C68" s="198">
        <v>68.6197838652326</v>
      </c>
      <c r="X68" s="253"/>
      <c r="Y68" s="253"/>
      <c r="Z68" s="3"/>
      <c r="AA68" s="190"/>
      <c r="AB68" s="3"/>
    </row>
    <row r="69" spans="1:26" ht="12.75">
      <c r="A69" s="244">
        <v>43952</v>
      </c>
      <c r="C69" s="198">
        <v>59.5557465654186</v>
      </c>
      <c r="Y69" s="190"/>
      <c r="Z69" s="3"/>
    </row>
    <row r="70" spans="1:26" ht="12.75">
      <c r="A70" s="244">
        <v>43983</v>
      </c>
      <c r="C70" s="198">
        <v>60.215903376274234</v>
      </c>
      <c r="Y70" s="190"/>
      <c r="Z70" s="3"/>
    </row>
    <row r="71" spans="1:26" ht="12.75">
      <c r="A71" s="244">
        <v>44013</v>
      </c>
      <c r="C71" s="198">
        <v>68.3052348223782</v>
      </c>
      <c r="Y71" s="190"/>
      <c r="Z71" s="3"/>
    </row>
    <row r="72" spans="1:3" ht="12.75">
      <c r="A72" s="244">
        <v>44044</v>
      </c>
      <c r="C72" s="198">
        <v>59.40188361406663</v>
      </c>
    </row>
    <row r="73" spans="1:3" ht="12.75">
      <c r="A73" s="244">
        <v>44075</v>
      </c>
      <c r="C73" s="198">
        <v>59.92568541813201</v>
      </c>
    </row>
    <row r="74" spans="1:3" ht="12.75">
      <c r="A74" s="244">
        <v>44105</v>
      </c>
      <c r="C74" s="198">
        <v>64.9712894427675</v>
      </c>
    </row>
    <row r="75" spans="1:3" ht="12.75">
      <c r="A75" s="244">
        <v>44136</v>
      </c>
      <c r="C75" s="198">
        <v>63.51080557037708</v>
      </c>
    </row>
    <row r="76" spans="1:3" ht="12.75">
      <c r="A76" s="244">
        <v>44166</v>
      </c>
      <c r="C76" s="198">
        <v>58.6156889402857</v>
      </c>
    </row>
    <row r="77" spans="1:3" ht="12.75">
      <c r="A77" s="244">
        <v>44197</v>
      </c>
      <c r="C77" s="198">
        <v>72.97987899104358</v>
      </c>
    </row>
    <row r="78" spans="1:3" ht="12.75">
      <c r="A78" s="244">
        <v>44228</v>
      </c>
      <c r="C78" s="198">
        <v>58.97125306890649</v>
      </c>
    </row>
    <row r="79" spans="1:3" ht="12.75">
      <c r="A79" s="244">
        <v>44256</v>
      </c>
      <c r="C79" s="198">
        <v>67.29391514927053</v>
      </c>
    </row>
    <row r="80" spans="1:3" ht="12.75">
      <c r="A80" s="244">
        <v>44287</v>
      </c>
      <c r="C80" s="198">
        <v>61.31450216653006</v>
      </c>
    </row>
    <row r="81" spans="1:3" ht="12.75">
      <c r="A81" s="244">
        <v>44317</v>
      </c>
      <c r="C81" s="198">
        <v>63.99247339463741</v>
      </c>
    </row>
    <row r="82" spans="1:3" ht="12.75">
      <c r="A82" s="244">
        <v>44348</v>
      </c>
      <c r="C82" s="198">
        <v>68.3300536247359</v>
      </c>
    </row>
    <row r="83" spans="1:3" ht="12.75">
      <c r="A83" s="244">
        <v>44378</v>
      </c>
      <c r="C83" s="198">
        <v>65.7739812598876</v>
      </c>
    </row>
    <row r="84" spans="1:3" ht="12.75">
      <c r="A84" s="244">
        <v>44409</v>
      </c>
      <c r="C84" s="198">
        <v>60.322434776934294</v>
      </c>
    </row>
    <row r="85" spans="1:3" ht="12.75">
      <c r="A85" s="244">
        <v>44440</v>
      </c>
      <c r="C85" s="198">
        <v>64.62815315637991</v>
      </c>
    </row>
    <row r="86" spans="1:3" ht="12.75">
      <c r="A86" s="244">
        <v>44470</v>
      </c>
      <c r="C86" s="198">
        <v>63.55686078962834</v>
      </c>
    </row>
    <row r="87" spans="1:3" ht="12.75">
      <c r="A87" s="244">
        <v>44501</v>
      </c>
      <c r="C87" s="198">
        <v>64.54335413778952</v>
      </c>
    </row>
    <row r="88" spans="1:3" ht="12.75">
      <c r="A88" s="193">
        <v>44531</v>
      </c>
      <c r="B88" s="202"/>
      <c r="C88" s="201">
        <v>67.15184618293823</v>
      </c>
    </row>
    <row r="89" spans="1:3" ht="12.75">
      <c r="A89" s="244">
        <v>44562</v>
      </c>
      <c r="C89" s="198">
        <v>64.07999818678637</v>
      </c>
    </row>
    <row r="90" spans="1:5" ht="12.75">
      <c r="A90" s="244">
        <v>44593</v>
      </c>
      <c r="C90" s="198">
        <v>68.49158567414956</v>
      </c>
      <c r="E90" s="198"/>
    </row>
    <row r="91" spans="1:3" ht="12.75">
      <c r="A91" s="244">
        <v>44621</v>
      </c>
      <c r="C91" s="198">
        <v>70.03359573511369</v>
      </c>
    </row>
    <row r="92" spans="1:3" ht="12.75">
      <c r="A92" s="244">
        <v>44652</v>
      </c>
      <c r="C92" s="198">
        <v>64.71941961588261</v>
      </c>
    </row>
    <row r="93" spans="1:3" ht="12.75">
      <c r="A93" s="244">
        <v>44682</v>
      </c>
      <c r="C93" s="198">
        <v>71.08301656147458</v>
      </c>
    </row>
    <row r="94" spans="1:3" ht="12.75">
      <c r="A94" s="244">
        <v>44713</v>
      </c>
      <c r="C94" s="198">
        <v>64.57165981889787</v>
      </c>
    </row>
    <row r="95" spans="1:3" ht="12.75">
      <c r="A95" s="244">
        <v>44743</v>
      </c>
      <c r="C95" s="198">
        <v>62.020168889065445</v>
      </c>
    </row>
    <row r="96" spans="1:3" ht="12.75">
      <c r="A96" s="244">
        <v>44774</v>
      </c>
      <c r="C96" s="198">
        <v>65.62011663666443</v>
      </c>
    </row>
    <row r="97" spans="1:3" ht="12.75">
      <c r="A97" s="244">
        <v>44805</v>
      </c>
      <c r="C97" s="198">
        <v>70.17228281016274</v>
      </c>
    </row>
    <row r="98" spans="1:3" ht="12.75">
      <c r="A98" s="244">
        <v>44835</v>
      </c>
      <c r="C98" s="198">
        <v>69.87194601952747</v>
      </c>
    </row>
    <row r="99" spans="1:3" ht="12.75">
      <c r="A99" s="244">
        <v>44866</v>
      </c>
      <c r="C99" s="198">
        <v>70.03609331057847</v>
      </c>
    </row>
    <row r="100" spans="1:3" ht="12.75">
      <c r="A100" s="193">
        <v>44896</v>
      </c>
      <c r="B100" s="202"/>
      <c r="C100" s="201">
        <v>75.51587642814476</v>
      </c>
    </row>
    <row r="101" spans="1:3" ht="12.75">
      <c r="A101" s="244">
        <v>44927</v>
      </c>
      <c r="C101" s="198">
        <v>81.07608926463388</v>
      </c>
    </row>
    <row r="102" spans="1:3" ht="12.75">
      <c r="A102" s="244">
        <v>44958</v>
      </c>
      <c r="C102" s="198">
        <v>99.90958474187548</v>
      </c>
    </row>
    <row r="103" spans="1:3" ht="12.75">
      <c r="A103" s="244">
        <v>44986</v>
      </c>
      <c r="C103" s="198">
        <v>106.65489868204234</v>
      </c>
    </row>
    <row r="104" spans="1:3" ht="12.75">
      <c r="A104" s="244">
        <v>45017</v>
      </c>
      <c r="C104" s="198">
        <v>82.58780440767072</v>
      </c>
    </row>
    <row r="105" spans="1:3" ht="12.75">
      <c r="A105" s="244">
        <v>45047</v>
      </c>
      <c r="C105" s="198">
        <v>89.25924298367319</v>
      </c>
    </row>
    <row r="106" spans="1:3" ht="12.75">
      <c r="A106" s="244">
        <v>45078</v>
      </c>
      <c r="C106" s="198">
        <v>88.84689794083472</v>
      </c>
    </row>
  </sheetData>
  <conditionalFormatting sqref="Z41:Z71 AB41:AB68 Y3:Y40 AA3:AA29">
    <cfRule type="cellIs" priority="1" dxfId="34" operator="lessThan">
      <formula>#REF!</formula>
    </cfRule>
    <cfRule type="cellIs" priority="2" dxfId="34" operator="greaterThan">
      <formula>#REF!</formula>
    </cfRule>
    <cfRule type="cellIs" priority="3" dxfId="32" operator="between">
      <formula>#REF!</formula>
      <formula>#REF!</formula>
    </cfRule>
    <cfRule type="cellIs" priority="4" dxfId="32" operator="between">
      <formula>#REF!</formula>
      <formula>#REF!</formula>
    </cfRule>
    <cfRule type="cellIs" priority="5" dxfId="30" operator="between">
      <formula>#REF!</formula>
      <formula>#REF!</formula>
    </cfRule>
    <cfRule type="cellIs" priority="6" dxfId="30" operator="between">
      <formula>#REF!</formula>
      <formula>#REF!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5AC72-0F3B-46F1-A304-098001ACCA85}">
  <sheetPr>
    <tabColor rgb="FF92D050"/>
  </sheetPr>
  <dimension ref="A2:H129"/>
  <sheetViews>
    <sheetView workbookViewId="0" topLeftCell="A20">
      <selection activeCell="V33" sqref="V33"/>
    </sheetView>
  </sheetViews>
  <sheetFormatPr defaultColWidth="8.7109375" defaultRowHeight="12.75"/>
  <cols>
    <col min="1" max="1" width="12.140625" style="24" customWidth="1"/>
    <col min="2" max="3" width="8.7109375" style="24" customWidth="1"/>
    <col min="4" max="4" width="14.57421875" style="24" bestFit="1" customWidth="1"/>
    <col min="5" max="5" width="11.8515625" style="24" customWidth="1"/>
    <col min="6" max="6" width="11.57421875" style="24" customWidth="1"/>
    <col min="7" max="7" width="12.421875" style="24" customWidth="1"/>
    <col min="8" max="8" width="7.140625" style="24" customWidth="1"/>
    <col min="9" max="16384" width="8.7109375" style="24" customWidth="1"/>
  </cols>
  <sheetData>
    <row r="1" ht="12.75"/>
    <row r="2" spans="5:8" ht="12.75">
      <c r="E2" s="276"/>
      <c r="F2" s="276"/>
      <c r="G2" s="276"/>
      <c r="H2" s="276"/>
    </row>
    <row r="3" spans="1:8" ht="12.75">
      <c r="A3" s="21" t="s">
        <v>8</v>
      </c>
      <c r="B3" s="29" t="s">
        <v>9</v>
      </c>
      <c r="D3" s="5" t="s">
        <v>233</v>
      </c>
      <c r="E3" s="30"/>
      <c r="F3" s="30"/>
      <c r="G3" s="30"/>
      <c r="H3" s="31"/>
    </row>
    <row r="4" spans="1:4" ht="12.75">
      <c r="A4" s="24" t="s">
        <v>10</v>
      </c>
      <c r="B4" s="32">
        <v>88.49534083447857</v>
      </c>
      <c r="D4" s="24" t="s">
        <v>226</v>
      </c>
    </row>
    <row r="5" spans="1:2" ht="12.75">
      <c r="A5" s="24" t="s">
        <v>12</v>
      </c>
      <c r="B5" s="32">
        <v>94.12882615178849</v>
      </c>
    </row>
    <row r="6" spans="1:2" ht="12.75">
      <c r="A6" s="24" t="s">
        <v>13</v>
      </c>
      <c r="B6" s="32">
        <v>115.92821832391</v>
      </c>
    </row>
    <row r="7" spans="1:2" ht="12.75">
      <c r="A7" s="24" t="s">
        <v>14</v>
      </c>
      <c r="B7" s="32">
        <v>83.80319909266755</v>
      </c>
    </row>
    <row r="8" spans="1:2" ht="12.75">
      <c r="A8" s="24" t="s">
        <v>15</v>
      </c>
      <c r="B8" s="32">
        <v>102.81818889863092</v>
      </c>
    </row>
    <row r="9" spans="1:2" ht="12.75">
      <c r="A9" s="24" t="s">
        <v>16</v>
      </c>
      <c r="B9" s="32">
        <v>81.41854197185032</v>
      </c>
    </row>
    <row r="10" spans="1:2" ht="12.75">
      <c r="A10" s="24" t="s">
        <v>17</v>
      </c>
      <c r="B10" s="32">
        <v>80.68493452451683</v>
      </c>
    </row>
    <row r="11" spans="1:2" ht="12.75">
      <c r="A11" s="24" t="s">
        <v>18</v>
      </c>
      <c r="B11" s="32">
        <v>65.06547919651128</v>
      </c>
    </row>
    <row r="12" spans="1:2" ht="12.75">
      <c r="A12" s="24" t="s">
        <v>19</v>
      </c>
      <c r="B12" s="32">
        <v>65.73170206827072</v>
      </c>
    </row>
    <row r="13" spans="1:2" ht="12.75">
      <c r="A13" s="24" t="s">
        <v>20</v>
      </c>
      <c r="B13" s="32">
        <v>59.381497722751625</v>
      </c>
    </row>
    <row r="14" spans="1:2" ht="12.75">
      <c r="A14" s="24" t="s">
        <v>21</v>
      </c>
      <c r="B14" s="32">
        <v>65.29205490326244</v>
      </c>
    </row>
    <row r="15" spans="1:2" ht="12.75">
      <c r="A15" s="24" t="s">
        <v>22</v>
      </c>
      <c r="B15" s="32">
        <v>70.82283667734147</v>
      </c>
    </row>
    <row r="16" spans="1:2" ht="12.75">
      <c r="A16" s="24" t="s">
        <v>23</v>
      </c>
      <c r="B16" s="32">
        <v>61.071892810956804</v>
      </c>
    </row>
    <row r="17" spans="1:2" ht="12.75">
      <c r="A17" s="24" t="s">
        <v>24</v>
      </c>
      <c r="B17" s="32">
        <v>63.698509173691015</v>
      </c>
    </row>
    <row r="18" spans="1:2" ht="12.75">
      <c r="A18" s="24" t="s">
        <v>25</v>
      </c>
      <c r="B18" s="32">
        <v>70.62264849312312</v>
      </c>
    </row>
    <row r="19" spans="1:2" ht="12.75">
      <c r="A19" s="24" t="s">
        <v>26</v>
      </c>
      <c r="B19" s="32">
        <v>72.92938303489616</v>
      </c>
    </row>
    <row r="20" spans="1:2" ht="12.75">
      <c r="A20" s="24" t="s">
        <v>27</v>
      </c>
      <c r="B20" s="32">
        <v>64.43981702309175</v>
      </c>
    </row>
    <row r="21" spans="1:2" ht="12.75">
      <c r="A21" s="24" t="s">
        <v>28</v>
      </c>
      <c r="B21" s="32">
        <v>58.8806964878714</v>
      </c>
    </row>
    <row r="22" spans="1:2" ht="12.75">
      <c r="A22" s="24" t="s">
        <v>29</v>
      </c>
      <c r="B22" s="32">
        <v>76.48861687148825</v>
      </c>
    </row>
    <row r="23" spans="1:2" ht="12.75">
      <c r="A23" s="24" t="s">
        <v>30</v>
      </c>
      <c r="B23" s="32">
        <v>71.47851493602363</v>
      </c>
    </row>
    <row r="24" spans="1:2" ht="12.75">
      <c r="A24" s="24" t="s">
        <v>31</v>
      </c>
      <c r="B24" s="32">
        <v>66.21580980395355</v>
      </c>
    </row>
    <row r="25" spans="1:2" ht="12.75">
      <c r="A25" s="24" t="s">
        <v>32</v>
      </c>
      <c r="B25" s="32">
        <v>67.50757065488061</v>
      </c>
    </row>
    <row r="26" spans="1:2" ht="12.75">
      <c r="A26" s="24" t="s">
        <v>33</v>
      </c>
      <c r="B26" s="32">
        <v>70.61744647555714</v>
      </c>
    </row>
    <row r="27" spans="1:2" ht="12.75">
      <c r="A27" s="24" t="s">
        <v>34</v>
      </c>
      <c r="B27" s="32">
        <v>61.13139124450175</v>
      </c>
    </row>
    <row r="28" spans="1:2" ht="12.75">
      <c r="A28" s="24" t="s">
        <v>35</v>
      </c>
      <c r="B28" s="32">
        <v>84.78490833410508</v>
      </c>
    </row>
    <row r="29" spans="1:2" ht="12.75">
      <c r="A29" s="24" t="s">
        <v>36</v>
      </c>
      <c r="B29" s="32">
        <v>84.61082814079042</v>
      </c>
    </row>
    <row r="30" spans="1:2" ht="12.75">
      <c r="A30" s="24" t="s">
        <v>37</v>
      </c>
      <c r="B30" s="32">
        <v>73.17240809661905</v>
      </c>
    </row>
    <row r="31" spans="1:2" ht="56.85" customHeight="1">
      <c r="A31" s="24" t="s">
        <v>38</v>
      </c>
      <c r="B31" s="32">
        <v>76.91753191320652</v>
      </c>
    </row>
    <row r="32" spans="1:5" ht="12.75">
      <c r="A32" s="24" t="s">
        <v>39</v>
      </c>
      <c r="B32" s="32">
        <v>81.41862307956397</v>
      </c>
      <c r="E32" s="36" t="s">
        <v>131</v>
      </c>
    </row>
    <row r="33" spans="1:2" ht="12.75">
      <c r="A33" s="24" t="s">
        <v>40</v>
      </c>
      <c r="B33" s="32">
        <v>81.5887369358847</v>
      </c>
    </row>
    <row r="34" spans="1:2" ht="12.75">
      <c r="A34" s="24" t="s">
        <v>41</v>
      </c>
      <c r="B34" s="32">
        <v>96.77347799837649</v>
      </c>
    </row>
    <row r="35" spans="1:2" ht="12.75">
      <c r="A35" s="24" t="s">
        <v>42</v>
      </c>
      <c r="B35" s="32">
        <v>78.67555978496439</v>
      </c>
    </row>
    <row r="36" spans="1:2" ht="12.75">
      <c r="A36" s="24" t="s">
        <v>43</v>
      </c>
      <c r="B36" s="32">
        <v>71.8715595824284</v>
      </c>
    </row>
    <row r="37" spans="1:2" ht="12.75">
      <c r="A37" s="24" t="s">
        <v>44</v>
      </c>
      <c r="B37" s="32">
        <v>63.2813720269545</v>
      </c>
    </row>
    <row r="38" spans="1:2" ht="12.75">
      <c r="A38" s="24" t="s">
        <v>45</v>
      </c>
      <c r="B38" s="32">
        <v>72.38013161277398</v>
      </c>
    </row>
    <row r="39" spans="1:2" ht="12.75">
      <c r="A39" s="24" t="s">
        <v>46</v>
      </c>
      <c r="B39" s="32">
        <v>62.08076041154673</v>
      </c>
    </row>
    <row r="40" spans="1:5" ht="12.75">
      <c r="A40" s="24" t="s">
        <v>47</v>
      </c>
      <c r="B40" s="32">
        <v>72.01264099102644</v>
      </c>
      <c r="E40" s="33" t="s">
        <v>11</v>
      </c>
    </row>
    <row r="41" spans="1:2" ht="12.75">
      <c r="A41" s="24" t="s">
        <v>48</v>
      </c>
      <c r="B41" s="32">
        <v>76.87032692763746</v>
      </c>
    </row>
    <row r="42" spans="1:2" ht="12.75">
      <c r="A42" s="24" t="s">
        <v>49</v>
      </c>
      <c r="B42" s="32">
        <v>76.80492440332053</v>
      </c>
    </row>
    <row r="43" spans="1:2" ht="12.75">
      <c r="A43" s="24" t="s">
        <v>50</v>
      </c>
      <c r="B43" s="32">
        <v>71.45259653465173</v>
      </c>
    </row>
    <row r="44" spans="1:2" ht="12.75">
      <c r="A44" s="24" t="s">
        <v>51</v>
      </c>
      <c r="B44" s="32">
        <v>110.6663363202148</v>
      </c>
    </row>
    <row r="45" spans="1:2" ht="12.75">
      <c r="A45" s="24" t="s">
        <v>52</v>
      </c>
      <c r="B45" s="32">
        <v>78.8407588392963</v>
      </c>
    </row>
    <row r="46" spans="1:2" ht="12.75">
      <c r="A46" s="24" t="s">
        <v>53</v>
      </c>
      <c r="B46" s="32">
        <v>85.79028148223858</v>
      </c>
    </row>
    <row r="47" spans="1:2" ht="12.75">
      <c r="A47" s="24" t="s">
        <v>54</v>
      </c>
      <c r="B47" s="32">
        <v>67.74959627491084</v>
      </c>
    </row>
    <row r="48" spans="1:2" ht="12.75">
      <c r="A48" s="24" t="s">
        <v>55</v>
      </c>
      <c r="B48" s="32">
        <v>68.2476363597645</v>
      </c>
    </row>
    <row r="49" spans="1:2" ht="12.75">
      <c r="A49" s="24" t="s">
        <v>56</v>
      </c>
      <c r="B49" s="32">
        <v>72.2099788958992</v>
      </c>
    </row>
    <row r="50" spans="1:2" ht="12.75">
      <c r="A50" s="24" t="s">
        <v>57</v>
      </c>
      <c r="B50" s="32">
        <v>63.618510742803004</v>
      </c>
    </row>
    <row r="51" spans="1:2" ht="12.75">
      <c r="A51" s="24" t="s">
        <v>58</v>
      </c>
      <c r="B51" s="32">
        <v>95.79731474456156</v>
      </c>
    </row>
    <row r="52" spans="1:2" ht="12.75">
      <c r="A52" s="24" t="s">
        <v>59</v>
      </c>
      <c r="B52" s="32">
        <v>70.4368634363783</v>
      </c>
    </row>
    <row r="53" spans="1:2" ht="12.75">
      <c r="A53" s="24" t="s">
        <v>60</v>
      </c>
      <c r="B53" s="32">
        <v>90.59154468507818</v>
      </c>
    </row>
    <row r="54" spans="1:2" ht="12.75">
      <c r="A54" s="24" t="s">
        <v>61</v>
      </c>
      <c r="B54" s="32">
        <v>69.9453584674606</v>
      </c>
    </row>
    <row r="55" spans="1:2" ht="12.75">
      <c r="A55" s="24" t="s">
        <v>62</v>
      </c>
      <c r="B55" s="32">
        <v>78.06071386174385</v>
      </c>
    </row>
    <row r="56" spans="1:2" ht="12.75">
      <c r="A56" s="24" t="s">
        <v>63</v>
      </c>
      <c r="B56" s="32">
        <v>79.65345404130045</v>
      </c>
    </row>
    <row r="57" spans="1:2" ht="12.75">
      <c r="A57" s="24" t="s">
        <v>64</v>
      </c>
      <c r="B57" s="32">
        <v>79.83404453174997</v>
      </c>
    </row>
    <row r="58" spans="1:2" ht="12.75">
      <c r="A58" s="24" t="s">
        <v>65</v>
      </c>
      <c r="B58" s="32">
        <v>111.04884449861743</v>
      </c>
    </row>
    <row r="59" spans="1:2" ht="12.75">
      <c r="A59" s="24" t="s">
        <v>66</v>
      </c>
      <c r="B59" s="32">
        <v>77.40729543502883</v>
      </c>
    </row>
    <row r="60" spans="1:2" ht="12.75">
      <c r="A60" s="24" t="s">
        <v>67</v>
      </c>
      <c r="B60" s="32">
        <v>69.32039181050737</v>
      </c>
    </row>
    <row r="61" spans="1:2" ht="12.75">
      <c r="A61" s="24" t="s">
        <v>68</v>
      </c>
      <c r="B61" s="32">
        <v>75.70498180675226</v>
      </c>
    </row>
    <row r="62" spans="1:2" ht="12.75">
      <c r="A62" s="24" t="s">
        <v>69</v>
      </c>
      <c r="B62" s="32">
        <v>68.66257599408944</v>
      </c>
    </row>
    <row r="63" spans="1:2" ht="12.75">
      <c r="A63" s="24" t="s">
        <v>70</v>
      </c>
      <c r="B63" s="32">
        <v>78.42778257792291</v>
      </c>
    </row>
    <row r="64" spans="1:2" ht="12.75">
      <c r="A64" s="24" t="s">
        <v>71</v>
      </c>
      <c r="B64" s="32">
        <v>74.97550261107136</v>
      </c>
    </row>
    <row r="65" spans="1:2" ht="12.75">
      <c r="A65" s="24" t="s">
        <v>72</v>
      </c>
      <c r="B65" s="32">
        <v>68.20576700377994</v>
      </c>
    </row>
    <row r="66" spans="1:2" ht="12.75">
      <c r="A66" s="24" t="s">
        <v>73</v>
      </c>
      <c r="B66" s="32">
        <v>70.82499111183449</v>
      </c>
    </row>
    <row r="67" spans="1:2" ht="12.75">
      <c r="A67" s="24" t="s">
        <v>74</v>
      </c>
      <c r="B67" s="32">
        <v>72.728213606912</v>
      </c>
    </row>
    <row r="68" spans="1:2" ht="12.75">
      <c r="A68" s="24" t="s">
        <v>75</v>
      </c>
      <c r="B68" s="32">
        <v>82.41546733871884</v>
      </c>
    </row>
    <row r="69" spans="1:2" ht="12.75">
      <c r="A69" s="24" t="s">
        <v>76</v>
      </c>
      <c r="B69" s="32">
        <v>73.46122385744198</v>
      </c>
    </row>
    <row r="70" spans="1:2" ht="12.75">
      <c r="A70" s="24" t="s">
        <v>77</v>
      </c>
      <c r="B70" s="32">
        <v>91.20743971727228</v>
      </c>
    </row>
    <row r="71" spans="1:2" ht="12.75">
      <c r="A71" s="24" t="s">
        <v>78</v>
      </c>
      <c r="B71" s="32">
        <v>71.51423457021421</v>
      </c>
    </row>
    <row r="72" spans="1:2" ht="12.75">
      <c r="A72" s="24" t="s">
        <v>79</v>
      </c>
      <c r="B72" s="32">
        <v>78.30639487194419</v>
      </c>
    </row>
    <row r="73" spans="1:2" ht="12.75">
      <c r="A73" s="24" t="s">
        <v>80</v>
      </c>
      <c r="B73" s="32">
        <v>75.98548982340107</v>
      </c>
    </row>
    <row r="74" spans="1:2" ht="12.75">
      <c r="A74" s="24" t="s">
        <v>81</v>
      </c>
      <c r="B74" s="32">
        <v>76.76884938820916</v>
      </c>
    </row>
    <row r="75" spans="1:2" ht="12.75">
      <c r="A75" s="24" t="s">
        <v>82</v>
      </c>
      <c r="B75" s="32">
        <v>85.21210524932353</v>
      </c>
    </row>
    <row r="76" spans="1:4" ht="12.75">
      <c r="A76" s="24" t="s">
        <v>83</v>
      </c>
      <c r="B76" s="32">
        <v>83.35545433915748</v>
      </c>
      <c r="D76" s="24">
        <v>83.35545433915748</v>
      </c>
    </row>
    <row r="77" spans="1:4" ht="12.75">
      <c r="A77" s="24" t="s">
        <v>84</v>
      </c>
      <c r="B77" s="32">
        <v>87.49960272399647</v>
      </c>
      <c r="D77" s="24">
        <v>87.49960272399647</v>
      </c>
    </row>
    <row r="78" spans="1:4" ht="12.75">
      <c r="A78" s="24" t="s">
        <v>85</v>
      </c>
      <c r="B78" s="32">
        <v>83.20238122385953</v>
      </c>
      <c r="D78" s="24">
        <v>83.20238122385953</v>
      </c>
    </row>
    <row r="79" spans="1:4" ht="12.75">
      <c r="A79" s="24" t="s">
        <v>86</v>
      </c>
      <c r="B79" s="32">
        <v>102.87123367001034</v>
      </c>
      <c r="D79" s="24">
        <v>102.87123367001034</v>
      </c>
    </row>
    <row r="80" spans="1:4" ht="12.75">
      <c r="A80" s="24" t="s">
        <v>87</v>
      </c>
      <c r="B80" s="32">
        <v>81.71258720455721</v>
      </c>
      <c r="D80" s="24">
        <v>81.71258720455721</v>
      </c>
    </row>
    <row r="81" spans="1:4" ht="12.75">
      <c r="A81" s="24" t="s">
        <v>88</v>
      </c>
      <c r="B81" s="32">
        <v>69.17640996814941</v>
      </c>
      <c r="D81" s="24">
        <v>69.17640996814941</v>
      </c>
    </row>
    <row r="82" spans="1:4" ht="12.75">
      <c r="A82" s="24" t="s">
        <v>89</v>
      </c>
      <c r="B82" s="32">
        <v>70.60387912882685</v>
      </c>
      <c r="D82" s="24">
        <v>70.60387912882685</v>
      </c>
    </row>
    <row r="83" spans="1:4" ht="12.75">
      <c r="A83" s="24" t="s">
        <v>90</v>
      </c>
      <c r="B83" s="32">
        <v>70.4677260174257</v>
      </c>
      <c r="D83" s="24">
        <v>70.4677260174257</v>
      </c>
    </row>
    <row r="84" spans="1:4" ht="12.75">
      <c r="A84" s="24" t="s">
        <v>91</v>
      </c>
      <c r="B84" s="32">
        <v>72.59294653324844</v>
      </c>
      <c r="D84" s="24">
        <v>72.59294653324844</v>
      </c>
    </row>
    <row r="85" spans="1:4" ht="12.75">
      <c r="A85" s="24" t="s">
        <v>92</v>
      </c>
      <c r="B85" s="32">
        <v>72.12983320272572</v>
      </c>
      <c r="D85" s="24">
        <v>72.12983320272572</v>
      </c>
    </row>
    <row r="86" spans="1:4" ht="12.75">
      <c r="A86" s="24" t="s">
        <v>93</v>
      </c>
      <c r="B86" s="32">
        <v>61.91934560895942</v>
      </c>
      <c r="D86" s="24">
        <v>61.91934560895942</v>
      </c>
    </row>
    <row r="87" spans="1:4" ht="12.75">
      <c r="A87" s="24" t="s">
        <v>94</v>
      </c>
      <c r="B87" s="254">
        <v>63.110887596496376</v>
      </c>
      <c r="D87" s="24">
        <v>187.05054308973277</v>
      </c>
    </row>
    <row r="88" spans="1:4" ht="12.75">
      <c r="A88" s="24" t="s">
        <v>95</v>
      </c>
      <c r="B88" s="32">
        <v>71.72759676653486</v>
      </c>
      <c r="D88" s="24">
        <v>71.72759676653486</v>
      </c>
    </row>
    <row r="89" spans="1:4" ht="12.75">
      <c r="A89" s="24" t="s">
        <v>96</v>
      </c>
      <c r="B89" s="32">
        <v>83.27354611889693</v>
      </c>
      <c r="D89" s="24">
        <v>83.27354611889693</v>
      </c>
    </row>
    <row r="90" spans="1:4" ht="12.75">
      <c r="A90" s="24" t="s">
        <v>97</v>
      </c>
      <c r="B90" s="32">
        <v>71.05870844345934</v>
      </c>
      <c r="D90" s="24">
        <v>71.05870844345934</v>
      </c>
    </row>
    <row r="91" spans="1:4" ht="12.75">
      <c r="A91" s="24" t="s">
        <v>98</v>
      </c>
      <c r="B91" s="32">
        <v>71.14850933646373</v>
      </c>
      <c r="D91" s="24">
        <v>71.14850933646373</v>
      </c>
    </row>
    <row r="92" spans="1:4" ht="12.75">
      <c r="A92" s="24" t="s">
        <v>99</v>
      </c>
      <c r="B92" s="32">
        <v>66.85840335903977</v>
      </c>
      <c r="D92" s="24">
        <v>66.85840335903977</v>
      </c>
    </row>
    <row r="93" spans="1:4" ht="12.75">
      <c r="A93" s="24" t="s">
        <v>100</v>
      </c>
      <c r="B93" s="32">
        <v>63.022590673489425</v>
      </c>
      <c r="D93" s="24">
        <v>63.022590673489425</v>
      </c>
    </row>
    <row r="94" spans="1:4" ht="12.75">
      <c r="A94" s="24" t="s">
        <v>101</v>
      </c>
      <c r="B94" s="32">
        <v>67.94963751149366</v>
      </c>
      <c r="D94" s="24">
        <v>67.94963751149366</v>
      </c>
    </row>
    <row r="95" spans="1:4" ht="12.75">
      <c r="A95" s="24" t="s">
        <v>102</v>
      </c>
      <c r="B95" s="32">
        <v>61.99162726772064</v>
      </c>
      <c r="D95" s="24">
        <v>61.99162726772064</v>
      </c>
    </row>
    <row r="96" spans="1:4" ht="12.75">
      <c r="A96" s="24" t="s">
        <v>103</v>
      </c>
      <c r="B96" s="32">
        <v>65.6460673048013</v>
      </c>
      <c r="D96" s="24">
        <v>65.6460673048013</v>
      </c>
    </row>
    <row r="97" spans="1:4" ht="12.75">
      <c r="A97" s="24" t="s">
        <v>104</v>
      </c>
      <c r="B97" s="32">
        <v>70.38420483268835</v>
      </c>
      <c r="D97" s="24">
        <v>70.38420483268835</v>
      </c>
    </row>
    <row r="98" spans="1:4" ht="12.75">
      <c r="A98" s="24" t="s">
        <v>105</v>
      </c>
      <c r="B98" s="32">
        <v>68.0806392593201</v>
      </c>
      <c r="D98" s="24">
        <v>68.0806392593201</v>
      </c>
    </row>
    <row r="99" spans="1:4" ht="12.75">
      <c r="A99" s="24" t="s">
        <v>106</v>
      </c>
      <c r="B99" s="32">
        <v>64.2733237348029</v>
      </c>
      <c r="D99" s="24">
        <v>64.2733237348029</v>
      </c>
    </row>
    <row r="100" spans="1:4" ht="12.75">
      <c r="A100" s="24" t="s">
        <v>107</v>
      </c>
      <c r="B100" s="32">
        <v>93.64967709657287</v>
      </c>
      <c r="D100" s="24">
        <v>93.64967709657287</v>
      </c>
    </row>
    <row r="101" spans="1:4" ht="12.75">
      <c r="A101" s="24" t="s">
        <v>108</v>
      </c>
      <c r="B101" s="32">
        <v>72.80977638657619</v>
      </c>
      <c r="D101" s="24">
        <v>72.80977638657619</v>
      </c>
    </row>
    <row r="102" spans="1:4" ht="12.75">
      <c r="A102" s="24" t="s">
        <v>109</v>
      </c>
      <c r="B102" s="32">
        <v>78.4197741987822</v>
      </c>
      <c r="D102" s="24">
        <v>78.4197741987822</v>
      </c>
    </row>
    <row r="103" spans="1:4" ht="12.75">
      <c r="A103" s="24" t="s">
        <v>110</v>
      </c>
      <c r="B103" s="32">
        <v>68.17957912718082</v>
      </c>
      <c r="D103" s="24">
        <v>68.17957912718082</v>
      </c>
    </row>
    <row r="104" spans="1:4" ht="12.75">
      <c r="A104" s="24" t="s">
        <v>111</v>
      </c>
      <c r="B104" s="32">
        <v>69.4590828095504</v>
      </c>
      <c r="D104" s="24">
        <v>69.4590828095504</v>
      </c>
    </row>
    <row r="105" spans="1:4" ht="12.75">
      <c r="A105" s="24" t="s">
        <v>112</v>
      </c>
      <c r="B105" s="32">
        <v>97.4048266808884</v>
      </c>
      <c r="D105" s="24">
        <v>97.4048266808884</v>
      </c>
    </row>
    <row r="106" spans="1:4" ht="12.75">
      <c r="A106" s="24" t="s">
        <v>113</v>
      </c>
      <c r="B106" s="32">
        <v>70.94676595767827</v>
      </c>
      <c r="D106" s="24">
        <v>70.94676595767827</v>
      </c>
    </row>
    <row r="107" spans="1:4" ht="12.75">
      <c r="A107" s="24" t="s">
        <v>114</v>
      </c>
      <c r="B107" s="32">
        <v>65.83914424793413</v>
      </c>
      <c r="D107" s="24">
        <v>65.83914424793413</v>
      </c>
    </row>
    <row r="108" spans="1:4" ht="12.75">
      <c r="A108" s="24" t="s">
        <v>115</v>
      </c>
      <c r="B108" s="32">
        <v>69.43741233867847</v>
      </c>
      <c r="D108" s="24">
        <v>69.43741233867847</v>
      </c>
    </row>
    <row r="109" spans="1:4" ht="12.75">
      <c r="A109" s="24" t="s">
        <v>116</v>
      </c>
      <c r="B109" s="32">
        <v>68.64609002715768</v>
      </c>
      <c r="D109" s="24">
        <v>68.64609002715768</v>
      </c>
    </row>
    <row r="110" spans="1:4" ht="12.75">
      <c r="A110" s="24" t="s">
        <v>117</v>
      </c>
      <c r="B110" s="32">
        <v>70.21751494169622</v>
      </c>
      <c r="D110" s="24">
        <v>70.21751494169622</v>
      </c>
    </row>
    <row r="111" spans="1:4" ht="12.75">
      <c r="A111" s="24" t="s">
        <v>118</v>
      </c>
      <c r="B111" s="32">
        <v>79.57651033727728</v>
      </c>
      <c r="D111" s="24">
        <v>79.57651033727728</v>
      </c>
    </row>
    <row r="112" spans="1:4" ht="12.75">
      <c r="A112" s="24" t="s">
        <v>188</v>
      </c>
      <c r="B112" s="32">
        <v>69.5235500355643</v>
      </c>
      <c r="D112" s="24">
        <v>69.5235500355643</v>
      </c>
    </row>
    <row r="113" spans="1:4" ht="12.75">
      <c r="A113" s="24" t="s">
        <v>189</v>
      </c>
      <c r="B113" s="32">
        <v>80.70012755969363</v>
      </c>
      <c r="D113" s="24">
        <v>80.70012755969363</v>
      </c>
    </row>
    <row r="114" spans="1:4" ht="12.75">
      <c r="A114" s="24" t="s">
        <v>190</v>
      </c>
      <c r="B114" s="32">
        <v>85.2406839332278</v>
      </c>
      <c r="D114" s="24">
        <v>85.2406839332278</v>
      </c>
    </row>
    <row r="115" spans="1:4" ht="12.75">
      <c r="A115" s="24" t="s">
        <v>191</v>
      </c>
      <c r="B115" s="32">
        <v>74.94266042889281</v>
      </c>
      <c r="D115" s="24">
        <v>74.94266042889281</v>
      </c>
    </row>
    <row r="116" spans="1:4" ht="12.75">
      <c r="A116" s="24" t="s">
        <v>192</v>
      </c>
      <c r="B116" s="32">
        <v>84.01647404050419</v>
      </c>
      <c r="D116" s="24">
        <v>84.01647404050419</v>
      </c>
    </row>
    <row r="117" spans="1:4" ht="12.75">
      <c r="A117" s="24" t="s">
        <v>193</v>
      </c>
      <c r="B117" s="32">
        <v>74.99444659915835</v>
      </c>
      <c r="D117" s="24">
        <v>74.99444659915835</v>
      </c>
    </row>
    <row r="118" spans="1:4" ht="12.75">
      <c r="A118" s="24" t="s">
        <v>194</v>
      </c>
      <c r="B118" s="32">
        <v>77.28165998240819</v>
      </c>
      <c r="D118" s="24">
        <v>77.28165998240819</v>
      </c>
    </row>
    <row r="119" spans="1:4" ht="12.75">
      <c r="A119" s="24" t="s">
        <v>195</v>
      </c>
      <c r="B119" s="32">
        <v>80.85493882871009</v>
      </c>
      <c r="D119" s="24">
        <v>80.85493882871009</v>
      </c>
    </row>
    <row r="120" spans="1:4" ht="12.75">
      <c r="A120" s="24" t="s">
        <v>196</v>
      </c>
      <c r="B120" s="32">
        <v>84.46345933770276</v>
      </c>
      <c r="D120" s="24">
        <v>84.46345933770276</v>
      </c>
    </row>
    <row r="121" spans="1:4" ht="12.75">
      <c r="A121" s="24" t="s">
        <v>197</v>
      </c>
      <c r="B121" s="32">
        <v>86.2966460881571</v>
      </c>
      <c r="D121" s="24">
        <v>86.2966460881571</v>
      </c>
    </row>
    <row r="122" spans="1:4" ht="12.75">
      <c r="A122" s="24" t="s">
        <v>198</v>
      </c>
      <c r="B122" s="32">
        <v>80.46434210479761</v>
      </c>
      <c r="D122" s="24">
        <v>80.46434210479761</v>
      </c>
    </row>
    <row r="123" spans="1:4" ht="12.75">
      <c r="A123" s="24" t="s">
        <v>199</v>
      </c>
      <c r="B123" s="32">
        <v>92.81372694449301</v>
      </c>
      <c r="D123" s="24">
        <v>92.81372694449301</v>
      </c>
    </row>
    <row r="124" spans="1:4" ht="12.75">
      <c r="A124" s="24" t="s">
        <v>200</v>
      </c>
      <c r="B124" s="32">
        <v>98.81475474814836</v>
      </c>
      <c r="D124" s="24">
        <v>98.81475474814836</v>
      </c>
    </row>
    <row r="125" spans="1:4" ht="12.75">
      <c r="A125" s="24" t="s">
        <v>201</v>
      </c>
      <c r="B125" s="32">
        <v>120.31227845909818</v>
      </c>
      <c r="D125" s="24">
        <v>120.31227845909818</v>
      </c>
    </row>
    <row r="126" spans="1:4" ht="12.75">
      <c r="A126" s="24" t="s">
        <v>202</v>
      </c>
      <c r="B126" s="32">
        <v>120.17512739002375</v>
      </c>
      <c r="D126" s="24">
        <v>120.17512739002375</v>
      </c>
    </row>
    <row r="127" spans="1:4" ht="12.75">
      <c r="A127" s="24" t="s">
        <v>203</v>
      </c>
      <c r="B127" s="32">
        <v>90.48643126276853</v>
      </c>
      <c r="D127" s="24">
        <v>90.48643126276853</v>
      </c>
    </row>
    <row r="128" spans="1:4" ht="12.75">
      <c r="A128" s="24" t="s">
        <v>204</v>
      </c>
      <c r="B128" s="32">
        <v>170.8070860660098</v>
      </c>
      <c r="D128" s="24">
        <v>170.8070860660098</v>
      </c>
    </row>
    <row r="129" spans="1:4" ht="12.75">
      <c r="A129" s="24" t="s">
        <v>205</v>
      </c>
      <c r="B129" s="32">
        <v>108.23086153224203</v>
      </c>
      <c r="D129" s="24">
        <v>108.23086153224203</v>
      </c>
    </row>
  </sheetData>
  <mergeCells count="1">
    <mergeCell ref="E2:H2"/>
  </mergeCells>
  <hyperlinks>
    <hyperlink ref="E40" r:id="rId1" display="https://appsso.eurostat.ec.europa.eu/nui/show.do?query=BOOKMARK_DS-645593_QID_1706869C_UID_-3F171EB0&amp;layout=PERIOD,L,X,0;REPORTER,L,Y,0;PARTNER,C,Z,0;PRODUCT,L,Z,1;FLOW,L,Z,2;INDICATORS,C,Z,3;&amp;zSelection=DS-645593INDICATORS,QUANTITY_IN_100KG;DS-645593PARTNER,EU27_2020_INTRA;DS-645593FLOW,1;DS-645593PRODUCT,39151000;&amp;rankName1=PARTNER_1_2_-1_2&amp;rankName2=INDICATORS_1_2_-1_2&amp;rankName3=FLOW_1_2_-1_2&amp;rankName4=PRODUCT_1_2_-1_2&amp;rankName5=PERIOD_1_0_0_0&amp;rankName6=REPORTER_1_2_0_1&amp;sortC=ASC_-1_FIRST&amp;rStp=&amp;cStp=&amp;rDCh=&amp;cDCh=&amp;rDM=true&amp;cDM=true&amp;footnes=false&amp;empty=true&amp;wai=false&amp;time_mode=NONE&amp;time_most_recent=false&amp;lang=EN&amp;cfo=%23%23%23%2C%23%23%23.%23%23%2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41B43-2F26-4B51-BBBC-DB8C0684A221}">
  <sheetPr>
    <tabColor rgb="FF92D050"/>
    <pageSetUpPr fitToPage="1"/>
  </sheetPr>
  <dimension ref="B2:G106"/>
  <sheetViews>
    <sheetView showGridLines="0" workbookViewId="0" topLeftCell="A1">
      <selection activeCell="G2" sqref="G2"/>
    </sheetView>
  </sheetViews>
  <sheetFormatPr defaultColWidth="11.57421875" defaultRowHeight="12.75"/>
  <cols>
    <col min="1" max="1" width="11.57421875" style="36" customWidth="1"/>
    <col min="2" max="2" width="10.140625" style="60" customWidth="1"/>
    <col min="3" max="3" width="14.57421875" style="36" bestFit="1" customWidth="1"/>
    <col min="4" max="4" width="7.8515625" style="36" customWidth="1"/>
    <col min="5" max="16384" width="11.57421875" style="36" customWidth="1"/>
  </cols>
  <sheetData>
    <row r="1" ht="12.75"/>
    <row r="2" spans="2:7" ht="63.75">
      <c r="B2" s="34" t="s">
        <v>119</v>
      </c>
      <c r="C2" s="35" t="s">
        <v>6</v>
      </c>
      <c r="D2" s="35" t="s">
        <v>7</v>
      </c>
      <c r="G2" s="271" t="s">
        <v>234</v>
      </c>
    </row>
    <row r="3" spans="2:7" ht="12.75">
      <c r="B3" s="37">
        <v>37987</v>
      </c>
      <c r="C3" s="38">
        <v>1.2957972317500002</v>
      </c>
      <c r="D3" s="40"/>
      <c r="E3" s="41"/>
      <c r="F3" s="42"/>
      <c r="G3" s="36" t="s">
        <v>224</v>
      </c>
    </row>
    <row r="4" spans="2:6" ht="12.75">
      <c r="B4" s="43">
        <v>38352</v>
      </c>
      <c r="C4" s="38">
        <v>1.29579723175</v>
      </c>
      <c r="D4" s="45"/>
      <c r="E4" s="41"/>
      <c r="F4" s="42"/>
    </row>
    <row r="5" spans="2:6" ht="12.75">
      <c r="B5" s="43">
        <v>38353</v>
      </c>
      <c r="C5" s="38">
        <v>1.380421739416667</v>
      </c>
      <c r="D5" s="45"/>
      <c r="E5" s="41"/>
      <c r="F5" s="42"/>
    </row>
    <row r="6" spans="2:6" ht="12.75">
      <c r="B6" s="43">
        <v>38717</v>
      </c>
      <c r="C6" s="38">
        <v>1.380421739416667</v>
      </c>
      <c r="D6" s="45"/>
      <c r="E6" s="41"/>
      <c r="F6" s="42"/>
    </row>
    <row r="7" spans="2:6" ht="12.75">
      <c r="B7" s="43">
        <v>38718</v>
      </c>
      <c r="C7" s="38">
        <v>1.5104199995833332</v>
      </c>
      <c r="D7" s="45"/>
      <c r="E7" s="41"/>
      <c r="F7" s="42"/>
    </row>
    <row r="8" spans="2:6" ht="12.75">
      <c r="B8" s="43">
        <v>39082</v>
      </c>
      <c r="C8" s="38">
        <v>1.5104199995833332</v>
      </c>
      <c r="D8" s="45"/>
      <c r="E8" s="41"/>
      <c r="F8" s="42"/>
    </row>
    <row r="9" spans="2:6" ht="12.75">
      <c r="B9" s="43">
        <v>39083</v>
      </c>
      <c r="C9" s="38">
        <v>1.630360499</v>
      </c>
      <c r="D9" s="45"/>
      <c r="E9" s="41"/>
      <c r="F9" s="42"/>
    </row>
    <row r="10" spans="2:6" ht="12.75">
      <c r="B10" s="43">
        <v>39447</v>
      </c>
      <c r="C10" s="38">
        <v>1.630360499</v>
      </c>
      <c r="D10" s="45"/>
      <c r="E10" s="41"/>
      <c r="F10" s="42"/>
    </row>
    <row r="11" spans="2:6" ht="12.75">
      <c r="B11" s="43">
        <v>39448</v>
      </c>
      <c r="C11" s="38">
        <v>1.7498808420000003</v>
      </c>
      <c r="D11" s="45"/>
      <c r="E11" s="41"/>
      <c r="F11" s="42"/>
    </row>
    <row r="12" spans="2:6" ht="12.75">
      <c r="B12" s="43">
        <v>39813</v>
      </c>
      <c r="C12" s="38">
        <v>1.7498808420000003</v>
      </c>
      <c r="D12" s="45"/>
      <c r="E12" s="41"/>
      <c r="F12" s="42"/>
    </row>
    <row r="13" spans="2:6" ht="12.75">
      <c r="B13" s="43">
        <v>39814</v>
      </c>
      <c r="C13" s="38">
        <v>1.89871559925</v>
      </c>
      <c r="D13" s="45"/>
      <c r="E13" s="41"/>
      <c r="F13" s="42"/>
    </row>
    <row r="14" spans="2:6" ht="12.75">
      <c r="B14" s="43">
        <v>40178</v>
      </c>
      <c r="C14" s="38">
        <v>1.89871559925</v>
      </c>
      <c r="D14" s="45"/>
      <c r="E14" s="41"/>
      <c r="F14" s="42"/>
    </row>
    <row r="15" spans="2:6" ht="12.75">
      <c r="B15" s="43">
        <v>40179</v>
      </c>
      <c r="C15" s="38">
        <v>1.8107813463333335</v>
      </c>
      <c r="D15" s="45"/>
      <c r="E15" s="41"/>
      <c r="F15" s="42"/>
    </row>
    <row r="16" spans="2:6" ht="12.75">
      <c r="B16" s="43">
        <v>40543</v>
      </c>
      <c r="C16" s="38">
        <v>1.8107813463333335</v>
      </c>
      <c r="D16" s="45"/>
      <c r="E16" s="41"/>
      <c r="F16" s="42"/>
    </row>
    <row r="17" spans="2:6" ht="12.75">
      <c r="B17" s="43">
        <v>40544</v>
      </c>
      <c r="C17" s="38">
        <v>1.8924529915</v>
      </c>
      <c r="D17" s="45"/>
      <c r="E17" s="41"/>
      <c r="F17" s="42"/>
    </row>
    <row r="18" spans="2:6" ht="12.75">
      <c r="B18" s="43">
        <v>40908</v>
      </c>
      <c r="C18" s="38">
        <v>1.8924529915</v>
      </c>
      <c r="D18" s="45"/>
      <c r="E18" s="41"/>
      <c r="F18" s="42"/>
    </row>
    <row r="19" spans="2:6" ht="12.75">
      <c r="B19" s="43">
        <v>40909</v>
      </c>
      <c r="C19" s="38">
        <v>1.8282431132500003</v>
      </c>
      <c r="D19" s="45"/>
      <c r="E19" s="41"/>
      <c r="F19" s="42"/>
    </row>
    <row r="20" spans="2:6" ht="12.75">
      <c r="B20" s="43">
        <v>41274</v>
      </c>
      <c r="C20" s="38">
        <v>1.8282431132500003</v>
      </c>
      <c r="D20" s="45"/>
      <c r="E20" s="41"/>
      <c r="F20" s="42"/>
    </row>
    <row r="21" spans="2:6" ht="12.75">
      <c r="B21" s="43">
        <v>41275</v>
      </c>
      <c r="C21" s="38">
        <v>1.6647366362499998</v>
      </c>
      <c r="D21" s="45"/>
      <c r="E21" s="41"/>
      <c r="F21" s="42"/>
    </row>
    <row r="22" spans="2:6" ht="12.75">
      <c r="B22" s="43">
        <v>41639</v>
      </c>
      <c r="C22" s="38">
        <v>1.6647366362499998</v>
      </c>
      <c r="D22" s="45"/>
      <c r="E22" s="41"/>
      <c r="F22" s="42"/>
    </row>
    <row r="23" spans="2:6" ht="12.75">
      <c r="B23" s="43">
        <v>41640</v>
      </c>
      <c r="C23" s="38">
        <v>1.6598118041666665</v>
      </c>
      <c r="D23" s="45"/>
      <c r="E23" s="41"/>
      <c r="F23" s="42"/>
    </row>
    <row r="24" spans="2:6" ht="12.75">
      <c r="B24" s="43">
        <v>42004</v>
      </c>
      <c r="C24" s="38">
        <v>1.6598118041666665</v>
      </c>
      <c r="D24" s="45"/>
      <c r="E24" s="41"/>
      <c r="F24" s="42"/>
    </row>
    <row r="25" spans="2:6" ht="12.75">
      <c r="B25" s="43">
        <v>42005</v>
      </c>
      <c r="C25" s="38">
        <v>1.7518876589166663</v>
      </c>
      <c r="D25" s="45"/>
      <c r="E25" s="41"/>
      <c r="F25" s="42"/>
    </row>
    <row r="26" spans="2:6" ht="12.75">
      <c r="B26" s="43">
        <v>42369</v>
      </c>
      <c r="C26" s="38">
        <v>1.7518876589166663</v>
      </c>
      <c r="D26" s="45"/>
      <c r="E26" s="41"/>
      <c r="F26" s="42"/>
    </row>
    <row r="27" spans="2:5" ht="12.75">
      <c r="B27" s="43">
        <v>42370</v>
      </c>
      <c r="C27" s="38">
        <v>1.8665407824999998</v>
      </c>
      <c r="D27" s="45"/>
      <c r="E27" s="41"/>
    </row>
    <row r="28" spans="2:5" ht="12.75">
      <c r="B28" s="43">
        <v>42735</v>
      </c>
      <c r="C28" s="38">
        <v>1.8665407824999998</v>
      </c>
      <c r="D28" s="45"/>
      <c r="E28" s="41"/>
    </row>
    <row r="29" spans="2:5" ht="12.75">
      <c r="B29" s="43">
        <v>42736</v>
      </c>
      <c r="C29" s="38">
        <v>1.900274167666667</v>
      </c>
      <c r="D29" s="45"/>
      <c r="E29" s="41"/>
    </row>
    <row r="30" spans="2:5" ht="12.75">
      <c r="B30" s="43">
        <v>43100</v>
      </c>
      <c r="C30" s="38">
        <v>1.900274167666667</v>
      </c>
      <c r="D30" s="45"/>
      <c r="E30" s="41"/>
    </row>
    <row r="31" spans="2:5" ht="12.75">
      <c r="B31" s="43">
        <v>43101</v>
      </c>
      <c r="C31" s="38">
        <v>1.8472450984166668</v>
      </c>
      <c r="D31" s="45"/>
      <c r="E31" s="41"/>
    </row>
    <row r="32" spans="2:5" ht="12.75">
      <c r="B32" s="43">
        <v>43465</v>
      </c>
      <c r="C32" s="38">
        <v>1.8472450984166668</v>
      </c>
      <c r="D32" s="45"/>
      <c r="E32" s="41"/>
    </row>
    <row r="33" spans="2:5" ht="12.75">
      <c r="B33" s="46">
        <v>43466</v>
      </c>
      <c r="C33" s="38">
        <v>1.75476338175</v>
      </c>
      <c r="D33" s="48"/>
      <c r="E33" s="41"/>
    </row>
    <row r="34" spans="2:5" ht="12.75">
      <c r="B34" s="49">
        <v>43830</v>
      </c>
      <c r="C34" s="50">
        <v>1.75476338175</v>
      </c>
      <c r="D34" s="52"/>
      <c r="E34" s="41"/>
    </row>
    <row r="35" spans="2:5" ht="12.75">
      <c r="B35" s="49">
        <v>43861</v>
      </c>
      <c r="C35" s="53">
        <v>1.6909466813333331</v>
      </c>
      <c r="D35" s="55"/>
      <c r="E35" s="41"/>
    </row>
    <row r="36" spans="2:5" ht="12.75">
      <c r="B36" s="49">
        <v>44196</v>
      </c>
      <c r="C36" s="53">
        <v>1.6909466813333331</v>
      </c>
      <c r="D36" s="55"/>
      <c r="E36" s="41"/>
    </row>
    <row r="37" spans="2:5" ht="12.75">
      <c r="B37" s="10">
        <v>44197</v>
      </c>
      <c r="C37" s="53">
        <v>1.7037198661666668</v>
      </c>
      <c r="D37" s="55"/>
      <c r="E37" s="41"/>
    </row>
    <row r="38" spans="2:5" ht="12.75">
      <c r="B38" s="10">
        <v>44531</v>
      </c>
      <c r="C38" s="53">
        <v>1.7037198661666668</v>
      </c>
      <c r="D38" s="55"/>
      <c r="E38" s="41"/>
    </row>
    <row r="39" spans="2:5" ht="12.75">
      <c r="B39" s="10">
        <v>44562</v>
      </c>
      <c r="C39" s="55">
        <v>1.6775257669166668</v>
      </c>
      <c r="D39" s="55"/>
      <c r="E39" s="41"/>
    </row>
    <row r="40" spans="2:5" ht="12.75">
      <c r="B40" s="10">
        <v>44896</v>
      </c>
      <c r="C40" s="55">
        <v>1.6775257669166668</v>
      </c>
      <c r="D40" s="55"/>
      <c r="E40" s="41"/>
    </row>
    <row r="41" spans="2:4" ht="12.75">
      <c r="B41" s="43">
        <v>43101</v>
      </c>
      <c r="C41" s="56"/>
      <c r="D41" s="38">
        <v>1.7569323270000001</v>
      </c>
    </row>
    <row r="42" spans="2:4" ht="12.75">
      <c r="B42" s="43">
        <v>43132</v>
      </c>
      <c r="C42" s="56"/>
      <c r="D42" s="38">
        <v>1.7124495320000002</v>
      </c>
    </row>
    <row r="43" spans="2:4" ht="12.75">
      <c r="B43" s="43">
        <v>43160</v>
      </c>
      <c r="C43" s="56"/>
      <c r="D43" s="38">
        <v>1.7465934630000002</v>
      </c>
    </row>
    <row r="44" spans="2:4" ht="12.75">
      <c r="B44" s="43">
        <v>43191</v>
      </c>
      <c r="C44" s="56"/>
      <c r="D44" s="38">
        <v>1.803359678</v>
      </c>
    </row>
    <row r="45" spans="2:4" ht="12.75">
      <c r="B45" s="43">
        <v>43221</v>
      </c>
      <c r="C45" s="56"/>
      <c r="D45" s="38">
        <v>1.7864349689999999</v>
      </c>
    </row>
    <row r="46" spans="2:4" ht="12.75">
      <c r="B46" s="43">
        <v>43252</v>
      </c>
      <c r="C46" s="56"/>
      <c r="D46" s="38">
        <v>1.8571881849999998</v>
      </c>
    </row>
    <row r="47" spans="2:4" ht="12.75">
      <c r="B47" s="43">
        <v>43282</v>
      </c>
      <c r="C47" s="56"/>
      <c r="D47" s="38">
        <v>1.890671708</v>
      </c>
    </row>
    <row r="48" spans="2:4" ht="12.75">
      <c r="B48" s="43">
        <v>43313</v>
      </c>
      <c r="C48" s="56"/>
      <c r="D48" s="38">
        <v>1.8964621469999998</v>
      </c>
    </row>
    <row r="49" spans="2:4" ht="12.75">
      <c r="B49" s="43">
        <v>43344</v>
      </c>
      <c r="C49" s="56"/>
      <c r="D49" s="38">
        <v>1.8181677189999998</v>
      </c>
    </row>
    <row r="50" spans="2:4" ht="12.75">
      <c r="B50" s="43">
        <v>43374</v>
      </c>
      <c r="C50" s="56"/>
      <c r="D50" s="38">
        <v>2.2582335349999996</v>
      </c>
    </row>
    <row r="51" spans="2:4" ht="12.75">
      <c r="B51" s="43">
        <v>43405</v>
      </c>
      <c r="C51" s="56"/>
      <c r="D51" s="38">
        <v>1.8832418</v>
      </c>
    </row>
    <row r="52" spans="2:4" ht="12.75">
      <c r="B52" s="43">
        <v>43435</v>
      </c>
      <c r="C52" s="56"/>
      <c r="D52" s="38">
        <v>1.757206118</v>
      </c>
    </row>
    <row r="53" spans="2:4" ht="12.75">
      <c r="B53" s="43">
        <v>43466</v>
      </c>
      <c r="C53" s="56"/>
      <c r="D53" s="38">
        <v>1.9103980289999998</v>
      </c>
    </row>
    <row r="54" spans="2:4" ht="12.75">
      <c r="B54" s="43">
        <v>43497</v>
      </c>
      <c r="C54" s="56"/>
      <c r="D54" s="38">
        <v>1.8118560170000002</v>
      </c>
    </row>
    <row r="55" spans="2:4" ht="12.75">
      <c r="B55" s="43">
        <v>43525</v>
      </c>
      <c r="C55" s="56"/>
      <c r="D55" s="38">
        <v>1.897899061</v>
      </c>
    </row>
    <row r="56" spans="2:4" ht="12.75">
      <c r="B56" s="43">
        <v>43556</v>
      </c>
      <c r="C56" s="56"/>
      <c r="D56" s="38">
        <v>1.7954244329999998</v>
      </c>
    </row>
    <row r="57" spans="2:4" ht="12.75">
      <c r="B57" s="43">
        <v>43586</v>
      </c>
      <c r="C57" s="56"/>
      <c r="D57" s="38">
        <v>1.839638689</v>
      </c>
    </row>
    <row r="58" spans="2:4" ht="14.45" customHeight="1">
      <c r="B58" s="43">
        <v>43617</v>
      </c>
      <c r="C58" s="56"/>
      <c r="D58" s="38">
        <v>1.5952751520000001</v>
      </c>
    </row>
    <row r="59" spans="2:4" ht="12.75">
      <c r="B59" s="43">
        <v>43647</v>
      </c>
      <c r="C59" s="56"/>
      <c r="D59" s="38">
        <v>1.7400112730000001</v>
      </c>
    </row>
    <row r="60" spans="2:4" ht="12.75">
      <c r="B60" s="43">
        <v>43678</v>
      </c>
      <c r="C60" s="56"/>
      <c r="D60" s="38">
        <v>1.6602145669999997</v>
      </c>
    </row>
    <row r="61" spans="2:4" ht="12.75">
      <c r="B61" s="43">
        <v>43709</v>
      </c>
      <c r="C61" s="56"/>
      <c r="D61" s="38">
        <v>1.7092767320000002</v>
      </c>
    </row>
    <row r="62" spans="2:4" ht="12.75">
      <c r="B62" s="43">
        <v>43739</v>
      </c>
      <c r="C62" s="56"/>
      <c r="D62" s="38">
        <v>1.953358171</v>
      </c>
    </row>
    <row r="63" spans="2:7" ht="12.75">
      <c r="B63" s="43">
        <v>43770</v>
      </c>
      <c r="C63" s="56"/>
      <c r="D63" s="38">
        <v>1.709120943</v>
      </c>
      <c r="G63" s="36" t="s">
        <v>120</v>
      </c>
    </row>
    <row r="64" spans="2:4" ht="12.75">
      <c r="B64" s="43">
        <v>43800</v>
      </c>
      <c r="C64" s="56"/>
      <c r="D64" s="38">
        <v>1.4346875139999997</v>
      </c>
    </row>
    <row r="65" spans="2:4" ht="12.75">
      <c r="B65" s="43">
        <v>43831</v>
      </c>
      <c r="C65" s="56"/>
      <c r="D65" s="38">
        <v>1.6474554870000002</v>
      </c>
    </row>
    <row r="66" spans="2:4" ht="12.75">
      <c r="B66" s="43">
        <v>43862</v>
      </c>
      <c r="C66" s="56"/>
      <c r="D66" s="38">
        <v>1.7882385090000001</v>
      </c>
    </row>
    <row r="67" spans="2:4" ht="12.75">
      <c r="B67" s="43">
        <v>43891</v>
      </c>
      <c r="C67" s="56"/>
      <c r="D67" s="38">
        <v>1.7100111580000004</v>
      </c>
    </row>
    <row r="68" spans="2:4" ht="12.75">
      <c r="B68" s="43">
        <v>43922</v>
      </c>
      <c r="C68" s="56"/>
      <c r="D68" s="38">
        <v>1.4678959599999999</v>
      </c>
    </row>
    <row r="69" spans="2:4" ht="12.75">
      <c r="B69" s="43">
        <v>43952</v>
      </c>
      <c r="C69" s="56"/>
      <c r="D69" s="38">
        <v>1.5349031359999998</v>
      </c>
    </row>
    <row r="70" spans="2:4" ht="12.75">
      <c r="B70" s="49">
        <v>43983</v>
      </c>
      <c r="C70" s="50"/>
      <c r="D70" s="50">
        <v>1.546786719</v>
      </c>
    </row>
    <row r="71" spans="2:4" ht="12.75">
      <c r="B71" s="49">
        <v>44013</v>
      </c>
      <c r="D71" s="38">
        <v>1.6617941690000002</v>
      </c>
    </row>
    <row r="72" spans="2:7" ht="12.75">
      <c r="B72" s="49">
        <v>44044</v>
      </c>
      <c r="D72" s="38">
        <v>1.7090395310000002</v>
      </c>
      <c r="G72" s="57" t="s">
        <v>121</v>
      </c>
    </row>
    <row r="73" spans="2:7" ht="12.75">
      <c r="B73" s="49">
        <v>44075</v>
      </c>
      <c r="D73" s="38">
        <v>1.860367468</v>
      </c>
      <c r="G73" s="57" t="s">
        <v>210</v>
      </c>
    </row>
    <row r="74" spans="2:4" ht="12.75">
      <c r="B74" s="49">
        <v>44105</v>
      </c>
      <c r="D74" s="38">
        <v>1.8347191999999999</v>
      </c>
    </row>
    <row r="75" spans="2:4" ht="12.75">
      <c r="B75" s="49">
        <v>44136</v>
      </c>
      <c r="D75" s="38">
        <v>1.8112949870000001</v>
      </c>
    </row>
    <row r="76" spans="2:4" ht="12.75">
      <c r="B76" s="49">
        <v>44166</v>
      </c>
      <c r="D76" s="38">
        <v>1.7188538520000005</v>
      </c>
    </row>
    <row r="77" spans="2:4" ht="12.75">
      <c r="B77" s="10">
        <v>44197</v>
      </c>
      <c r="D77" s="38">
        <v>1.6626872560000003</v>
      </c>
    </row>
    <row r="78" spans="2:4" ht="12.75">
      <c r="B78" s="10">
        <v>44228</v>
      </c>
      <c r="D78" s="38">
        <v>1.7038906350000003</v>
      </c>
    </row>
    <row r="79" spans="2:4" ht="12.75">
      <c r="B79" s="10">
        <v>44256</v>
      </c>
      <c r="D79" s="38">
        <v>1.818176211</v>
      </c>
    </row>
    <row r="80" spans="2:4" ht="12.75">
      <c r="B80" s="10">
        <v>44287</v>
      </c>
      <c r="D80" s="38">
        <v>1.677490657</v>
      </c>
    </row>
    <row r="81" spans="2:4" ht="12.75">
      <c r="B81" s="10">
        <v>44317</v>
      </c>
      <c r="D81" s="38">
        <v>1.6052914910000002</v>
      </c>
    </row>
    <row r="82" spans="2:4" ht="12.75">
      <c r="B82" s="10">
        <v>44348</v>
      </c>
      <c r="D82" s="38">
        <v>1.696493377</v>
      </c>
    </row>
    <row r="83" spans="2:4" ht="12.75">
      <c r="B83" s="10">
        <v>44378</v>
      </c>
      <c r="D83" s="38">
        <v>1.6986268469999999</v>
      </c>
    </row>
    <row r="84" spans="2:4" ht="12.75">
      <c r="B84" s="10">
        <v>44409</v>
      </c>
      <c r="D84" s="38">
        <v>1.6031792340000002</v>
      </c>
    </row>
    <row r="85" spans="2:4" ht="12.75">
      <c r="B85" s="10">
        <v>44440</v>
      </c>
      <c r="D85" s="38">
        <v>1.726506134</v>
      </c>
    </row>
    <row r="86" spans="2:4" ht="12.75">
      <c r="B86" s="10">
        <v>44470</v>
      </c>
      <c r="D86" s="38">
        <v>1.767446661</v>
      </c>
    </row>
    <row r="87" spans="2:4" ht="12.75">
      <c r="B87" s="10">
        <v>44501</v>
      </c>
      <c r="D87" s="38">
        <v>1.7397288689999997</v>
      </c>
    </row>
    <row r="88" spans="2:4" ht="12.75">
      <c r="B88" s="10">
        <v>44531</v>
      </c>
      <c r="D88" s="38">
        <v>1.745121022</v>
      </c>
    </row>
    <row r="89" spans="2:4" ht="12.75">
      <c r="B89" s="10">
        <v>44562</v>
      </c>
      <c r="C89" s="69"/>
      <c r="D89" s="38">
        <v>1.6605179490000002</v>
      </c>
    </row>
    <row r="90" spans="2:4" ht="12.75">
      <c r="B90" s="10">
        <v>44593</v>
      </c>
      <c r="C90" s="69"/>
      <c r="D90" s="38">
        <v>1.682074952</v>
      </c>
    </row>
    <row r="91" spans="2:4" ht="12.75">
      <c r="B91" s="10">
        <v>44621</v>
      </c>
      <c r="C91" s="69"/>
      <c r="D91" s="38">
        <v>1.7425498469999998</v>
      </c>
    </row>
    <row r="92" spans="2:4" ht="12.75">
      <c r="B92" s="10">
        <v>44652</v>
      </c>
      <c r="C92" s="69"/>
      <c r="D92" s="38">
        <v>1.622810171</v>
      </c>
    </row>
    <row r="93" spans="2:4" ht="12.75">
      <c r="B93" s="10">
        <v>44682</v>
      </c>
      <c r="C93" s="69"/>
      <c r="D93" s="38">
        <v>1.7112621049999996</v>
      </c>
    </row>
    <row r="94" spans="2:4" ht="12.75">
      <c r="B94" s="10">
        <v>44713</v>
      </c>
      <c r="C94" s="69"/>
      <c r="D94" s="38">
        <v>1.6892144599999996</v>
      </c>
    </row>
    <row r="95" spans="2:4" ht="12.75">
      <c r="B95" s="10">
        <v>44743</v>
      </c>
      <c r="C95" s="69"/>
      <c r="D95" s="38">
        <v>1.5761835519999998</v>
      </c>
    </row>
    <row r="96" spans="2:4" ht="12.75">
      <c r="B96" s="10">
        <v>44774</v>
      </c>
      <c r="C96" s="69"/>
      <c r="D96" s="38">
        <v>1.561180663</v>
      </c>
    </row>
    <row r="97" spans="2:4" ht="12.75">
      <c r="B97" s="10">
        <v>44805</v>
      </c>
      <c r="C97" s="69"/>
      <c r="D97" s="38">
        <v>1.635050762</v>
      </c>
    </row>
    <row r="98" spans="2:4" ht="12.75">
      <c r="B98" s="10">
        <v>44835</v>
      </c>
      <c r="C98" s="69"/>
      <c r="D98" s="38">
        <v>1.775156622</v>
      </c>
    </row>
    <row r="99" spans="2:4" ht="12.75">
      <c r="B99" s="10">
        <v>44866</v>
      </c>
      <c r="C99" s="69"/>
      <c r="D99" s="38">
        <v>1.692538391</v>
      </c>
    </row>
    <row r="100" spans="2:4" ht="12.75">
      <c r="B100" s="10">
        <v>44896</v>
      </c>
      <c r="C100" s="69"/>
      <c r="D100" s="38">
        <v>1.6152213199999998</v>
      </c>
    </row>
    <row r="101" spans="2:4" ht="12.75">
      <c r="B101" s="10">
        <v>44927</v>
      </c>
      <c r="C101" s="69"/>
      <c r="D101" s="38">
        <v>1.8578479899999998</v>
      </c>
    </row>
    <row r="102" spans="2:4" ht="12.75">
      <c r="B102" s="10">
        <v>44958</v>
      </c>
      <c r="C102" s="69"/>
      <c r="D102" s="38">
        <v>1.7944918310000002</v>
      </c>
    </row>
    <row r="103" spans="2:4" ht="12.75">
      <c r="B103" s="10">
        <v>44986</v>
      </c>
      <c r="C103" s="69"/>
      <c r="D103" s="38">
        <v>1.783709928</v>
      </c>
    </row>
    <row r="104" spans="2:4" ht="12.75">
      <c r="B104" s="10">
        <v>45017</v>
      </c>
      <c r="C104" s="69"/>
      <c r="D104" s="38">
        <v>1.574688068</v>
      </c>
    </row>
    <row r="105" spans="2:4" ht="12.75">
      <c r="B105" s="10">
        <v>45047</v>
      </c>
      <c r="C105" s="69"/>
      <c r="D105" s="38">
        <v>1.5705592860000002</v>
      </c>
    </row>
    <row r="106" spans="2:4" ht="12.75">
      <c r="B106" s="10">
        <v>45078</v>
      </c>
      <c r="C106" s="69"/>
      <c r="D106" s="38">
        <v>1.552876372</v>
      </c>
    </row>
  </sheetData>
  <conditionalFormatting sqref="C3:C40">
    <cfRule type="top10" priority="8" dxfId="0" rank="4"/>
  </conditionalFormatting>
  <conditionalFormatting sqref="D70">
    <cfRule type="top10" priority="6" dxfId="0" rank="3"/>
  </conditionalFormatting>
  <conditionalFormatting sqref="D59:D69">
    <cfRule type="top10" priority="4" dxfId="0" rank="3"/>
  </conditionalFormatting>
  <conditionalFormatting sqref="D41:D58">
    <cfRule type="top10" priority="9" dxfId="0" rank="3"/>
  </conditionalFormatting>
  <conditionalFormatting sqref="D71:D106">
    <cfRule type="top10" priority="1" dxfId="0" rank="3"/>
  </conditionalFormatting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32B34-E068-4A2C-93FC-11037707152C}">
  <sheetPr>
    <tabColor rgb="FF92D050"/>
    <pageSetUpPr fitToPage="1"/>
  </sheetPr>
  <dimension ref="B2:I107"/>
  <sheetViews>
    <sheetView showGridLines="0" tabSelected="1" workbookViewId="0" topLeftCell="B1">
      <selection activeCell="Y32" sqref="Y32"/>
    </sheetView>
  </sheetViews>
  <sheetFormatPr defaultColWidth="11.57421875" defaultRowHeight="12.75"/>
  <cols>
    <col min="1" max="1" width="11.57421875" style="36" customWidth="1"/>
    <col min="2" max="2" width="10.140625" style="60" customWidth="1"/>
    <col min="3" max="3" width="12.7109375" style="36" bestFit="1" customWidth="1"/>
    <col min="4" max="4" width="7.8515625" style="36" customWidth="1"/>
    <col min="5" max="5" width="14.57421875" style="36" bestFit="1" customWidth="1"/>
    <col min="6" max="6" width="7.8515625" style="36" customWidth="1"/>
    <col min="7" max="16384" width="11.57421875" style="36" customWidth="1"/>
  </cols>
  <sheetData>
    <row r="1" ht="12.75"/>
    <row r="2" spans="2:9" ht="63.75">
      <c r="B2" s="34" t="s">
        <v>119</v>
      </c>
      <c r="C2" s="35" t="s">
        <v>4</v>
      </c>
      <c r="D2" s="35" t="s">
        <v>5</v>
      </c>
      <c r="E2" s="35" t="s">
        <v>6</v>
      </c>
      <c r="F2" s="35" t="s">
        <v>7</v>
      </c>
      <c r="I2" s="271" t="s">
        <v>235</v>
      </c>
    </row>
    <row r="3" spans="2:9" ht="12.75">
      <c r="B3" s="37">
        <v>37987</v>
      </c>
      <c r="C3" s="38">
        <v>94.19572015277743</v>
      </c>
      <c r="D3" s="39"/>
      <c r="E3" s="38">
        <v>1.2957972317500002</v>
      </c>
      <c r="F3" s="40"/>
      <c r="G3" s="41"/>
      <c r="H3" s="42"/>
      <c r="I3" s="36" t="s">
        <v>212</v>
      </c>
    </row>
    <row r="4" spans="2:8" ht="12.75">
      <c r="B4" s="43">
        <v>38352</v>
      </c>
      <c r="C4" s="38">
        <v>94.19572015277743</v>
      </c>
      <c r="D4" s="44"/>
      <c r="E4" s="38">
        <v>1.29579723175</v>
      </c>
      <c r="F4" s="45"/>
      <c r="G4" s="41"/>
      <c r="H4" s="42"/>
    </row>
    <row r="5" spans="2:8" ht="12.75">
      <c r="B5" s="43">
        <v>38353</v>
      </c>
      <c r="C5" s="38">
        <v>91.2365298616793</v>
      </c>
      <c r="D5" s="44"/>
      <c r="E5" s="38">
        <v>1.380421739416667</v>
      </c>
      <c r="F5" s="45"/>
      <c r="G5" s="41"/>
      <c r="H5" s="42"/>
    </row>
    <row r="6" spans="2:8" ht="12.75">
      <c r="B6" s="43">
        <v>38717</v>
      </c>
      <c r="C6" s="38">
        <v>91.2365298616793</v>
      </c>
      <c r="D6" s="44"/>
      <c r="E6" s="38">
        <v>1.380421739416667</v>
      </c>
      <c r="F6" s="45"/>
      <c r="G6" s="41"/>
      <c r="H6" s="42"/>
    </row>
    <row r="7" spans="2:8" ht="12.75">
      <c r="B7" s="43">
        <v>38718</v>
      </c>
      <c r="C7" s="38">
        <v>95.22418204186701</v>
      </c>
      <c r="D7" s="44"/>
      <c r="E7" s="38">
        <v>1.5104199995833332</v>
      </c>
      <c r="F7" s="45"/>
      <c r="G7" s="41"/>
      <c r="H7" s="42"/>
    </row>
    <row r="8" spans="2:8" ht="12.75">
      <c r="B8" s="43">
        <v>39082</v>
      </c>
      <c r="C8" s="38">
        <v>95.22418204186701</v>
      </c>
      <c r="D8" s="44"/>
      <c r="E8" s="38">
        <v>1.5104199995833332</v>
      </c>
      <c r="F8" s="45"/>
      <c r="G8" s="41"/>
      <c r="H8" s="42"/>
    </row>
    <row r="9" spans="2:8" ht="12.75">
      <c r="B9" s="43">
        <v>39083</v>
      </c>
      <c r="C9" s="38">
        <v>117.55899617552417</v>
      </c>
      <c r="D9" s="44"/>
      <c r="E9" s="38">
        <v>1.630360499</v>
      </c>
      <c r="F9" s="45"/>
      <c r="G9" s="41"/>
      <c r="H9" s="42"/>
    </row>
    <row r="10" spans="2:8" ht="12.75">
      <c r="B10" s="43">
        <v>39447</v>
      </c>
      <c r="C10" s="38">
        <v>117.55899617552417</v>
      </c>
      <c r="D10" s="44"/>
      <c r="E10" s="38">
        <v>1.630360499</v>
      </c>
      <c r="F10" s="45"/>
      <c r="G10" s="41"/>
      <c r="H10" s="42"/>
    </row>
    <row r="11" spans="2:8" ht="12.75">
      <c r="B11" s="43">
        <v>39448</v>
      </c>
      <c r="C11" s="38">
        <v>121.76136052773204</v>
      </c>
      <c r="D11" s="44"/>
      <c r="E11" s="38">
        <v>1.7498808420000003</v>
      </c>
      <c r="F11" s="45"/>
      <c r="G11" s="41"/>
      <c r="H11" s="42"/>
    </row>
    <row r="12" spans="2:8" ht="12.75">
      <c r="B12" s="43">
        <v>39813</v>
      </c>
      <c r="C12" s="38">
        <v>121.76136052773204</v>
      </c>
      <c r="D12" s="44"/>
      <c r="E12" s="38">
        <v>1.7498808420000003</v>
      </c>
      <c r="F12" s="45"/>
      <c r="G12" s="41"/>
      <c r="H12" s="42"/>
    </row>
    <row r="13" spans="2:8" ht="12.75">
      <c r="B13" s="43">
        <v>39814</v>
      </c>
      <c r="C13" s="38">
        <v>88.8130374729509</v>
      </c>
      <c r="D13" s="44"/>
      <c r="E13" s="38">
        <v>1.89871559925</v>
      </c>
      <c r="F13" s="45"/>
      <c r="G13" s="41"/>
      <c r="H13" s="42"/>
    </row>
    <row r="14" spans="2:8" ht="12.75">
      <c r="B14" s="43">
        <v>40178</v>
      </c>
      <c r="C14" s="38">
        <v>88.8130374729509</v>
      </c>
      <c r="D14" s="44"/>
      <c r="E14" s="38">
        <v>1.89871559925</v>
      </c>
      <c r="F14" s="45"/>
      <c r="G14" s="41"/>
      <c r="H14" s="42"/>
    </row>
    <row r="15" spans="2:8" ht="12.75">
      <c r="B15" s="43">
        <v>40179</v>
      </c>
      <c r="C15" s="38">
        <v>143.02609604104273</v>
      </c>
      <c r="D15" s="44"/>
      <c r="E15" s="38">
        <v>1.8107813463333335</v>
      </c>
      <c r="F15" s="45"/>
      <c r="G15" s="41"/>
      <c r="H15" s="42"/>
    </row>
    <row r="16" spans="2:8" ht="12.75">
      <c r="B16" s="43">
        <v>40543</v>
      </c>
      <c r="C16" s="38">
        <v>143.02609604104273</v>
      </c>
      <c r="D16" s="44"/>
      <c r="E16" s="38">
        <v>1.8107813463333335</v>
      </c>
      <c r="F16" s="45"/>
      <c r="G16" s="41"/>
      <c r="H16" s="42"/>
    </row>
    <row r="17" spans="2:8" ht="12.75">
      <c r="B17" s="43">
        <v>40544</v>
      </c>
      <c r="C17" s="38">
        <v>165.68165690682628</v>
      </c>
      <c r="D17" s="44"/>
      <c r="E17" s="38">
        <v>1.8924529915</v>
      </c>
      <c r="F17" s="45"/>
      <c r="G17" s="41"/>
      <c r="H17" s="42"/>
    </row>
    <row r="18" spans="2:8" ht="12.75">
      <c r="B18" s="43">
        <v>40908</v>
      </c>
      <c r="C18" s="38">
        <v>165.68165690682628</v>
      </c>
      <c r="D18" s="44"/>
      <c r="E18" s="38">
        <v>1.8924529915</v>
      </c>
      <c r="F18" s="45"/>
      <c r="G18" s="41"/>
      <c r="H18" s="42"/>
    </row>
    <row r="19" spans="2:8" ht="12.75">
      <c r="B19" s="43">
        <v>40909</v>
      </c>
      <c r="C19" s="38">
        <v>138.59452302247033</v>
      </c>
      <c r="D19" s="44"/>
      <c r="E19" s="38">
        <v>1.8282431132500003</v>
      </c>
      <c r="F19" s="45"/>
      <c r="G19" s="41"/>
      <c r="H19" s="42"/>
    </row>
    <row r="20" spans="2:8" ht="12.75">
      <c r="B20" s="43">
        <v>41274</v>
      </c>
      <c r="C20" s="38">
        <v>138.59452302247033</v>
      </c>
      <c r="D20" s="44"/>
      <c r="E20" s="38">
        <v>1.8282431132500003</v>
      </c>
      <c r="F20" s="45"/>
      <c r="G20" s="41"/>
      <c r="H20" s="42"/>
    </row>
    <row r="21" spans="2:8" ht="12.75">
      <c r="B21" s="43">
        <v>41275</v>
      </c>
      <c r="C21" s="38">
        <v>131.66504227183782</v>
      </c>
      <c r="D21" s="44"/>
      <c r="E21" s="38">
        <v>1.6647366362499998</v>
      </c>
      <c r="F21" s="45"/>
      <c r="G21" s="41"/>
      <c r="H21" s="42"/>
    </row>
    <row r="22" spans="2:8" ht="12.75">
      <c r="B22" s="43">
        <v>41639</v>
      </c>
      <c r="C22" s="38">
        <v>131.66504227183782</v>
      </c>
      <c r="D22" s="44"/>
      <c r="E22" s="38">
        <v>1.6647366362499998</v>
      </c>
      <c r="F22" s="45"/>
      <c r="G22" s="41"/>
      <c r="H22" s="42"/>
    </row>
    <row r="23" spans="2:8" ht="12.75">
      <c r="B23" s="43">
        <v>41640</v>
      </c>
      <c r="C23" s="38">
        <v>128.71782258507204</v>
      </c>
      <c r="D23" s="44"/>
      <c r="E23" s="38">
        <v>1.6598118041666665</v>
      </c>
      <c r="F23" s="45"/>
      <c r="G23" s="41"/>
      <c r="H23" s="42"/>
    </row>
    <row r="24" spans="2:8" ht="12.75">
      <c r="B24" s="43">
        <v>42004</v>
      </c>
      <c r="C24" s="38">
        <v>128.71782258507204</v>
      </c>
      <c r="D24" s="44"/>
      <c r="E24" s="38">
        <v>1.6598118041666665</v>
      </c>
      <c r="F24" s="45"/>
      <c r="G24" s="41"/>
      <c r="H24" s="42"/>
    </row>
    <row r="25" spans="2:8" ht="12.75">
      <c r="B25" s="43">
        <v>42005</v>
      </c>
      <c r="C25" s="38">
        <v>135.7063967296179</v>
      </c>
      <c r="D25" s="44"/>
      <c r="E25" s="38">
        <v>1.7518876589166663</v>
      </c>
      <c r="F25" s="45"/>
      <c r="G25" s="41"/>
      <c r="H25" s="42"/>
    </row>
    <row r="26" spans="2:8" ht="12.75">
      <c r="B26" s="43">
        <v>42369</v>
      </c>
      <c r="C26" s="38">
        <v>135.7063967296179</v>
      </c>
      <c r="D26" s="44"/>
      <c r="E26" s="38">
        <v>1.7518876589166663</v>
      </c>
      <c r="F26" s="45"/>
      <c r="G26" s="41"/>
      <c r="H26" s="42"/>
    </row>
    <row r="27" spans="2:7" ht="12.75">
      <c r="B27" s="43">
        <v>42370</v>
      </c>
      <c r="C27" s="38">
        <v>143.23355875206192</v>
      </c>
      <c r="D27" s="44"/>
      <c r="E27" s="38">
        <v>1.8665407824999998</v>
      </c>
      <c r="F27" s="45"/>
      <c r="G27" s="41"/>
    </row>
    <row r="28" spans="2:7" ht="12.75">
      <c r="B28" s="43">
        <v>42735</v>
      </c>
      <c r="C28" s="38">
        <v>143.23355875206192</v>
      </c>
      <c r="D28" s="44"/>
      <c r="E28" s="38">
        <v>1.8665407824999998</v>
      </c>
      <c r="F28" s="45"/>
      <c r="G28" s="41"/>
    </row>
    <row r="29" spans="2:7" ht="12.75">
      <c r="B29" s="43">
        <v>42736</v>
      </c>
      <c r="C29" s="38">
        <v>159.09965571155757</v>
      </c>
      <c r="D29" s="44"/>
      <c r="E29" s="38">
        <v>1.900274167666667</v>
      </c>
      <c r="F29" s="45"/>
      <c r="G29" s="41"/>
    </row>
    <row r="30" spans="2:7" ht="12.75">
      <c r="B30" s="43">
        <v>43100</v>
      </c>
      <c r="C30" s="38">
        <v>159.09965571155757</v>
      </c>
      <c r="D30" s="44"/>
      <c r="E30" s="38">
        <v>1.900274167666667</v>
      </c>
      <c r="F30" s="45"/>
      <c r="G30" s="41"/>
    </row>
    <row r="31" spans="2:7" ht="12.75">
      <c r="B31" s="43">
        <v>43101</v>
      </c>
      <c r="C31" s="38">
        <v>137.31628473887093</v>
      </c>
      <c r="D31" s="44"/>
      <c r="E31" s="38">
        <v>1.8472450984166668</v>
      </c>
      <c r="F31" s="45"/>
      <c r="G31" s="41"/>
    </row>
    <row r="32" spans="2:7" ht="12.75">
      <c r="B32" s="43">
        <v>43465</v>
      </c>
      <c r="C32" s="38">
        <v>137.31628473887093</v>
      </c>
      <c r="D32" s="44"/>
      <c r="E32" s="38">
        <v>1.8472450984166668</v>
      </c>
      <c r="F32" s="45"/>
      <c r="G32" s="41"/>
    </row>
    <row r="33" spans="2:7" ht="12.75">
      <c r="B33" s="46">
        <v>43466</v>
      </c>
      <c r="C33" s="38">
        <v>118.70653756892129</v>
      </c>
      <c r="D33" s="47"/>
      <c r="E33" s="38">
        <v>1.75476338175</v>
      </c>
      <c r="F33" s="48"/>
      <c r="G33" s="41"/>
    </row>
    <row r="34" spans="2:7" ht="12.75">
      <c r="B34" s="49">
        <v>43830</v>
      </c>
      <c r="C34" s="50">
        <v>118.70653756892129</v>
      </c>
      <c r="D34" s="51"/>
      <c r="E34" s="50">
        <v>1.75476338175</v>
      </c>
      <c r="F34" s="52"/>
      <c r="G34" s="41"/>
    </row>
    <row r="35" spans="2:7" ht="12.75">
      <c r="B35" s="49">
        <v>43861</v>
      </c>
      <c r="C35" s="53">
        <v>104.63848435346901</v>
      </c>
      <c r="D35" s="54"/>
      <c r="E35" s="53">
        <v>1.6909466813333331</v>
      </c>
      <c r="F35" s="55"/>
      <c r="G35" s="41"/>
    </row>
    <row r="36" spans="2:7" ht="12.75">
      <c r="B36" s="49">
        <v>44196</v>
      </c>
      <c r="C36" s="53">
        <v>104.63848435346901</v>
      </c>
      <c r="D36" s="54"/>
      <c r="E36" s="53">
        <v>1.6909466813333331</v>
      </c>
      <c r="F36" s="55"/>
      <c r="G36" s="41"/>
    </row>
    <row r="37" spans="2:7" ht="12.75">
      <c r="B37" s="10">
        <v>44197</v>
      </c>
      <c r="C37" s="53">
        <v>184.6404963126099</v>
      </c>
      <c r="D37" s="54"/>
      <c r="E37" s="53">
        <v>1.7037198661666668</v>
      </c>
      <c r="F37" s="55"/>
      <c r="G37" s="41"/>
    </row>
    <row r="38" spans="2:7" ht="12.75">
      <c r="B38" s="10">
        <v>44531</v>
      </c>
      <c r="C38" s="53">
        <v>184.6404963126099</v>
      </c>
      <c r="D38" s="54"/>
      <c r="E38" s="53">
        <v>1.7037198661666668</v>
      </c>
      <c r="F38" s="55"/>
      <c r="G38" s="41"/>
    </row>
    <row r="39" spans="2:7" ht="12.75">
      <c r="B39" s="10">
        <v>44562</v>
      </c>
      <c r="C39" s="195">
        <v>205.54804401034016</v>
      </c>
      <c r="D39" s="194"/>
      <c r="E39" s="55">
        <v>1.6775257669166668</v>
      </c>
      <c r="F39" s="55"/>
      <c r="G39" s="41"/>
    </row>
    <row r="40" spans="2:7" ht="12.75">
      <c r="B40" s="10">
        <v>44896</v>
      </c>
      <c r="C40" s="196">
        <v>205.54804401034016</v>
      </c>
      <c r="D40" s="194"/>
      <c r="E40" s="55">
        <v>1.6775257669166668</v>
      </c>
      <c r="F40" s="55"/>
      <c r="G40" s="41"/>
    </row>
    <row r="41" spans="2:6" ht="12.75">
      <c r="B41" s="43">
        <v>43101</v>
      </c>
      <c r="C41" s="45"/>
      <c r="D41" s="38">
        <v>147.7674604734798</v>
      </c>
      <c r="E41" s="56"/>
      <c r="F41" s="38">
        <v>1.7569323270000001</v>
      </c>
    </row>
    <row r="42" spans="2:6" ht="12.75">
      <c r="B42" s="43">
        <v>43132</v>
      </c>
      <c r="C42" s="45"/>
      <c r="D42" s="38">
        <v>139.54015027251776</v>
      </c>
      <c r="E42" s="56"/>
      <c r="F42" s="38">
        <v>1.7124495320000002</v>
      </c>
    </row>
    <row r="43" spans="2:6" ht="12.75">
      <c r="B43" s="43">
        <v>43160</v>
      </c>
      <c r="C43" s="45"/>
      <c r="D43" s="38">
        <v>127.345980934319</v>
      </c>
      <c r="E43" s="56"/>
      <c r="F43" s="38">
        <v>1.7465934630000002</v>
      </c>
    </row>
    <row r="44" spans="2:6" ht="12.75">
      <c r="B44" s="43">
        <v>43191</v>
      </c>
      <c r="C44" s="58"/>
      <c r="D44" s="38">
        <v>122.16150903801694</v>
      </c>
      <c r="E44" s="56"/>
      <c r="F44" s="38">
        <v>1.803359678</v>
      </c>
    </row>
    <row r="45" spans="2:6" ht="12.75">
      <c r="B45" s="43">
        <v>43221</v>
      </c>
      <c r="C45" s="58"/>
      <c r="D45" s="38">
        <v>132.53038860786225</v>
      </c>
      <c r="E45" s="56"/>
      <c r="F45" s="38">
        <v>1.7864349689999999</v>
      </c>
    </row>
    <row r="46" spans="2:6" ht="12.75">
      <c r="B46" s="43">
        <v>43252</v>
      </c>
      <c r="C46" s="58"/>
      <c r="D46" s="38">
        <v>136.57543008072741</v>
      </c>
      <c r="E46" s="56"/>
      <c r="F46" s="38">
        <v>1.8571881849999998</v>
      </c>
    </row>
    <row r="47" spans="2:6" ht="12.75">
      <c r="B47" s="43">
        <v>43282</v>
      </c>
      <c r="C47" s="58"/>
      <c r="D47" s="38">
        <v>137.73016445566358</v>
      </c>
      <c r="E47" s="56"/>
      <c r="F47" s="38">
        <v>1.890671708</v>
      </c>
    </row>
    <row r="48" spans="2:6" ht="12.75">
      <c r="B48" s="43">
        <v>43313</v>
      </c>
      <c r="C48" s="58"/>
      <c r="D48" s="38">
        <v>139.2799557805946</v>
      </c>
      <c r="E48" s="56"/>
      <c r="F48" s="38">
        <v>1.8964621469999998</v>
      </c>
    </row>
    <row r="49" spans="2:6" ht="12.75">
      <c r="B49" s="43">
        <v>43344</v>
      </c>
      <c r="C49" s="58"/>
      <c r="D49" s="38">
        <v>140.7049398139899</v>
      </c>
      <c r="E49" s="56"/>
      <c r="F49" s="38">
        <v>1.8181677189999998</v>
      </c>
    </row>
    <row r="50" spans="2:6" ht="12.75">
      <c r="B50" s="43">
        <v>43374</v>
      </c>
      <c r="C50" s="58"/>
      <c r="D50" s="38">
        <v>145.5767602639572</v>
      </c>
      <c r="E50" s="56"/>
      <c r="F50" s="38">
        <v>2.2582335349999996</v>
      </c>
    </row>
    <row r="51" spans="2:6" ht="12.75">
      <c r="B51" s="43">
        <v>43405</v>
      </c>
      <c r="C51" s="58"/>
      <c r="D51" s="38">
        <v>141.39403385975672</v>
      </c>
      <c r="E51" s="56"/>
      <c r="F51" s="38">
        <v>1.8832418</v>
      </c>
    </row>
    <row r="52" spans="2:6" ht="12.75">
      <c r="B52" s="43">
        <v>43435</v>
      </c>
      <c r="C52" s="58"/>
      <c r="D52" s="38">
        <v>133.03756563863752</v>
      </c>
      <c r="E52" s="56"/>
      <c r="F52" s="38">
        <v>1.757206118</v>
      </c>
    </row>
    <row r="53" spans="2:6" ht="12.75">
      <c r="B53" s="43">
        <v>43466</v>
      </c>
      <c r="C53" s="58"/>
      <c r="D53" s="38">
        <v>133.26833017066033</v>
      </c>
      <c r="E53" s="56"/>
      <c r="F53" s="38">
        <v>1.9103980289999998</v>
      </c>
    </row>
    <row r="54" spans="2:6" ht="12.75">
      <c r="B54" s="43">
        <v>43497</v>
      </c>
      <c r="C54" s="58"/>
      <c r="D54" s="38">
        <v>132.5962166578515</v>
      </c>
      <c r="E54" s="56"/>
      <c r="F54" s="38">
        <v>1.8118560170000002</v>
      </c>
    </row>
    <row r="55" spans="2:6" ht="12.75">
      <c r="B55" s="43">
        <v>43525</v>
      </c>
      <c r="C55" s="58"/>
      <c r="D55" s="38">
        <v>124.87565281884815</v>
      </c>
      <c r="E55" s="56"/>
      <c r="F55" s="38">
        <v>1.897899061</v>
      </c>
    </row>
    <row r="56" spans="2:6" ht="12.75">
      <c r="B56" s="43">
        <v>43556</v>
      </c>
      <c r="C56" s="58"/>
      <c r="D56" s="38">
        <v>127.66995444832816</v>
      </c>
      <c r="E56" s="56"/>
      <c r="F56" s="38">
        <v>1.7954244329999998</v>
      </c>
    </row>
    <row r="57" spans="2:6" ht="12.75">
      <c r="B57" s="43">
        <v>43586</v>
      </c>
      <c r="C57" s="58"/>
      <c r="D57" s="38">
        <v>123.89104928139562</v>
      </c>
      <c r="E57" s="56"/>
      <c r="F57" s="38">
        <v>1.839638689</v>
      </c>
    </row>
    <row r="58" spans="2:6" ht="14.45" customHeight="1">
      <c r="B58" s="43">
        <v>43617</v>
      </c>
      <c r="C58" s="58"/>
      <c r="D58" s="38">
        <v>120.30605260492871</v>
      </c>
      <c r="E58" s="56"/>
      <c r="F58" s="38">
        <v>1.5952751520000001</v>
      </c>
    </row>
    <row r="59" spans="2:6" ht="12.75">
      <c r="B59" s="43">
        <v>43647</v>
      </c>
      <c r="C59" s="45"/>
      <c r="D59" s="38">
        <v>114.79081159984305</v>
      </c>
      <c r="E59" s="56"/>
      <c r="F59" s="38">
        <v>1.7400112730000001</v>
      </c>
    </row>
    <row r="60" spans="2:6" ht="12.75">
      <c r="B60" s="43">
        <v>43678</v>
      </c>
      <c r="C60" s="45"/>
      <c r="D60" s="38">
        <v>110.37529613102777</v>
      </c>
      <c r="E60" s="56"/>
      <c r="F60" s="38">
        <v>1.6602145669999997</v>
      </c>
    </row>
    <row r="61" spans="2:6" ht="12.75">
      <c r="B61" s="43">
        <v>43709</v>
      </c>
      <c r="C61" s="58"/>
      <c r="D61" s="38">
        <v>108.23166272670981</v>
      </c>
      <c r="E61" s="56"/>
      <c r="F61" s="38">
        <v>1.7092767320000002</v>
      </c>
    </row>
    <row r="62" spans="2:6" ht="12.75">
      <c r="B62" s="43">
        <v>43739</v>
      </c>
      <c r="C62" s="58"/>
      <c r="D62" s="38">
        <v>100.33633908561497</v>
      </c>
      <c r="E62" s="56"/>
      <c r="F62" s="38">
        <v>1.953358171</v>
      </c>
    </row>
    <row r="63" spans="2:9" ht="12.75">
      <c r="B63" s="43">
        <v>43770</v>
      </c>
      <c r="C63" s="58"/>
      <c r="D63" s="38">
        <v>100.51184129115408</v>
      </c>
      <c r="E63" s="56"/>
      <c r="F63" s="38">
        <v>1.709120943</v>
      </c>
      <c r="I63" s="36" t="s">
        <v>120</v>
      </c>
    </row>
    <row r="64" spans="2:6" ht="12.75">
      <c r="B64" s="43">
        <v>43800</v>
      </c>
      <c r="C64" s="58"/>
      <c r="D64" s="38">
        <v>93.24841281531786</v>
      </c>
      <c r="E64" s="56"/>
      <c r="F64" s="38">
        <v>1.4346875139999997</v>
      </c>
    </row>
    <row r="65" spans="2:6" ht="12.75">
      <c r="B65" s="43">
        <v>43831</v>
      </c>
      <c r="C65" s="58"/>
      <c r="D65" s="38">
        <v>86.11489406855388</v>
      </c>
      <c r="E65" s="56"/>
      <c r="F65" s="38">
        <v>1.6474554870000002</v>
      </c>
    </row>
    <row r="66" spans="2:6" ht="12.75">
      <c r="B66" s="43">
        <v>43862</v>
      </c>
      <c r="C66" s="58"/>
      <c r="D66" s="38">
        <v>86.76555029017118</v>
      </c>
      <c r="E66" s="56"/>
      <c r="F66" s="38">
        <v>1.7882385090000001</v>
      </c>
    </row>
    <row r="67" spans="2:6" ht="12.75">
      <c r="B67" s="43">
        <v>43891</v>
      </c>
      <c r="C67" s="58"/>
      <c r="D67" s="38">
        <v>87.08237367475785</v>
      </c>
      <c r="E67" s="56"/>
      <c r="F67" s="38">
        <v>1.7100111580000004</v>
      </c>
    </row>
    <row r="68" spans="2:6" ht="12.75">
      <c r="B68" s="43">
        <v>43922</v>
      </c>
      <c r="C68" s="58"/>
      <c r="D68" s="38">
        <v>96.65379503615948</v>
      </c>
      <c r="E68" s="56"/>
      <c r="F68" s="38">
        <v>1.4678959599999999</v>
      </c>
    </row>
    <row r="69" spans="2:6" ht="12.75">
      <c r="B69" s="43">
        <v>43952</v>
      </c>
      <c r="C69" s="58"/>
      <c r="D69" s="38">
        <v>122.05446603639304</v>
      </c>
      <c r="E69" s="56"/>
      <c r="F69" s="38">
        <v>1.5349031359999998</v>
      </c>
    </row>
    <row r="70" spans="2:6" ht="12.75">
      <c r="B70" s="49">
        <v>43983</v>
      </c>
      <c r="C70" s="59"/>
      <c r="D70" s="50">
        <v>123.23423096716431</v>
      </c>
      <c r="E70" s="50"/>
      <c r="F70" s="50">
        <v>1.546786719</v>
      </c>
    </row>
    <row r="71" spans="2:6" ht="12.75">
      <c r="B71" s="49">
        <v>44013</v>
      </c>
      <c r="D71" s="38">
        <v>109.20599817309328</v>
      </c>
      <c r="F71" s="38">
        <v>1.6617941690000002</v>
      </c>
    </row>
    <row r="72" spans="2:9" ht="12.75">
      <c r="B72" s="49">
        <v>44044</v>
      </c>
      <c r="D72" s="38">
        <v>100.43717022347103</v>
      </c>
      <c r="F72" s="38">
        <v>1.7090395310000002</v>
      </c>
      <c r="I72" s="57" t="s">
        <v>121</v>
      </c>
    </row>
    <row r="73" spans="2:9" ht="12.75">
      <c r="B73" s="49">
        <v>44075</v>
      </c>
      <c r="D73" s="38">
        <v>108.58425546162935</v>
      </c>
      <c r="F73" s="38">
        <v>1.860367468</v>
      </c>
      <c r="I73" s="57" t="s">
        <v>210</v>
      </c>
    </row>
    <row r="74" spans="2:6" ht="12.75">
      <c r="B74" s="49">
        <v>44105</v>
      </c>
      <c r="D74" s="38">
        <v>115.0742036026971</v>
      </c>
      <c r="F74" s="38">
        <v>1.8347191999999999</v>
      </c>
    </row>
    <row r="75" spans="2:6" ht="12.75">
      <c r="B75" s="49">
        <v>44136</v>
      </c>
      <c r="D75" s="38">
        <v>112.86095889247106</v>
      </c>
      <c r="F75" s="38">
        <v>1.8112949870000001</v>
      </c>
    </row>
    <row r="76" spans="2:6" ht="12.75">
      <c r="B76" s="49">
        <v>44166</v>
      </c>
      <c r="D76" s="38">
        <v>124.47578941624397</v>
      </c>
      <c r="F76" s="38">
        <v>1.7188538520000005</v>
      </c>
    </row>
    <row r="77" spans="2:6" ht="12.75">
      <c r="B77" s="10">
        <v>44197</v>
      </c>
      <c r="D77" s="38">
        <v>132.21969300790803</v>
      </c>
      <c r="F77" s="38">
        <v>1.6626872560000003</v>
      </c>
    </row>
    <row r="78" spans="2:6" ht="12.75">
      <c r="B78" s="10">
        <v>44228</v>
      </c>
      <c r="D78" s="38">
        <v>149.11855269000253</v>
      </c>
      <c r="F78" s="38">
        <v>1.7038906350000003</v>
      </c>
    </row>
    <row r="79" spans="2:6" ht="12.75">
      <c r="B79" s="10">
        <v>44256</v>
      </c>
      <c r="D79" s="38">
        <v>168.83594700315018</v>
      </c>
      <c r="F79" s="38">
        <v>1.818176211</v>
      </c>
    </row>
    <row r="80" spans="2:6" ht="12.75">
      <c r="B80" s="10">
        <v>44287</v>
      </c>
      <c r="D80" s="38">
        <v>191.04812853244778</v>
      </c>
      <c r="F80" s="38">
        <v>1.677490657</v>
      </c>
    </row>
    <row r="81" spans="2:6" ht="12.75">
      <c r="B81" s="10">
        <v>44317</v>
      </c>
      <c r="D81" s="38">
        <v>191.51224667166173</v>
      </c>
      <c r="F81" s="38">
        <v>1.6052914910000002</v>
      </c>
    </row>
    <row r="82" spans="2:6" ht="12.75">
      <c r="B82" s="10">
        <v>44348</v>
      </c>
      <c r="D82" s="38">
        <v>187.67381017507628</v>
      </c>
      <c r="F82" s="38">
        <v>1.696493377</v>
      </c>
    </row>
    <row r="83" spans="2:6" ht="12.75">
      <c r="B83" s="10">
        <v>44378</v>
      </c>
      <c r="D83" s="38">
        <v>193.77533255648203</v>
      </c>
      <c r="F83" s="38">
        <v>1.6986268469999999</v>
      </c>
    </row>
    <row r="84" spans="2:6" ht="12.75">
      <c r="B84" s="10">
        <v>44409</v>
      </c>
      <c r="D84" s="38">
        <v>202.18254908219947</v>
      </c>
      <c r="F84" s="38">
        <v>1.6031792340000002</v>
      </c>
    </row>
    <row r="85" spans="2:6" ht="12.75">
      <c r="B85" s="10">
        <v>44440</v>
      </c>
      <c r="D85" s="38">
        <v>205.83471603185922</v>
      </c>
      <c r="F85" s="38">
        <v>1.726506134</v>
      </c>
    </row>
    <row r="86" spans="2:6" ht="12.75">
      <c r="B86" s="10">
        <v>44470</v>
      </c>
      <c r="D86" s="38">
        <v>209.62385332083326</v>
      </c>
      <c r="F86" s="38">
        <v>1.767446661</v>
      </c>
    </row>
    <row r="87" spans="2:6" ht="12.75">
      <c r="B87" s="10">
        <v>44501</v>
      </c>
      <c r="D87" s="38">
        <v>221.33503268446498</v>
      </c>
      <c r="F87" s="38">
        <v>1.7397288689999997</v>
      </c>
    </row>
    <row r="88" spans="2:6" ht="12.75">
      <c r="B88" s="10">
        <v>44531</v>
      </c>
      <c r="D88" s="38">
        <v>209.00303925723733</v>
      </c>
      <c r="F88" s="38">
        <v>1.745121022</v>
      </c>
    </row>
    <row r="89" spans="2:6" ht="12.75">
      <c r="B89" s="10">
        <v>44562</v>
      </c>
      <c r="D89" s="38">
        <v>207.2136831456314</v>
      </c>
      <c r="E89" s="69"/>
      <c r="F89" s="38">
        <v>1.6605179490000002</v>
      </c>
    </row>
    <row r="90" spans="2:6" ht="12.75">
      <c r="B90" s="10">
        <v>44593</v>
      </c>
      <c r="D90" s="38">
        <v>210.7263378298919</v>
      </c>
      <c r="E90" s="69"/>
      <c r="F90" s="38">
        <v>1.682074952</v>
      </c>
    </row>
    <row r="91" spans="2:6" ht="12.75">
      <c r="B91" s="10">
        <v>44621</v>
      </c>
      <c r="D91" s="38">
        <v>223.63666242576184</v>
      </c>
      <c r="E91" s="69"/>
      <c r="F91" s="38">
        <v>1.7425498469999998</v>
      </c>
    </row>
    <row r="92" spans="2:6" ht="12.75">
      <c r="B92" s="10">
        <v>44652</v>
      </c>
      <c r="D92" s="38">
        <v>234.1474540139698</v>
      </c>
      <c r="E92" s="69"/>
      <c r="F92" s="38">
        <v>1.622810171</v>
      </c>
    </row>
    <row r="93" spans="2:6" ht="12.75">
      <c r="B93" s="10">
        <v>44682</v>
      </c>
      <c r="D93" s="38">
        <v>239.69450127351993</v>
      </c>
      <c r="E93" s="69"/>
      <c r="F93" s="38">
        <v>1.7112621049999996</v>
      </c>
    </row>
    <row r="94" spans="2:6" ht="12.75">
      <c r="B94" s="10">
        <v>44713</v>
      </c>
      <c r="D94" s="38">
        <v>242.65009083661357</v>
      </c>
      <c r="E94" s="69"/>
      <c r="F94" s="38">
        <v>1.6892144599999996</v>
      </c>
    </row>
    <row r="95" spans="2:6" ht="12.75">
      <c r="B95" s="10">
        <v>44743</v>
      </c>
      <c r="D95" s="38">
        <v>244.81130569614683</v>
      </c>
      <c r="E95" s="69"/>
      <c r="F95" s="38">
        <v>1.5761835519999998</v>
      </c>
    </row>
    <row r="96" spans="2:6" ht="12.75">
      <c r="B96" s="10">
        <v>44774</v>
      </c>
      <c r="D96" s="38">
        <v>234.3706247020871</v>
      </c>
      <c r="E96" s="69"/>
      <c r="F96" s="38">
        <v>1.561180663</v>
      </c>
    </row>
    <row r="97" spans="2:6" ht="12.75">
      <c r="B97" s="10">
        <v>44805</v>
      </c>
      <c r="D97" s="38">
        <v>211.34981408434837</v>
      </c>
      <c r="E97" s="69"/>
      <c r="F97" s="38">
        <v>1.635050762</v>
      </c>
    </row>
    <row r="98" spans="2:6" ht="12.75">
      <c r="B98" s="10">
        <v>44835</v>
      </c>
      <c r="D98" s="38">
        <v>182.3660579163736</v>
      </c>
      <c r="E98" s="69"/>
      <c r="F98" s="38">
        <v>1.775156622</v>
      </c>
    </row>
    <row r="99" spans="2:6" ht="12.75">
      <c r="B99" s="10">
        <v>44866</v>
      </c>
      <c r="D99" s="38">
        <v>162.7307461948649</v>
      </c>
      <c r="E99" s="69"/>
      <c r="F99" s="38">
        <v>1.692538391</v>
      </c>
    </row>
    <row r="100" spans="2:6" ht="12.75">
      <c r="B100" s="10">
        <v>44896</v>
      </c>
      <c r="D100" s="38">
        <v>170.56613195712774</v>
      </c>
      <c r="E100" s="69"/>
      <c r="F100" s="38">
        <v>1.6152213199999998</v>
      </c>
    </row>
    <row r="101" spans="2:6" ht="12.75">
      <c r="B101" s="10">
        <v>44927</v>
      </c>
      <c r="D101" s="38">
        <v>142.32364401253662</v>
      </c>
      <c r="E101" s="69"/>
      <c r="F101" s="38">
        <v>1.8578479899999998</v>
      </c>
    </row>
    <row r="102" spans="2:6" ht="12.75">
      <c r="B102" s="10">
        <v>44958</v>
      </c>
      <c r="D102" s="38">
        <v>142.3348458344431</v>
      </c>
      <c r="E102" s="69"/>
      <c r="F102" s="38">
        <v>1.7944918310000002</v>
      </c>
    </row>
    <row r="103" spans="2:6" ht="12.75">
      <c r="B103" s="10">
        <v>44986</v>
      </c>
      <c r="D103" s="38">
        <v>147.6794180996462</v>
      </c>
      <c r="E103" s="69"/>
      <c r="F103" s="38">
        <v>1.783709928</v>
      </c>
    </row>
    <row r="104" spans="2:6" ht="12.75">
      <c r="B104" s="10">
        <v>45017</v>
      </c>
      <c r="D104" s="38">
        <v>149.24761484235498</v>
      </c>
      <c r="E104" s="69"/>
      <c r="F104" s="38">
        <v>1.574688068</v>
      </c>
    </row>
    <row r="105" spans="2:6" ht="12.75">
      <c r="B105" s="10">
        <v>45047</v>
      </c>
      <c r="D105" s="38">
        <v>147.66905463717742</v>
      </c>
      <c r="E105" s="69"/>
      <c r="F105" s="38">
        <v>1.5705592860000002</v>
      </c>
    </row>
    <row r="106" spans="2:6" ht="12.75">
      <c r="B106" s="10">
        <v>45078</v>
      </c>
      <c r="D106" s="38">
        <v>142.7622400217028</v>
      </c>
      <c r="E106" s="69"/>
      <c r="F106" s="38">
        <v>1.552876372</v>
      </c>
    </row>
    <row r="107" ht="12.75">
      <c r="D107" s="38"/>
    </row>
  </sheetData>
  <conditionalFormatting sqref="E3:E40">
    <cfRule type="top10" priority="8" dxfId="0" rank="4"/>
  </conditionalFormatting>
  <conditionalFormatting sqref="C3:C40">
    <cfRule type="top10" priority="7" dxfId="0" rank="4"/>
  </conditionalFormatting>
  <conditionalFormatting sqref="F70">
    <cfRule type="top10" priority="6" dxfId="0" rank="3"/>
  </conditionalFormatting>
  <conditionalFormatting sqref="D70">
    <cfRule type="top10" priority="5" dxfId="0" rank="3"/>
  </conditionalFormatting>
  <conditionalFormatting sqref="F59:F69">
    <cfRule type="top10" priority="4" dxfId="0" rank="3"/>
  </conditionalFormatting>
  <conditionalFormatting sqref="D59:D69">
    <cfRule type="top10" priority="3" dxfId="0" rank="3"/>
  </conditionalFormatting>
  <conditionalFormatting sqref="F41:F58">
    <cfRule type="top10" priority="9" dxfId="0" rank="3"/>
  </conditionalFormatting>
  <conditionalFormatting sqref="D41:D58">
    <cfRule type="top10" priority="10" dxfId="0" rank="3"/>
  </conditionalFormatting>
  <conditionalFormatting sqref="D71:D107">
    <cfRule type="top10" priority="2" dxfId="0" rank="3"/>
  </conditionalFormatting>
  <conditionalFormatting sqref="F71:F106">
    <cfRule type="top10" priority="1" dxfId="0" rank="3"/>
  </conditionalFormatting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2:I69"/>
  <sheetViews>
    <sheetView showGridLines="0" workbookViewId="0" topLeftCell="A4">
      <selection activeCell="E37" sqref="E37"/>
    </sheetView>
  </sheetViews>
  <sheetFormatPr defaultColWidth="8.7109375" defaultRowHeight="12.75"/>
  <cols>
    <col min="1" max="1" width="12.8515625" style="4" customWidth="1"/>
    <col min="2" max="4" width="8.7109375" style="24" customWidth="1"/>
    <col min="5" max="5" width="13.7109375" style="24" customWidth="1"/>
    <col min="6" max="8" width="8.7109375" style="64" customWidth="1"/>
    <col min="9" max="16384" width="8.7109375" style="24" customWidth="1"/>
  </cols>
  <sheetData>
    <row r="1" ht="12.75"/>
    <row r="2" spans="1:9" ht="12.75">
      <c r="A2" s="11"/>
      <c r="B2" s="23"/>
      <c r="F2" s="276"/>
      <c r="G2" s="276"/>
      <c r="H2" s="276"/>
      <c r="I2" s="276"/>
    </row>
    <row r="3" spans="1:9" ht="12.75">
      <c r="A3" s="12" t="s">
        <v>8</v>
      </c>
      <c r="B3" s="61" t="s">
        <v>9</v>
      </c>
      <c r="F3" s="62"/>
      <c r="G3" s="62"/>
      <c r="H3" s="62"/>
      <c r="I3" s="31"/>
    </row>
    <row r="4" spans="1:5" ht="12.75">
      <c r="A4" s="13" t="s">
        <v>71</v>
      </c>
      <c r="B4" s="63">
        <v>147.7674604734798</v>
      </c>
      <c r="E4" s="6" t="s">
        <v>221</v>
      </c>
    </row>
    <row r="5" spans="1:5" ht="12.75">
      <c r="A5" s="13" t="s">
        <v>72</v>
      </c>
      <c r="B5" s="63">
        <v>139.54015027251776</v>
      </c>
      <c r="E5" s="65" t="s">
        <v>212</v>
      </c>
    </row>
    <row r="6" spans="1:2" ht="12.75">
      <c r="A6" s="13" t="s">
        <v>73</v>
      </c>
      <c r="B6" s="63">
        <v>127.345980934319</v>
      </c>
    </row>
    <row r="7" spans="1:2" ht="12.75">
      <c r="A7" s="13" t="s">
        <v>74</v>
      </c>
      <c r="B7" s="63">
        <v>122.16150903801694</v>
      </c>
    </row>
    <row r="8" spans="1:2" ht="12.75">
      <c r="A8" s="13" t="s">
        <v>75</v>
      </c>
      <c r="B8" s="63">
        <v>132.53038860786225</v>
      </c>
    </row>
    <row r="9" spans="1:2" ht="12.75">
      <c r="A9" s="13" t="s">
        <v>76</v>
      </c>
      <c r="B9" s="63">
        <v>136.57543008072741</v>
      </c>
    </row>
    <row r="10" spans="1:2" ht="12.75">
      <c r="A10" s="13" t="s">
        <v>77</v>
      </c>
      <c r="B10" s="63">
        <v>137.73016445566358</v>
      </c>
    </row>
    <row r="11" spans="1:2" ht="12.75">
      <c r="A11" s="13" t="s">
        <v>78</v>
      </c>
      <c r="B11" s="63">
        <v>139.2799557805946</v>
      </c>
    </row>
    <row r="12" spans="1:2" ht="12.75">
      <c r="A12" s="13" t="s">
        <v>79</v>
      </c>
      <c r="B12" s="63">
        <v>140.7049398139899</v>
      </c>
    </row>
    <row r="13" spans="1:2" ht="12.75">
      <c r="A13" s="13" t="s">
        <v>80</v>
      </c>
      <c r="B13" s="63">
        <v>145.5767602639572</v>
      </c>
    </row>
    <row r="14" spans="1:2" ht="12.75">
      <c r="A14" s="13" t="s">
        <v>81</v>
      </c>
      <c r="B14" s="63">
        <v>141.39403385975672</v>
      </c>
    </row>
    <row r="15" spans="1:2" ht="12.75">
      <c r="A15" s="13" t="s">
        <v>82</v>
      </c>
      <c r="B15" s="63">
        <v>133.03756563863752</v>
      </c>
    </row>
    <row r="16" spans="1:2" ht="12.75">
      <c r="A16" s="13" t="s">
        <v>83</v>
      </c>
      <c r="B16" s="63">
        <v>133.26833017066033</v>
      </c>
    </row>
    <row r="17" spans="1:2" ht="12.75">
      <c r="A17" s="13" t="s">
        <v>84</v>
      </c>
      <c r="B17" s="63">
        <v>132.5962166578515</v>
      </c>
    </row>
    <row r="18" spans="1:2" ht="12.75">
      <c r="A18" s="13" t="s">
        <v>85</v>
      </c>
      <c r="B18" s="63">
        <v>124.87565281884815</v>
      </c>
    </row>
    <row r="19" spans="1:2" ht="12.75">
      <c r="A19" s="13" t="s">
        <v>86</v>
      </c>
      <c r="B19" s="63">
        <v>127.66995444832816</v>
      </c>
    </row>
    <row r="20" spans="1:2" ht="12.75">
      <c r="A20" s="13" t="s">
        <v>87</v>
      </c>
      <c r="B20" s="63">
        <v>123.89104928139562</v>
      </c>
    </row>
    <row r="21" spans="1:2" ht="12.75">
      <c r="A21" s="13" t="s">
        <v>88</v>
      </c>
      <c r="B21" s="63">
        <v>120.30605260492871</v>
      </c>
    </row>
    <row r="22" spans="1:2" ht="12.75">
      <c r="A22" s="13" t="s">
        <v>89</v>
      </c>
      <c r="B22" s="63">
        <v>114.79081159984305</v>
      </c>
    </row>
    <row r="23" spans="1:2" ht="12.75">
      <c r="A23" s="13" t="s">
        <v>90</v>
      </c>
      <c r="B23" s="63">
        <v>110.37529613102777</v>
      </c>
    </row>
    <row r="24" spans="1:2" ht="12.75">
      <c r="A24" s="13" t="s">
        <v>91</v>
      </c>
      <c r="B24" s="63">
        <v>108.23166272670981</v>
      </c>
    </row>
    <row r="25" spans="1:2" ht="12.75">
      <c r="A25" s="13" t="s">
        <v>92</v>
      </c>
      <c r="B25" s="63">
        <v>100.33633908561497</v>
      </c>
    </row>
    <row r="26" spans="1:2" ht="12.75">
      <c r="A26" s="13" t="s">
        <v>93</v>
      </c>
      <c r="B26" s="63">
        <v>100.51184129115408</v>
      </c>
    </row>
    <row r="27" spans="1:2" ht="12.75">
      <c r="A27" s="13" t="s">
        <v>94</v>
      </c>
      <c r="B27" s="63">
        <v>93.24841281531786</v>
      </c>
    </row>
    <row r="28" spans="1:2" ht="12.75">
      <c r="A28" s="13" t="s">
        <v>95</v>
      </c>
      <c r="B28" s="63">
        <v>86.11489406855388</v>
      </c>
    </row>
    <row r="29" spans="1:2" ht="12.75">
      <c r="A29" s="13" t="s">
        <v>96</v>
      </c>
      <c r="B29" s="63">
        <v>86.76555029017118</v>
      </c>
    </row>
    <row r="30" spans="1:2" ht="9.95" customHeight="1">
      <c r="A30" s="13" t="s">
        <v>97</v>
      </c>
      <c r="B30" s="63">
        <v>87.08237367475785</v>
      </c>
    </row>
    <row r="31" spans="1:2" ht="12.75">
      <c r="A31" s="13" t="s">
        <v>98</v>
      </c>
      <c r="B31" s="63">
        <v>96.65379503615948</v>
      </c>
    </row>
    <row r="32" spans="1:2" ht="12.75">
      <c r="A32" s="13" t="s">
        <v>99</v>
      </c>
      <c r="B32" s="63">
        <v>122.05446603639304</v>
      </c>
    </row>
    <row r="33" spans="1:2" ht="12.75">
      <c r="A33" s="13" t="s">
        <v>100</v>
      </c>
      <c r="B33" s="63">
        <v>123.23423096716431</v>
      </c>
    </row>
    <row r="34" spans="1:2" ht="12.75">
      <c r="A34" s="13" t="s">
        <v>101</v>
      </c>
      <c r="B34" s="63">
        <v>109.20599817309328</v>
      </c>
    </row>
    <row r="35" spans="1:2" ht="12.75">
      <c r="A35" s="13" t="s">
        <v>102</v>
      </c>
      <c r="B35" s="63">
        <v>100.43717022347103</v>
      </c>
    </row>
    <row r="36" spans="1:2" ht="12.75">
      <c r="A36" s="13" t="s">
        <v>103</v>
      </c>
      <c r="B36" s="63">
        <v>108.58425546162935</v>
      </c>
    </row>
    <row r="37" spans="1:2" ht="12.75">
      <c r="A37" s="13" t="s">
        <v>104</v>
      </c>
      <c r="B37" s="63">
        <v>115.0742036026971</v>
      </c>
    </row>
    <row r="38" spans="1:2" ht="12.75">
      <c r="A38" s="13" t="s">
        <v>105</v>
      </c>
      <c r="B38" s="63">
        <v>112.86095889247106</v>
      </c>
    </row>
    <row r="39" spans="1:2" ht="12.75">
      <c r="A39" s="13" t="s">
        <v>106</v>
      </c>
      <c r="B39" s="63">
        <v>124.47578941624397</v>
      </c>
    </row>
    <row r="40" spans="1:2" ht="12.75">
      <c r="A40" s="13" t="s">
        <v>107</v>
      </c>
      <c r="B40" s="63">
        <v>132.21969300790803</v>
      </c>
    </row>
    <row r="41" spans="1:2" ht="12.75">
      <c r="A41" s="13" t="s">
        <v>108</v>
      </c>
      <c r="B41" s="63">
        <v>149.11855269000253</v>
      </c>
    </row>
    <row r="42" spans="1:2" ht="12.75">
      <c r="A42" s="13" t="s">
        <v>109</v>
      </c>
      <c r="B42" s="63">
        <v>168.83594700315018</v>
      </c>
    </row>
    <row r="43" spans="1:2" ht="12.75">
      <c r="A43" s="13" t="s">
        <v>110</v>
      </c>
      <c r="B43" s="63">
        <v>191.04812853244778</v>
      </c>
    </row>
    <row r="44" spans="1:2" ht="12.75">
      <c r="A44" s="13" t="s">
        <v>111</v>
      </c>
      <c r="B44" s="63">
        <v>191.51224667166173</v>
      </c>
    </row>
    <row r="45" spans="1:6" ht="12.75">
      <c r="A45" s="13" t="s">
        <v>112</v>
      </c>
      <c r="B45" s="63">
        <v>187.67381017507628</v>
      </c>
      <c r="F45" s="57" t="s">
        <v>211</v>
      </c>
    </row>
    <row r="46" spans="1:2" ht="12.75">
      <c r="A46" s="13" t="s">
        <v>113</v>
      </c>
      <c r="B46" s="63">
        <v>193.77533255648203</v>
      </c>
    </row>
    <row r="47" spans="1:2" ht="12.75">
      <c r="A47" s="13" t="s">
        <v>114</v>
      </c>
      <c r="B47" s="63">
        <v>202.18254908219947</v>
      </c>
    </row>
    <row r="48" spans="1:2" ht="12.75">
      <c r="A48" s="13" t="s">
        <v>115</v>
      </c>
      <c r="B48" s="63">
        <v>205.83471603185922</v>
      </c>
    </row>
    <row r="49" spans="1:2" ht="12.75">
      <c r="A49" s="13" t="s">
        <v>116</v>
      </c>
      <c r="B49" s="63">
        <v>209.62385332083326</v>
      </c>
    </row>
    <row r="50" spans="1:2" ht="12.75">
      <c r="A50" s="13" t="s">
        <v>117</v>
      </c>
      <c r="B50" s="63">
        <v>221.33503268446498</v>
      </c>
    </row>
    <row r="51" spans="1:2" ht="12.75">
      <c r="A51" s="14" t="s">
        <v>118</v>
      </c>
      <c r="B51" s="66">
        <v>209.00303925723733</v>
      </c>
    </row>
    <row r="52" spans="1:2" ht="12.75">
      <c r="A52" s="13" t="s">
        <v>188</v>
      </c>
      <c r="B52" s="63">
        <v>207.2136831456314</v>
      </c>
    </row>
    <row r="53" spans="1:2" ht="12.75">
      <c r="A53" s="13" t="s">
        <v>189</v>
      </c>
      <c r="B53" s="63">
        <v>210.7263378298919</v>
      </c>
    </row>
    <row r="54" spans="1:2" ht="12.75">
      <c r="A54" s="13" t="s">
        <v>190</v>
      </c>
      <c r="B54" s="63">
        <v>223.63666242576184</v>
      </c>
    </row>
    <row r="55" spans="1:2" ht="12.75">
      <c r="A55" s="13" t="s">
        <v>191</v>
      </c>
      <c r="B55" s="63">
        <v>234.1474540139698</v>
      </c>
    </row>
    <row r="56" spans="1:2" ht="12.75">
      <c r="A56" s="13" t="s">
        <v>192</v>
      </c>
      <c r="B56" s="63">
        <v>239.69450127351993</v>
      </c>
    </row>
    <row r="57" spans="1:2" ht="12.75">
      <c r="A57" s="13" t="s">
        <v>193</v>
      </c>
      <c r="B57" s="63">
        <v>242.65009083661357</v>
      </c>
    </row>
    <row r="58" spans="1:2" ht="12.75">
      <c r="A58" s="13" t="s">
        <v>194</v>
      </c>
      <c r="B58" s="63">
        <v>244.81130569614683</v>
      </c>
    </row>
    <row r="59" spans="1:2" ht="12.75">
      <c r="A59" s="13" t="s">
        <v>195</v>
      </c>
      <c r="B59" s="63">
        <v>234.3706247020871</v>
      </c>
    </row>
    <row r="60" spans="1:2" ht="12.75">
      <c r="A60" s="13" t="s">
        <v>196</v>
      </c>
      <c r="B60" s="63">
        <v>211.34981408434837</v>
      </c>
    </row>
    <row r="61" spans="1:2" ht="12.75">
      <c r="A61" s="13" t="s">
        <v>197</v>
      </c>
      <c r="B61" s="63">
        <v>182.3660579163736</v>
      </c>
    </row>
    <row r="62" spans="1:2" ht="12.75">
      <c r="A62" s="13" t="s">
        <v>198</v>
      </c>
      <c r="B62" s="63">
        <v>162.7307461948649</v>
      </c>
    </row>
    <row r="63" spans="1:2" ht="12.75">
      <c r="A63" s="13" t="s">
        <v>199</v>
      </c>
      <c r="B63" s="63">
        <v>170.56613195712774</v>
      </c>
    </row>
    <row r="64" spans="1:2" ht="12.75">
      <c r="A64" s="13" t="s">
        <v>200</v>
      </c>
      <c r="B64" s="63">
        <v>142.32364401253662</v>
      </c>
    </row>
    <row r="65" spans="1:2" ht="12.75">
      <c r="A65" s="13" t="s">
        <v>201</v>
      </c>
      <c r="B65" s="63">
        <v>142.3348458344431</v>
      </c>
    </row>
    <row r="66" spans="1:2" ht="12.75">
      <c r="A66" s="13" t="s">
        <v>202</v>
      </c>
      <c r="B66" s="63">
        <v>147.6794180996462</v>
      </c>
    </row>
    <row r="67" spans="1:2" ht="12.75">
      <c r="A67" s="13" t="s">
        <v>203</v>
      </c>
      <c r="B67" s="63">
        <v>149.24761484235498</v>
      </c>
    </row>
    <row r="68" spans="1:2" ht="12.75">
      <c r="A68" s="13" t="s">
        <v>204</v>
      </c>
      <c r="B68" s="63">
        <v>147.66905463717742</v>
      </c>
    </row>
    <row r="69" spans="1:2" ht="12.75">
      <c r="A69" s="13" t="s">
        <v>205</v>
      </c>
      <c r="B69" s="63">
        <v>142.7622400217028</v>
      </c>
    </row>
  </sheetData>
  <mergeCells count="1">
    <mergeCell ref="F2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AB4D3-A881-472A-B872-CA0348BD87B4}">
  <sheetPr>
    <tabColor rgb="FF92D050"/>
    <pageSetUpPr fitToPage="1"/>
  </sheetPr>
  <dimension ref="B2:J106"/>
  <sheetViews>
    <sheetView showGridLines="0" workbookViewId="0" topLeftCell="B1">
      <selection activeCell="U36" sqref="U36"/>
    </sheetView>
  </sheetViews>
  <sheetFormatPr defaultColWidth="11.57421875" defaultRowHeight="12.75"/>
  <cols>
    <col min="1" max="1" width="11.57421875" style="36" customWidth="1"/>
    <col min="2" max="2" width="10.28125" style="60" customWidth="1"/>
    <col min="3" max="3" width="17.00390625" style="36" customWidth="1"/>
    <col min="4" max="4" width="8.140625" style="36" customWidth="1"/>
    <col min="5" max="17" width="11.57421875" style="36" customWidth="1"/>
    <col min="18" max="18" width="13.28125" style="36" customWidth="1"/>
    <col min="19" max="16384" width="11.57421875" style="36" customWidth="1"/>
  </cols>
  <sheetData>
    <row r="1" ht="12.75"/>
    <row r="2" spans="2:7" ht="51">
      <c r="B2" s="67" t="s">
        <v>119</v>
      </c>
      <c r="C2" s="35" t="s">
        <v>6</v>
      </c>
      <c r="D2" s="68" t="s">
        <v>7</v>
      </c>
      <c r="F2" s="69"/>
      <c r="G2" s="60" t="s">
        <v>223</v>
      </c>
    </row>
    <row r="3" spans="2:6" ht="12.75">
      <c r="B3" s="70">
        <v>37987</v>
      </c>
      <c r="C3" s="71">
        <v>186.2583064166667</v>
      </c>
      <c r="D3" s="73"/>
      <c r="F3" s="42"/>
    </row>
    <row r="4" spans="2:7" ht="12.75">
      <c r="B4" s="74">
        <v>38352</v>
      </c>
      <c r="C4" s="71">
        <v>186.2583064166667</v>
      </c>
      <c r="D4" s="76"/>
      <c r="F4" s="42"/>
      <c r="G4" s="36" t="s">
        <v>216</v>
      </c>
    </row>
    <row r="5" spans="2:6" ht="12.75">
      <c r="B5" s="74">
        <v>38353</v>
      </c>
      <c r="C5" s="71">
        <v>216.39717541666667</v>
      </c>
      <c r="D5" s="76"/>
      <c r="F5" s="42"/>
    </row>
    <row r="6" spans="2:6" ht="12.75">
      <c r="B6" s="74">
        <v>38717</v>
      </c>
      <c r="C6" s="71">
        <v>216.39717541666667</v>
      </c>
      <c r="D6" s="76"/>
      <c r="F6" s="42"/>
    </row>
    <row r="7" spans="2:6" ht="12.75">
      <c r="B7" s="74">
        <v>38718</v>
      </c>
      <c r="C7" s="71">
        <v>267.0722571666667</v>
      </c>
      <c r="D7" s="76"/>
      <c r="F7" s="42"/>
    </row>
    <row r="8" spans="2:6" ht="12.75">
      <c r="B8" s="74">
        <v>39082</v>
      </c>
      <c r="C8" s="71">
        <v>267.0722571666667</v>
      </c>
      <c r="D8" s="76"/>
      <c r="F8" s="42"/>
    </row>
    <row r="9" spans="2:6" ht="12.75">
      <c r="B9" s="74">
        <v>39083</v>
      </c>
      <c r="C9" s="71">
        <v>287.73439241666665</v>
      </c>
      <c r="D9" s="76"/>
      <c r="F9" s="42"/>
    </row>
    <row r="10" spans="2:6" ht="12.75">
      <c r="B10" s="74">
        <v>39447</v>
      </c>
      <c r="C10" s="71">
        <v>287.73439241666665</v>
      </c>
      <c r="D10" s="76"/>
      <c r="F10" s="42"/>
    </row>
    <row r="11" spans="2:6" ht="12.75">
      <c r="B11" s="74">
        <v>39448</v>
      </c>
      <c r="C11" s="71">
        <v>281.82430666666664</v>
      </c>
      <c r="D11" s="76"/>
      <c r="F11" s="42"/>
    </row>
    <row r="12" spans="2:6" ht="12.75">
      <c r="B12" s="74">
        <v>39813</v>
      </c>
      <c r="C12" s="71">
        <v>281.82430666666664</v>
      </c>
      <c r="D12" s="76"/>
      <c r="F12" s="42"/>
    </row>
    <row r="13" spans="2:6" ht="12.75">
      <c r="B13" s="74">
        <v>39814</v>
      </c>
      <c r="C13" s="71">
        <v>372.72651091666665</v>
      </c>
      <c r="D13" s="76"/>
      <c r="F13" s="42"/>
    </row>
    <row r="14" spans="2:6" ht="12.75">
      <c r="B14" s="74">
        <v>40178</v>
      </c>
      <c r="C14" s="71">
        <v>372.72651091666665</v>
      </c>
      <c r="D14" s="76"/>
      <c r="F14" s="42"/>
    </row>
    <row r="15" spans="2:6" ht="12.75">
      <c r="B15" s="74">
        <v>40179</v>
      </c>
      <c r="C15" s="71">
        <v>407.3735003333333</v>
      </c>
      <c r="D15" s="76"/>
      <c r="F15" s="42"/>
    </row>
    <row r="16" spans="2:6" ht="12.75">
      <c r="B16" s="74">
        <v>40543</v>
      </c>
      <c r="C16" s="71">
        <v>407.3735003333333</v>
      </c>
      <c r="D16" s="76"/>
      <c r="F16" s="42"/>
    </row>
    <row r="17" spans="2:6" ht="12.75">
      <c r="B17" s="74">
        <v>40544</v>
      </c>
      <c r="C17" s="71">
        <v>428.1373155</v>
      </c>
      <c r="D17" s="76"/>
      <c r="F17" s="42"/>
    </row>
    <row r="18" spans="2:6" ht="12.75">
      <c r="B18" s="74">
        <v>40908</v>
      </c>
      <c r="C18" s="71">
        <v>428.1373155</v>
      </c>
      <c r="D18" s="76"/>
      <c r="F18" s="42"/>
    </row>
    <row r="19" spans="2:6" ht="12.75">
      <c r="B19" s="74">
        <v>40909</v>
      </c>
      <c r="C19" s="71">
        <v>439.62495800000005</v>
      </c>
      <c r="D19" s="76"/>
      <c r="F19" s="42"/>
    </row>
    <row r="20" spans="2:6" ht="12.75">
      <c r="B20" s="74">
        <v>41274</v>
      </c>
      <c r="C20" s="71">
        <v>439.62495800000005</v>
      </c>
      <c r="D20" s="76"/>
      <c r="F20" s="42"/>
    </row>
    <row r="21" spans="2:6" ht="12.75">
      <c r="B21" s="74">
        <v>41275</v>
      </c>
      <c r="C21" s="71">
        <v>410.0372346666667</v>
      </c>
      <c r="D21" s="76"/>
      <c r="F21" s="42"/>
    </row>
    <row r="22" spans="2:6" ht="12.75">
      <c r="B22" s="74">
        <v>41639</v>
      </c>
      <c r="C22" s="71">
        <v>410.0372346666667</v>
      </c>
      <c r="D22" s="76"/>
      <c r="F22" s="42"/>
    </row>
    <row r="23" spans="2:6" ht="12.75">
      <c r="B23" s="74">
        <v>41640</v>
      </c>
      <c r="C23" s="71">
        <v>446.9764145833333</v>
      </c>
      <c r="D23" s="76"/>
      <c r="F23" s="42"/>
    </row>
    <row r="24" spans="2:6" ht="12.75">
      <c r="B24" s="74">
        <v>42004</v>
      </c>
      <c r="C24" s="71">
        <v>446.9764145833333</v>
      </c>
      <c r="D24" s="76"/>
      <c r="F24" s="42"/>
    </row>
    <row r="25" spans="2:6" ht="12.75">
      <c r="B25" s="74">
        <v>42005</v>
      </c>
      <c r="C25" s="71">
        <v>448.0213595</v>
      </c>
      <c r="D25" s="76"/>
      <c r="F25" s="42"/>
    </row>
    <row r="26" spans="2:6" ht="12.75">
      <c r="B26" s="74">
        <v>42369</v>
      </c>
      <c r="C26" s="71">
        <v>448.0213595</v>
      </c>
      <c r="D26" s="76"/>
      <c r="F26" s="42"/>
    </row>
    <row r="27" spans="2:5" ht="12.75">
      <c r="B27" s="74">
        <v>42370</v>
      </c>
      <c r="C27" s="71">
        <v>477.1924701666667</v>
      </c>
      <c r="D27" s="76"/>
      <c r="E27" s="42"/>
    </row>
    <row r="28" spans="2:5" ht="12.75">
      <c r="B28" s="74">
        <v>42735</v>
      </c>
      <c r="C28" s="71">
        <v>477.1924701666667</v>
      </c>
      <c r="D28" s="76"/>
      <c r="E28" s="42"/>
    </row>
    <row r="29" spans="2:5" ht="12.75">
      <c r="B29" s="74">
        <v>42736</v>
      </c>
      <c r="C29" s="71">
        <v>441.37777233333344</v>
      </c>
      <c r="D29" s="76"/>
      <c r="E29" s="42"/>
    </row>
    <row r="30" spans="2:5" ht="12.75">
      <c r="B30" s="74">
        <v>43100</v>
      </c>
      <c r="C30" s="71">
        <v>441.37777233333344</v>
      </c>
      <c r="D30" s="76"/>
      <c r="E30" s="42"/>
    </row>
    <row r="31" spans="2:5" ht="12.75">
      <c r="B31" s="74">
        <v>43101</v>
      </c>
      <c r="C31" s="71">
        <v>389.1385139166667</v>
      </c>
      <c r="D31" s="76"/>
      <c r="E31" s="42"/>
    </row>
    <row r="32" spans="2:5" ht="12.75">
      <c r="B32" s="74">
        <v>43465</v>
      </c>
      <c r="C32" s="71">
        <v>389.1385139166667</v>
      </c>
      <c r="D32" s="76"/>
      <c r="E32" s="42"/>
    </row>
    <row r="33" spans="2:5" ht="12.75">
      <c r="B33" s="74">
        <v>43466</v>
      </c>
      <c r="C33" s="71">
        <v>393.17507175</v>
      </c>
      <c r="D33" s="76"/>
      <c r="E33" s="42"/>
    </row>
    <row r="34" spans="2:5" ht="12.75">
      <c r="B34" s="74">
        <v>43830</v>
      </c>
      <c r="C34" s="71">
        <v>393.17507175</v>
      </c>
      <c r="D34" s="76"/>
      <c r="E34" s="42"/>
    </row>
    <row r="35" spans="2:5" ht="12.75">
      <c r="B35" s="74">
        <v>43861</v>
      </c>
      <c r="C35" s="77">
        <v>383.9056755</v>
      </c>
      <c r="D35" s="79"/>
      <c r="E35" s="42"/>
    </row>
    <row r="36" spans="2:5" ht="12.75">
      <c r="B36" s="74">
        <v>44196</v>
      </c>
      <c r="C36" s="80">
        <v>383.9056755</v>
      </c>
      <c r="D36" s="82"/>
      <c r="E36" s="42"/>
    </row>
    <row r="37" spans="2:5" ht="12.75">
      <c r="B37" s="15">
        <v>44197</v>
      </c>
      <c r="C37" s="83">
        <v>395.8779439166666</v>
      </c>
      <c r="D37" s="85"/>
      <c r="E37" s="42"/>
    </row>
    <row r="38" spans="2:5" ht="12.75">
      <c r="B38" s="15">
        <v>44531</v>
      </c>
      <c r="C38" s="83">
        <v>395.8779439166666</v>
      </c>
      <c r="D38" s="85"/>
      <c r="E38" s="42"/>
    </row>
    <row r="39" spans="2:5" ht="12.75">
      <c r="B39" s="15">
        <v>44562</v>
      </c>
      <c r="C39" s="83">
        <v>425.8440930833334</v>
      </c>
      <c r="D39" s="85"/>
      <c r="E39" s="42"/>
    </row>
    <row r="40" spans="2:5" ht="12.75">
      <c r="B40" s="15">
        <v>44896</v>
      </c>
      <c r="C40" s="83">
        <v>425.8440930833334</v>
      </c>
      <c r="D40" s="85"/>
      <c r="E40" s="42"/>
    </row>
    <row r="41" spans="2:5" ht="12.75">
      <c r="B41" s="74">
        <v>43101</v>
      </c>
      <c r="C41" s="75"/>
      <c r="D41" s="73">
        <v>360.43165000000005</v>
      </c>
      <c r="E41" s="86"/>
    </row>
    <row r="42" spans="2:5" ht="12.75">
      <c r="B42" s="74">
        <v>43132</v>
      </c>
      <c r="C42" s="75"/>
      <c r="D42" s="73">
        <v>378.88073099999997</v>
      </c>
      <c r="E42" s="86"/>
    </row>
    <row r="43" spans="2:5" ht="12.75">
      <c r="B43" s="74">
        <v>43160</v>
      </c>
      <c r="C43" s="75"/>
      <c r="D43" s="73">
        <v>413.657862</v>
      </c>
      <c r="E43" s="86"/>
    </row>
    <row r="44" spans="2:5" ht="12.75">
      <c r="B44" s="74">
        <v>43191</v>
      </c>
      <c r="C44" s="75"/>
      <c r="D44" s="73">
        <v>398.314133</v>
      </c>
      <c r="E44" s="86"/>
    </row>
    <row r="45" spans="2:5" ht="12.75">
      <c r="B45" s="74">
        <v>43221</v>
      </c>
      <c r="C45" s="75"/>
      <c r="D45" s="73">
        <v>426.7669890000001</v>
      </c>
      <c r="E45" s="86"/>
    </row>
    <row r="46" spans="2:5" ht="12.75">
      <c r="B46" s="74">
        <v>43252</v>
      </c>
      <c r="C46" s="75"/>
      <c r="D46" s="73">
        <v>426.67232299999995</v>
      </c>
      <c r="E46" s="86"/>
    </row>
    <row r="47" spans="2:5" ht="12.75">
      <c r="B47" s="74">
        <v>43282</v>
      </c>
      <c r="C47" s="75"/>
      <c r="D47" s="73">
        <v>400.7712230000001</v>
      </c>
      <c r="E47" s="86"/>
    </row>
    <row r="48" spans="2:5" ht="12.75">
      <c r="B48" s="74">
        <v>43313</v>
      </c>
      <c r="C48" s="75"/>
      <c r="D48" s="73">
        <v>343.345003</v>
      </c>
      <c r="E48" s="86"/>
    </row>
    <row r="49" spans="2:5" ht="12.75">
      <c r="B49" s="74">
        <v>43344</v>
      </c>
      <c r="C49" s="75"/>
      <c r="D49" s="73">
        <v>368.11798100000004</v>
      </c>
      <c r="E49" s="86"/>
    </row>
    <row r="50" spans="2:5" ht="12.75">
      <c r="B50" s="74">
        <v>43374</v>
      </c>
      <c r="C50" s="75"/>
      <c r="D50" s="73">
        <v>412.496769</v>
      </c>
      <c r="E50" s="86"/>
    </row>
    <row r="51" spans="2:5" ht="12.75">
      <c r="B51" s="74">
        <v>43405</v>
      </c>
      <c r="C51" s="75"/>
      <c r="D51" s="73">
        <v>402.327823</v>
      </c>
      <c r="E51" s="86"/>
    </row>
    <row r="52" spans="2:5" ht="12.75">
      <c r="B52" s="74">
        <v>43435</v>
      </c>
      <c r="C52" s="75"/>
      <c r="D52" s="73">
        <v>337.87968000000006</v>
      </c>
      <c r="E52" s="86"/>
    </row>
    <row r="53" spans="2:5" ht="12.75">
      <c r="B53" s="74">
        <v>43466</v>
      </c>
      <c r="C53" s="75"/>
      <c r="D53" s="73">
        <v>386.747206</v>
      </c>
      <c r="E53" s="86"/>
    </row>
    <row r="54" spans="2:5" ht="12.75">
      <c r="B54" s="74">
        <v>43497</v>
      </c>
      <c r="C54" s="75"/>
      <c r="D54" s="73">
        <v>368.781431</v>
      </c>
      <c r="E54" s="86"/>
    </row>
    <row r="55" spans="2:5" ht="12.75">
      <c r="B55" s="74">
        <v>43525</v>
      </c>
      <c r="C55" s="75"/>
      <c r="D55" s="73">
        <v>414.997965</v>
      </c>
      <c r="E55" s="86"/>
    </row>
    <row r="56" spans="2:5" ht="12.75">
      <c r="B56" s="74">
        <v>43556</v>
      </c>
      <c r="C56" s="75"/>
      <c r="D56" s="73">
        <v>400.55254400000007</v>
      </c>
      <c r="E56" s="86"/>
    </row>
    <row r="57" spans="2:5" ht="12.75">
      <c r="B57" s="74">
        <v>43586</v>
      </c>
      <c r="C57" s="75"/>
      <c r="D57" s="73">
        <v>447.69827999999995</v>
      </c>
      <c r="E57" s="86"/>
    </row>
    <row r="58" spans="2:5" ht="12.75">
      <c r="B58" s="74">
        <v>43617</v>
      </c>
      <c r="C58" s="75"/>
      <c r="D58" s="73">
        <v>373.35457299999996</v>
      </c>
      <c r="E58" s="86"/>
    </row>
    <row r="59" spans="2:5" ht="9.6" customHeight="1">
      <c r="B59" s="74">
        <v>43647</v>
      </c>
      <c r="C59" s="75"/>
      <c r="D59" s="73">
        <v>396.8421349999999</v>
      </c>
      <c r="E59" s="86"/>
    </row>
    <row r="60" spans="2:10" ht="12.75">
      <c r="B60" s="74">
        <v>43678</v>
      </c>
      <c r="C60" s="75"/>
      <c r="D60" s="73">
        <v>344.00274799999994</v>
      </c>
      <c r="E60" s="86"/>
      <c r="J60" s="88"/>
    </row>
    <row r="61" spans="2:5" ht="12.75">
      <c r="B61" s="74">
        <v>43709</v>
      </c>
      <c r="C61" s="75"/>
      <c r="D61" s="73">
        <v>395.59013</v>
      </c>
      <c r="E61" s="86"/>
    </row>
    <row r="62" spans="2:7" ht="12.75">
      <c r="B62" s="74">
        <v>43739</v>
      </c>
      <c r="C62" s="75"/>
      <c r="D62" s="73">
        <v>441.05760399999997</v>
      </c>
      <c r="G62" s="36" t="s">
        <v>120</v>
      </c>
    </row>
    <row r="63" spans="2:4" ht="12.75">
      <c r="B63" s="74">
        <v>43770</v>
      </c>
      <c r="C63" s="75"/>
      <c r="D63" s="73">
        <v>395.664995</v>
      </c>
    </row>
    <row r="64" spans="2:4" ht="12.75">
      <c r="B64" s="74">
        <v>43800</v>
      </c>
      <c r="C64" s="75"/>
      <c r="D64" s="73">
        <v>352.81125</v>
      </c>
    </row>
    <row r="65" spans="2:4" ht="12.75">
      <c r="B65" s="74">
        <v>43831</v>
      </c>
      <c r="C65" s="75"/>
      <c r="D65" s="73">
        <v>358.43806700000005</v>
      </c>
    </row>
    <row r="66" spans="2:4" ht="12.75">
      <c r="B66" s="74">
        <v>43862</v>
      </c>
      <c r="C66" s="75"/>
      <c r="D66" s="73">
        <v>381.71590399999997</v>
      </c>
    </row>
    <row r="67" spans="2:4" ht="12.75">
      <c r="B67" s="74">
        <v>43891</v>
      </c>
      <c r="C67" s="75"/>
      <c r="D67" s="73">
        <v>380.01697400000006</v>
      </c>
    </row>
    <row r="68" spans="2:4" ht="12.75">
      <c r="B68" s="74">
        <v>43922</v>
      </c>
      <c r="C68" s="75"/>
      <c r="D68" s="73">
        <v>326.915521</v>
      </c>
    </row>
    <row r="69" spans="2:7" ht="12.75">
      <c r="B69" s="74">
        <v>43952</v>
      </c>
      <c r="C69" s="75"/>
      <c r="D69" s="73">
        <v>327.88671199999993</v>
      </c>
      <c r="G69" s="57" t="s">
        <v>121</v>
      </c>
    </row>
    <row r="70" spans="2:7" ht="12.75">
      <c r="B70" s="89">
        <v>43983</v>
      </c>
      <c r="C70" s="75"/>
      <c r="D70" s="73">
        <v>382.04007900000005</v>
      </c>
      <c r="G70" s="57" t="s">
        <v>210</v>
      </c>
    </row>
    <row r="71" spans="2:4" ht="12.75">
      <c r="B71" s="74">
        <v>44013</v>
      </c>
      <c r="C71" s="75"/>
      <c r="D71" s="73">
        <v>421.268258</v>
      </c>
    </row>
    <row r="72" spans="2:4" ht="12.75">
      <c r="B72" s="74">
        <v>44044</v>
      </c>
      <c r="C72" s="75"/>
      <c r="D72" s="73">
        <v>345.140941</v>
      </c>
    </row>
    <row r="73" spans="2:4" ht="12.75">
      <c r="B73" s="74">
        <v>44075</v>
      </c>
      <c r="C73" s="75"/>
      <c r="D73" s="73">
        <v>406.75239</v>
      </c>
    </row>
    <row r="74" spans="2:4" ht="12.75">
      <c r="B74" s="74">
        <v>44105</v>
      </c>
      <c r="C74" s="75"/>
      <c r="D74" s="73">
        <v>433.449546</v>
      </c>
    </row>
    <row r="75" spans="2:4" ht="12.75">
      <c r="B75" s="74">
        <v>44136</v>
      </c>
      <c r="C75" s="75"/>
      <c r="D75" s="73">
        <v>423.154944</v>
      </c>
    </row>
    <row r="76" spans="2:4" ht="12.75">
      <c r="B76" s="74">
        <v>44166</v>
      </c>
      <c r="C76" s="75"/>
      <c r="D76" s="73">
        <v>420.08877</v>
      </c>
    </row>
    <row r="77" spans="2:4" ht="12.75">
      <c r="B77" s="74">
        <v>44197</v>
      </c>
      <c r="C77" s="75"/>
      <c r="D77" s="73">
        <v>313.38427599999994</v>
      </c>
    </row>
    <row r="78" spans="2:4" ht="12.75">
      <c r="B78" s="74">
        <v>44228</v>
      </c>
      <c r="C78" s="75"/>
      <c r="D78" s="73">
        <v>362.979618</v>
      </c>
    </row>
    <row r="79" spans="2:4" ht="12.75">
      <c r="B79" s="74">
        <v>44256</v>
      </c>
      <c r="C79" s="75"/>
      <c r="D79" s="73">
        <v>431.854282</v>
      </c>
    </row>
    <row r="80" spans="2:4" ht="12.75">
      <c r="B80" s="74">
        <v>44287</v>
      </c>
      <c r="C80" s="75"/>
      <c r="D80" s="73">
        <v>402.290572</v>
      </c>
    </row>
    <row r="81" spans="2:4" ht="12.75">
      <c r="B81" s="74">
        <v>44317</v>
      </c>
      <c r="C81" s="75"/>
      <c r="D81" s="73">
        <v>362.74544199999997</v>
      </c>
    </row>
    <row r="82" spans="2:4" ht="12.75">
      <c r="B82" s="74">
        <v>44348</v>
      </c>
      <c r="C82" s="75"/>
      <c r="D82" s="73">
        <v>395.91091600000004</v>
      </c>
    </row>
    <row r="83" spans="2:4" ht="12.75">
      <c r="B83" s="74">
        <v>44378</v>
      </c>
      <c r="C83" s="75"/>
      <c r="D83" s="73">
        <v>392.21216200000003</v>
      </c>
    </row>
    <row r="84" spans="2:4" ht="12.75">
      <c r="B84" s="74">
        <v>44409</v>
      </c>
      <c r="C84" s="75"/>
      <c r="D84" s="73">
        <v>387.439527</v>
      </c>
    </row>
    <row r="85" spans="2:4" ht="12.75">
      <c r="B85" s="74">
        <v>44440</v>
      </c>
      <c r="C85" s="75"/>
      <c r="D85" s="73">
        <v>409.324833</v>
      </c>
    </row>
    <row r="86" spans="2:4" ht="12.75">
      <c r="B86" s="74">
        <v>44470</v>
      </c>
      <c r="C86" s="75"/>
      <c r="D86" s="73">
        <v>416.189339</v>
      </c>
    </row>
    <row r="87" spans="2:4" ht="12.75">
      <c r="B87" s="74">
        <v>44501</v>
      </c>
      <c r="C87" s="75"/>
      <c r="D87" s="73">
        <v>458.310076</v>
      </c>
    </row>
    <row r="88" spans="2:4" ht="12.75">
      <c r="B88" s="74">
        <v>44531</v>
      </c>
      <c r="C88" s="75"/>
      <c r="D88" s="73">
        <v>417.89428399999997</v>
      </c>
    </row>
    <row r="89" spans="2:4" ht="12.75">
      <c r="B89" s="74">
        <v>44562</v>
      </c>
      <c r="C89" s="75"/>
      <c r="D89" s="73">
        <v>364.963712</v>
      </c>
    </row>
    <row r="90" spans="2:4" ht="12.75">
      <c r="B90" s="74">
        <v>44593</v>
      </c>
      <c r="C90" s="75"/>
      <c r="D90" s="73">
        <v>406.076342</v>
      </c>
    </row>
    <row r="91" spans="2:4" ht="12.75">
      <c r="B91" s="74">
        <v>44621</v>
      </c>
      <c r="C91" s="75"/>
      <c r="D91" s="73">
        <v>466.2604779999999</v>
      </c>
    </row>
    <row r="92" spans="2:4" ht="12.75">
      <c r="B92" s="74">
        <v>44652</v>
      </c>
      <c r="C92" s="75"/>
      <c r="D92" s="73">
        <v>413.60841</v>
      </c>
    </row>
    <row r="93" spans="2:4" ht="12.75">
      <c r="B93" s="74">
        <v>44682</v>
      </c>
      <c r="C93" s="75"/>
      <c r="D93" s="73">
        <v>427.590837</v>
      </c>
    </row>
    <row r="94" spans="2:4" ht="12.75">
      <c r="B94" s="74">
        <v>44713</v>
      </c>
      <c r="C94" s="75"/>
      <c r="D94" s="73">
        <v>438.83618600000005</v>
      </c>
    </row>
    <row r="95" spans="2:4" ht="12.75">
      <c r="B95" s="74">
        <v>44743</v>
      </c>
      <c r="C95" s="75"/>
      <c r="D95" s="73">
        <v>402.14615100000003</v>
      </c>
    </row>
    <row r="96" spans="2:4" ht="12.75">
      <c r="B96" s="74">
        <v>44774</v>
      </c>
      <c r="C96" s="75"/>
      <c r="D96" s="73">
        <v>394.53099199999997</v>
      </c>
    </row>
    <row r="97" spans="2:4" ht="12.75">
      <c r="B97" s="74">
        <v>44805</v>
      </c>
      <c r="C97" s="75"/>
      <c r="D97" s="73">
        <v>430.33600999999993</v>
      </c>
    </row>
    <row r="98" spans="2:4" ht="12.75">
      <c r="B98" s="74">
        <v>44835</v>
      </c>
      <c r="C98" s="75"/>
      <c r="D98" s="73">
        <v>420.9958779999999</v>
      </c>
    </row>
    <row r="99" spans="2:4" ht="12.75">
      <c r="B99" s="74">
        <v>44866</v>
      </c>
      <c r="C99" s="75"/>
      <c r="D99" s="73">
        <v>449.907822</v>
      </c>
    </row>
    <row r="100" spans="2:5" ht="12.75">
      <c r="B100" s="74">
        <v>44896</v>
      </c>
      <c r="C100" s="75"/>
      <c r="D100" s="73">
        <v>379.658929</v>
      </c>
      <c r="E100" s="36">
        <f>SUM(D95:D100)/6</f>
        <v>412.92929699999996</v>
      </c>
    </row>
    <row r="101" spans="2:4" ht="12.75">
      <c r="B101" s="74">
        <v>44927</v>
      </c>
      <c r="C101" s="75"/>
      <c r="D101" s="73">
        <v>356.66240000000005</v>
      </c>
    </row>
    <row r="102" spans="2:4" ht="12.75">
      <c r="B102" s="74">
        <v>44958</v>
      </c>
      <c r="C102" s="75"/>
      <c r="D102" s="73">
        <v>397.96715600000005</v>
      </c>
    </row>
    <row r="103" spans="2:4" ht="12.75">
      <c r="B103" s="74">
        <v>44986</v>
      </c>
      <c r="C103" s="75"/>
      <c r="D103" s="73">
        <v>476.555219</v>
      </c>
    </row>
    <row r="104" spans="2:4" ht="12.75">
      <c r="B104" s="74">
        <v>45017</v>
      </c>
      <c r="C104" s="75"/>
      <c r="D104" s="73">
        <v>395.167635</v>
      </c>
    </row>
    <row r="105" spans="2:4" ht="12.75">
      <c r="B105" s="74">
        <v>45047</v>
      </c>
      <c r="C105" s="75"/>
      <c r="D105" s="73">
        <v>421.76740099999995</v>
      </c>
    </row>
    <row r="106" spans="2:5" ht="12.75">
      <c r="B106" s="74">
        <v>45078</v>
      </c>
      <c r="C106" s="75"/>
      <c r="D106" s="73">
        <v>445.14749100000006</v>
      </c>
      <c r="E106" s="36">
        <f>SUM(D103:D106)/4</f>
        <v>434.6594365000001</v>
      </c>
    </row>
  </sheetData>
  <conditionalFormatting sqref="C3:C34">
    <cfRule type="top10" priority="4" dxfId="0" rank="2"/>
  </conditionalFormatting>
  <conditionalFormatting sqref="D61:D67">
    <cfRule type="top10" priority="2" dxfId="0" rank="3"/>
  </conditionalFormatting>
  <conditionalFormatting sqref="D41:D106">
    <cfRule type="top10" priority="5" dxfId="0" rank="3"/>
  </conditionalFormatting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63E10-E985-4B00-8D0F-C7A1E83A4EE4}">
  <sheetPr>
    <tabColor rgb="FF92D050"/>
    <pageSetUpPr fitToPage="1"/>
  </sheetPr>
  <dimension ref="B2:J106"/>
  <sheetViews>
    <sheetView showGridLines="0" workbookViewId="0" topLeftCell="A18">
      <selection activeCell="V30" sqref="V30"/>
    </sheetView>
  </sheetViews>
  <sheetFormatPr defaultColWidth="11.57421875" defaultRowHeight="12.75"/>
  <cols>
    <col min="1" max="1" width="11.57421875" style="36" customWidth="1"/>
    <col min="2" max="2" width="10.28125" style="60" customWidth="1"/>
    <col min="3" max="3" width="13.7109375" style="36" customWidth="1"/>
    <col min="4" max="4" width="7.8515625" style="36" customWidth="1"/>
    <col min="5" max="17" width="11.57421875" style="36" customWidth="1"/>
    <col min="18" max="18" width="13.28125" style="36" customWidth="1"/>
    <col min="19" max="16384" width="11.57421875" style="36" customWidth="1"/>
  </cols>
  <sheetData>
    <row r="1" ht="12.75"/>
    <row r="2" spans="2:7" ht="63.75">
      <c r="B2" s="67" t="s">
        <v>119</v>
      </c>
      <c r="C2" s="35" t="s">
        <v>4</v>
      </c>
      <c r="D2" s="35" t="s">
        <v>5</v>
      </c>
      <c r="F2" s="69"/>
      <c r="G2" s="60" t="s">
        <v>222</v>
      </c>
    </row>
    <row r="3" spans="2:6" ht="12.75">
      <c r="B3" s="70">
        <v>37987</v>
      </c>
      <c r="C3" s="71">
        <v>272.0103243073396</v>
      </c>
      <c r="D3" s="72"/>
      <c r="F3" s="42"/>
    </row>
    <row r="4" spans="2:7" ht="12.75">
      <c r="B4" s="74">
        <v>38352</v>
      </c>
      <c r="C4" s="71">
        <v>272.0103243073396</v>
      </c>
      <c r="D4" s="75"/>
      <c r="F4" s="42"/>
      <c r="G4" s="36" t="s">
        <v>212</v>
      </c>
    </row>
    <row r="5" spans="2:6" ht="12.75">
      <c r="B5" s="74">
        <v>38353</v>
      </c>
      <c r="C5" s="71">
        <v>320.1464268958486</v>
      </c>
      <c r="D5" s="75"/>
      <c r="F5" s="42"/>
    </row>
    <row r="6" spans="2:6" ht="12.75">
      <c r="B6" s="74">
        <v>38717</v>
      </c>
      <c r="C6" s="71">
        <v>320.1464268958486</v>
      </c>
      <c r="D6" s="75"/>
      <c r="F6" s="42"/>
    </row>
    <row r="7" spans="2:6" ht="12.75">
      <c r="B7" s="74">
        <v>38718</v>
      </c>
      <c r="C7" s="71">
        <v>334.3025861135509</v>
      </c>
      <c r="D7" s="75"/>
      <c r="F7" s="42"/>
    </row>
    <row r="8" spans="2:6" ht="12.75">
      <c r="B8" s="74">
        <v>39082</v>
      </c>
      <c r="C8" s="71">
        <v>334.3025861135509</v>
      </c>
      <c r="D8" s="75"/>
      <c r="F8" s="42"/>
    </row>
    <row r="9" spans="2:6" ht="12.75">
      <c r="B9" s="74">
        <v>39083</v>
      </c>
      <c r="C9" s="71">
        <v>343.84700679112336</v>
      </c>
      <c r="D9" s="75"/>
      <c r="F9" s="42"/>
    </row>
    <row r="10" spans="2:6" ht="12.75">
      <c r="B10" s="74">
        <v>39447</v>
      </c>
      <c r="C10" s="71">
        <v>343.84700679112336</v>
      </c>
      <c r="D10" s="75"/>
      <c r="F10" s="42"/>
    </row>
    <row r="11" spans="2:6" ht="12.75">
      <c r="B11" s="74">
        <v>39448</v>
      </c>
      <c r="C11" s="71">
        <v>342.4156527094919</v>
      </c>
      <c r="D11" s="75"/>
      <c r="F11" s="42"/>
    </row>
    <row r="12" spans="2:6" ht="12.75">
      <c r="B12" s="74">
        <v>39813</v>
      </c>
      <c r="C12" s="71">
        <v>342.4156527094919</v>
      </c>
      <c r="D12" s="75"/>
      <c r="F12" s="42"/>
    </row>
    <row r="13" spans="2:6" ht="12.75">
      <c r="B13" s="74">
        <v>39814</v>
      </c>
      <c r="C13" s="71">
        <v>252.19874871654415</v>
      </c>
      <c r="D13" s="75"/>
      <c r="F13" s="42"/>
    </row>
    <row r="14" spans="2:6" ht="12.75">
      <c r="B14" s="74">
        <v>40178</v>
      </c>
      <c r="C14" s="71">
        <v>252.19874871654415</v>
      </c>
      <c r="D14" s="75"/>
      <c r="F14" s="42"/>
    </row>
    <row r="15" spans="2:6" ht="12.75">
      <c r="B15" s="74">
        <v>40179</v>
      </c>
      <c r="C15" s="71">
        <v>284.5772049199918</v>
      </c>
      <c r="D15" s="75"/>
      <c r="F15" s="42"/>
    </row>
    <row r="16" spans="2:6" ht="12.75">
      <c r="B16" s="74">
        <v>40543</v>
      </c>
      <c r="C16" s="71">
        <v>284.5772049199918</v>
      </c>
      <c r="D16" s="75"/>
      <c r="F16" s="42"/>
    </row>
    <row r="17" spans="2:6" ht="12.75">
      <c r="B17" s="74">
        <v>40544</v>
      </c>
      <c r="C17" s="71">
        <v>322.5750878672631</v>
      </c>
      <c r="D17" s="75"/>
      <c r="F17" s="42"/>
    </row>
    <row r="18" spans="2:6" ht="12.75">
      <c r="B18" s="74">
        <v>40908</v>
      </c>
      <c r="C18" s="71">
        <v>322.5750878672631</v>
      </c>
      <c r="D18" s="75"/>
      <c r="F18" s="42"/>
    </row>
    <row r="19" spans="2:6" ht="12.75">
      <c r="B19" s="74">
        <v>40909</v>
      </c>
      <c r="C19" s="71">
        <v>334.1032081107036</v>
      </c>
      <c r="D19" s="75"/>
      <c r="F19" s="42"/>
    </row>
    <row r="20" spans="2:6" ht="12.75">
      <c r="B20" s="74">
        <v>41274</v>
      </c>
      <c r="C20" s="71">
        <v>334.1032081107036</v>
      </c>
      <c r="D20" s="75"/>
      <c r="F20" s="42"/>
    </row>
    <row r="21" spans="2:6" ht="12.75">
      <c r="B21" s="74">
        <v>41275</v>
      </c>
      <c r="C21" s="71">
        <v>350.9322940723764</v>
      </c>
      <c r="D21" s="75"/>
      <c r="F21" s="42"/>
    </row>
    <row r="22" spans="2:6" ht="12.75">
      <c r="B22" s="74">
        <v>41639</v>
      </c>
      <c r="C22" s="71">
        <v>350.9322940723764</v>
      </c>
      <c r="D22" s="75"/>
      <c r="F22" s="42"/>
    </row>
    <row r="23" spans="2:6" ht="12.75">
      <c r="B23" s="74">
        <v>41640</v>
      </c>
      <c r="C23" s="71">
        <v>350.0053734658511</v>
      </c>
      <c r="D23" s="75"/>
      <c r="F23" s="42"/>
    </row>
    <row r="24" spans="2:6" ht="12.75">
      <c r="B24" s="74">
        <v>42004</v>
      </c>
      <c r="C24" s="71">
        <v>350.0053734658511</v>
      </c>
      <c r="D24" s="75"/>
      <c r="F24" s="42"/>
    </row>
    <row r="25" spans="2:6" ht="12.75">
      <c r="B25" s="74">
        <v>42005</v>
      </c>
      <c r="C25" s="71">
        <v>329.72117314866546</v>
      </c>
      <c r="D25" s="75"/>
      <c r="F25" s="42"/>
    </row>
    <row r="26" spans="2:6" ht="12.75">
      <c r="B26" s="74">
        <v>42369</v>
      </c>
      <c r="C26" s="71">
        <v>329.72117314866546</v>
      </c>
      <c r="D26" s="75"/>
      <c r="F26" s="42"/>
    </row>
    <row r="27" spans="2:5" ht="12.75">
      <c r="B27" s="74">
        <v>42370</v>
      </c>
      <c r="C27" s="71">
        <v>297.67380382257016</v>
      </c>
      <c r="D27" s="75"/>
      <c r="E27" s="42"/>
    </row>
    <row r="28" spans="2:5" ht="12.75">
      <c r="B28" s="74">
        <v>42735</v>
      </c>
      <c r="C28" s="71">
        <v>297.67380382257016</v>
      </c>
      <c r="D28" s="75"/>
      <c r="E28" s="42"/>
    </row>
    <row r="29" spans="2:5" ht="12.75">
      <c r="B29" s="74">
        <v>42736</v>
      </c>
      <c r="C29" s="71">
        <v>301.18513436664773</v>
      </c>
      <c r="D29" s="75"/>
      <c r="E29" s="42"/>
    </row>
    <row r="30" spans="2:5" ht="12.75">
      <c r="B30" s="74">
        <v>43100</v>
      </c>
      <c r="C30" s="71">
        <v>301.18513436664773</v>
      </c>
      <c r="D30" s="75"/>
      <c r="E30" s="42"/>
    </row>
    <row r="31" spans="2:5" ht="12.75">
      <c r="B31" s="74">
        <v>43101</v>
      </c>
      <c r="C31" s="71">
        <v>297.5854634239539</v>
      </c>
      <c r="D31" s="75"/>
      <c r="E31" s="42"/>
    </row>
    <row r="32" spans="2:5" ht="12.75">
      <c r="B32" s="74">
        <v>43465</v>
      </c>
      <c r="C32" s="71">
        <v>297.5854634239539</v>
      </c>
      <c r="D32" s="75"/>
      <c r="E32" s="42"/>
    </row>
    <row r="33" spans="2:5" ht="12.75">
      <c r="B33" s="74">
        <v>43466</v>
      </c>
      <c r="C33" s="71">
        <v>290.61440193743243</v>
      </c>
      <c r="D33" s="75"/>
      <c r="E33" s="42"/>
    </row>
    <row r="34" spans="2:5" ht="12.75">
      <c r="B34" s="74">
        <v>43830</v>
      </c>
      <c r="C34" s="71">
        <v>290.61440193743243</v>
      </c>
      <c r="D34" s="75"/>
      <c r="E34" s="42"/>
    </row>
    <row r="35" spans="2:5" ht="12.75">
      <c r="B35" s="74">
        <v>43861</v>
      </c>
      <c r="C35" s="77">
        <v>246.5829736954054</v>
      </c>
      <c r="D35" s="78"/>
      <c r="E35" s="42"/>
    </row>
    <row r="36" spans="2:5" ht="12.75">
      <c r="B36" s="74">
        <v>44196</v>
      </c>
      <c r="C36" s="80">
        <v>246.5829736954054</v>
      </c>
      <c r="D36" s="81"/>
      <c r="E36" s="42"/>
    </row>
    <row r="37" spans="2:5" ht="12.75">
      <c r="B37" s="15">
        <v>44197</v>
      </c>
      <c r="C37" s="83">
        <v>326.7696038754245</v>
      </c>
      <c r="D37" s="84"/>
      <c r="E37" s="42"/>
    </row>
    <row r="38" spans="2:5" ht="12.75">
      <c r="B38" s="15">
        <v>44531</v>
      </c>
      <c r="C38" s="83">
        <v>326.7696038754245</v>
      </c>
      <c r="D38" s="84"/>
      <c r="E38" s="42"/>
    </row>
    <row r="39" spans="2:5" ht="12.75">
      <c r="B39" s="15">
        <v>44562</v>
      </c>
      <c r="C39" s="83">
        <v>454.22330607620137</v>
      </c>
      <c r="D39" s="83"/>
      <c r="E39" s="42"/>
    </row>
    <row r="40" spans="2:5" ht="12.75">
      <c r="B40" s="15">
        <v>44896</v>
      </c>
      <c r="C40" s="83">
        <v>454.22330607620137</v>
      </c>
      <c r="D40" s="83"/>
      <c r="E40" s="42"/>
    </row>
    <row r="41" spans="2:5" ht="12.75">
      <c r="B41" s="74">
        <v>43101</v>
      </c>
      <c r="C41" s="87"/>
      <c r="D41" s="72">
        <v>293.691827562868</v>
      </c>
      <c r="E41" s="86"/>
    </row>
    <row r="42" spans="2:5" ht="12.75">
      <c r="B42" s="74">
        <v>43132</v>
      </c>
      <c r="C42" s="87"/>
      <c r="D42" s="72">
        <v>299.0879654948723</v>
      </c>
      <c r="E42" s="86"/>
    </row>
    <row r="43" spans="2:5" ht="12.75">
      <c r="B43" s="74">
        <v>43160</v>
      </c>
      <c r="C43" s="87"/>
      <c r="D43" s="72">
        <v>283.8880311188187</v>
      </c>
      <c r="E43" s="86"/>
    </row>
    <row r="44" spans="2:5" ht="12.75">
      <c r="B44" s="74">
        <v>43191</v>
      </c>
      <c r="C44" s="87"/>
      <c r="D44" s="72">
        <v>284.24133521769863</v>
      </c>
      <c r="E44" s="86"/>
    </row>
    <row r="45" spans="2:5" ht="12.75">
      <c r="B45" s="74">
        <v>43221</v>
      </c>
      <c r="C45" s="87"/>
      <c r="D45" s="72">
        <v>297.3443618433196</v>
      </c>
      <c r="E45" s="86"/>
    </row>
    <row r="46" spans="2:5" ht="12.75">
      <c r="B46" s="74">
        <v>43252</v>
      </c>
      <c r="C46" s="87"/>
      <c r="D46" s="72">
        <v>303.30415643106994</v>
      </c>
      <c r="E46" s="86"/>
    </row>
    <row r="47" spans="2:5" ht="12.75">
      <c r="B47" s="74">
        <v>43282</v>
      </c>
      <c r="C47" s="87"/>
      <c r="D47" s="72">
        <v>303.9022464943796</v>
      </c>
      <c r="E47" s="86"/>
    </row>
    <row r="48" spans="2:5" ht="12.75">
      <c r="B48" s="74">
        <v>43313</v>
      </c>
      <c r="C48" s="87"/>
      <c r="D48" s="72">
        <v>307.3007065141414</v>
      </c>
      <c r="E48" s="86"/>
    </row>
    <row r="49" spans="2:5" ht="12.75">
      <c r="B49" s="74">
        <v>43344</v>
      </c>
      <c r="C49" s="87"/>
      <c r="D49" s="72">
        <v>304.8037878921214</v>
      </c>
      <c r="E49" s="86"/>
    </row>
    <row r="50" spans="2:5" ht="12.75">
      <c r="B50" s="74">
        <v>43374</v>
      </c>
      <c r="C50" s="87"/>
      <c r="D50" s="72">
        <v>308.266933358695</v>
      </c>
      <c r="E50" s="86"/>
    </row>
    <row r="51" spans="2:5" ht="12.75">
      <c r="B51" s="74">
        <v>43405</v>
      </c>
      <c r="C51" s="87"/>
      <c r="D51" s="72">
        <v>297.7261281778168</v>
      </c>
      <c r="E51" s="86"/>
    </row>
    <row r="52" spans="2:5" ht="12.75">
      <c r="B52" s="74">
        <v>43435</v>
      </c>
      <c r="C52" s="87"/>
      <c r="D52" s="72">
        <v>287.20036671042186</v>
      </c>
      <c r="E52" s="86"/>
    </row>
    <row r="53" spans="2:5" ht="12.75">
      <c r="B53" s="74">
        <v>43466</v>
      </c>
      <c r="C53" s="87"/>
      <c r="D53" s="72">
        <v>309.066465498913</v>
      </c>
      <c r="E53" s="86"/>
    </row>
    <row r="54" spans="2:5" ht="12.75">
      <c r="B54" s="74">
        <v>43497</v>
      </c>
      <c r="C54" s="87"/>
      <c r="D54" s="72">
        <v>310.26729759612005</v>
      </c>
      <c r="E54" s="86"/>
    </row>
    <row r="55" spans="2:5" ht="12.75">
      <c r="B55" s="74">
        <v>43525</v>
      </c>
      <c r="C55" s="87"/>
      <c r="D55" s="72">
        <v>305.79743686213016</v>
      </c>
      <c r="E55" s="86"/>
    </row>
    <row r="56" spans="2:5" ht="12.75">
      <c r="B56" s="74">
        <v>43556</v>
      </c>
      <c r="C56" s="87"/>
      <c r="D56" s="72">
        <v>291.48568083991495</v>
      </c>
      <c r="E56" s="86"/>
    </row>
    <row r="57" spans="2:5" ht="12.75">
      <c r="B57" s="74">
        <v>43586</v>
      </c>
      <c r="C57" s="87"/>
      <c r="D57" s="72">
        <v>288.6404120203455</v>
      </c>
      <c r="E57" s="86"/>
    </row>
    <row r="58" spans="2:5" ht="12.75">
      <c r="B58" s="74">
        <v>43617</v>
      </c>
      <c r="C58" s="87"/>
      <c r="D58" s="72">
        <v>297.4534263974316</v>
      </c>
      <c r="E58" s="86"/>
    </row>
    <row r="59" spans="2:5" ht="9.6" customHeight="1">
      <c r="B59" s="74">
        <v>43647</v>
      </c>
      <c r="C59" s="87"/>
      <c r="D59" s="72">
        <v>294.1198670851824</v>
      </c>
      <c r="E59" s="86"/>
    </row>
    <row r="60" spans="2:10" ht="12.75">
      <c r="B60" s="74">
        <v>43678</v>
      </c>
      <c r="C60" s="87"/>
      <c r="D60" s="72">
        <v>286.4948538143655</v>
      </c>
      <c r="E60" s="86"/>
      <c r="J60" s="88"/>
    </row>
    <row r="61" spans="2:5" ht="12.75">
      <c r="B61" s="74">
        <v>43709</v>
      </c>
      <c r="C61" s="87"/>
      <c r="D61" s="72">
        <v>281.3947532007434</v>
      </c>
      <c r="E61" s="86"/>
    </row>
    <row r="62" spans="2:7" ht="12.75">
      <c r="B62" s="74">
        <v>43739</v>
      </c>
      <c r="C62" s="87"/>
      <c r="D62" s="72">
        <v>278.0130506490486</v>
      </c>
      <c r="G62" s="36" t="s">
        <v>120</v>
      </c>
    </row>
    <row r="63" spans="2:4" ht="12.75">
      <c r="B63" s="74">
        <v>43770</v>
      </c>
      <c r="C63" s="87"/>
      <c r="D63" s="72">
        <v>281.5446208477452</v>
      </c>
    </row>
    <row r="64" spans="2:4" ht="12.75">
      <c r="B64" s="74">
        <v>43800</v>
      </c>
      <c r="C64" s="87"/>
      <c r="D64" s="72">
        <v>262.60021753841465</v>
      </c>
    </row>
    <row r="65" spans="2:4" ht="12.75">
      <c r="B65" s="74">
        <v>43831</v>
      </c>
      <c r="C65" s="87"/>
      <c r="D65" s="72">
        <v>281.96666120286824</v>
      </c>
    </row>
    <row r="66" spans="2:4" ht="12.75">
      <c r="B66" s="74">
        <v>43862</v>
      </c>
      <c r="C66" s="87"/>
      <c r="D66" s="72">
        <v>287.8138118777884</v>
      </c>
    </row>
    <row r="67" spans="2:4" ht="12.75">
      <c r="B67" s="74">
        <v>43891</v>
      </c>
      <c r="C67" s="87"/>
      <c r="D67" s="72">
        <v>271.90215018060684</v>
      </c>
    </row>
    <row r="68" spans="2:4" ht="12.75">
      <c r="B68" s="74">
        <v>43922</v>
      </c>
      <c r="C68" s="87"/>
      <c r="D68" s="72">
        <v>250.24636338276173</v>
      </c>
    </row>
    <row r="69" spans="2:7" ht="12.75">
      <c r="B69" s="74">
        <v>43952</v>
      </c>
      <c r="C69" s="87"/>
      <c r="D69" s="72">
        <v>234.41930769519468</v>
      </c>
      <c r="G69" s="57" t="s">
        <v>121</v>
      </c>
    </row>
    <row r="70" spans="2:7" ht="12.75">
      <c r="B70" s="89">
        <v>43983</v>
      </c>
      <c r="C70" s="90"/>
      <c r="D70" s="72">
        <v>227.36503180626724</v>
      </c>
      <c r="G70" s="57" t="s">
        <v>210</v>
      </c>
    </row>
    <row r="71" spans="2:4" ht="12.75">
      <c r="B71" s="74">
        <v>44013</v>
      </c>
      <c r="D71" s="72">
        <v>219.46919965070865</v>
      </c>
    </row>
    <row r="72" spans="2:4" ht="12.75">
      <c r="B72" s="74">
        <v>44044</v>
      </c>
      <c r="D72" s="72">
        <v>229.6747257714305</v>
      </c>
    </row>
    <row r="73" spans="2:4" ht="12.75">
      <c r="B73" s="74">
        <v>44075</v>
      </c>
      <c r="D73" s="72">
        <v>234.3197778686802</v>
      </c>
    </row>
    <row r="74" spans="2:4" ht="12.75">
      <c r="B74" s="74">
        <v>44105</v>
      </c>
      <c r="D74" s="72">
        <v>253.7594106221967</v>
      </c>
    </row>
    <row r="75" spans="2:4" ht="12.75">
      <c r="B75" s="74">
        <v>44136</v>
      </c>
      <c r="D75" s="72">
        <v>239.710807690682</v>
      </c>
    </row>
    <row r="76" spans="2:4" ht="12.75">
      <c r="B76" s="74">
        <v>44166</v>
      </c>
      <c r="D76" s="72">
        <v>232.59590735622353</v>
      </c>
    </row>
    <row r="77" spans="2:4" ht="12.75">
      <c r="B77" s="74">
        <v>44197</v>
      </c>
      <c r="D77" s="72">
        <v>247.03829747986467</v>
      </c>
    </row>
    <row r="78" spans="2:4" ht="12.75">
      <c r="B78" s="74">
        <v>44228</v>
      </c>
      <c r="D78" s="72">
        <v>255.6700690560537</v>
      </c>
    </row>
    <row r="79" spans="2:4" ht="12.75">
      <c r="B79" s="74">
        <v>44256</v>
      </c>
      <c r="D79" s="72">
        <v>269.61525878768526</v>
      </c>
    </row>
    <row r="80" spans="2:4" ht="12.75">
      <c r="B80" s="74">
        <v>44287</v>
      </c>
      <c r="D80" s="72">
        <v>296.9013154004514</v>
      </c>
    </row>
    <row r="81" spans="2:4" ht="12.75">
      <c r="B81" s="74">
        <v>44317</v>
      </c>
      <c r="D81" s="72">
        <v>319.66710418376533</v>
      </c>
    </row>
    <row r="82" spans="2:4" ht="12.75">
      <c r="B82" s="74">
        <v>44348</v>
      </c>
      <c r="D82" s="72">
        <v>328.1070482027325</v>
      </c>
    </row>
    <row r="83" spans="2:4" ht="12.75">
      <c r="B83" s="74">
        <v>44378</v>
      </c>
      <c r="D83" s="72">
        <v>338.85894389985793</v>
      </c>
    </row>
    <row r="84" spans="2:4" ht="12.75">
      <c r="B84" s="74">
        <v>44409</v>
      </c>
      <c r="D84" s="72">
        <v>339.41245235930717</v>
      </c>
    </row>
    <row r="85" spans="2:4" ht="12.75">
      <c r="B85" s="74">
        <v>44440</v>
      </c>
      <c r="D85" s="72">
        <v>357.76939533986206</v>
      </c>
    </row>
    <row r="86" spans="2:4" ht="12.75">
      <c r="B86" s="74">
        <v>44470</v>
      </c>
      <c r="D86" s="72">
        <v>364.2869429675612</v>
      </c>
    </row>
    <row r="87" spans="2:4" ht="12.75">
      <c r="B87" s="74">
        <v>44501</v>
      </c>
      <c r="D87" s="72">
        <v>373.099281369498</v>
      </c>
    </row>
    <row r="88" spans="2:4" ht="12.75">
      <c r="B88" s="74">
        <v>44531</v>
      </c>
      <c r="C88" s="91"/>
      <c r="D88" s="72">
        <v>399.42579114099584</v>
      </c>
    </row>
    <row r="89" spans="2:4" ht="12.75">
      <c r="B89" s="74">
        <v>44562</v>
      </c>
      <c r="D89" s="72">
        <v>436.93719610129347</v>
      </c>
    </row>
    <row r="90" spans="2:4" ht="12.75">
      <c r="B90" s="74">
        <v>44593</v>
      </c>
      <c r="D90" s="72">
        <v>440.7054893141251</v>
      </c>
    </row>
    <row r="91" spans="2:4" ht="12.75">
      <c r="B91" s="74">
        <v>44621</v>
      </c>
      <c r="D91" s="72">
        <v>458.44833539590724</v>
      </c>
    </row>
    <row r="92" spans="2:4" ht="12.75">
      <c r="B92" s="74">
        <v>44652</v>
      </c>
      <c r="D92" s="72">
        <v>494.7097400654885</v>
      </c>
    </row>
    <row r="93" spans="2:4" ht="12.75">
      <c r="B93" s="74">
        <v>44682</v>
      </c>
      <c r="D93" s="72">
        <v>519.2548197659344</v>
      </c>
    </row>
    <row r="94" spans="2:4" ht="12.75">
      <c r="B94" s="74">
        <v>44713</v>
      </c>
      <c r="D94" s="72">
        <v>523.2829021989539</v>
      </c>
    </row>
    <row r="95" spans="2:4" ht="12.75">
      <c r="B95" s="74">
        <v>44743</v>
      </c>
      <c r="D95" s="72">
        <v>544.8458861415287</v>
      </c>
    </row>
    <row r="96" spans="2:4" ht="12.75">
      <c r="B96" s="74">
        <v>44774</v>
      </c>
      <c r="D96" s="72">
        <v>533.5321692547794</v>
      </c>
    </row>
    <row r="97" spans="2:4" ht="12.75">
      <c r="B97" s="74">
        <v>44805</v>
      </c>
      <c r="D97" s="72">
        <v>470.0365512056498</v>
      </c>
    </row>
    <row r="98" spans="2:4" ht="12.75">
      <c r="B98" s="74">
        <v>44835</v>
      </c>
      <c r="D98" s="72">
        <v>418.72222083846634</v>
      </c>
    </row>
    <row r="99" spans="2:4" ht="12.75">
      <c r="B99" s="74">
        <v>44866</v>
      </c>
      <c r="D99" s="72">
        <v>393.245619099283</v>
      </c>
    </row>
    <row r="100" spans="2:5" ht="12.75">
      <c r="B100" s="74">
        <v>44896</v>
      </c>
      <c r="C100" s="91"/>
      <c r="D100" s="72">
        <v>362.3071380470549</v>
      </c>
      <c r="E100" s="36" t="e">
        <f>SUM(#REF!)/6</f>
        <v>#REF!</v>
      </c>
    </row>
    <row r="101" spans="2:4" ht="12.75">
      <c r="B101" s="74">
        <v>44927</v>
      </c>
      <c r="D101" s="72">
        <v>379.305615057825</v>
      </c>
    </row>
    <row r="102" spans="2:4" ht="12.75">
      <c r="B102" s="74">
        <v>44958</v>
      </c>
      <c r="D102" s="72">
        <v>380.36725824680866</v>
      </c>
    </row>
    <row r="103" spans="2:4" ht="12.75">
      <c r="B103" s="74">
        <v>44986</v>
      </c>
      <c r="D103" s="72">
        <v>387.9294583908439</v>
      </c>
    </row>
    <row r="104" spans="2:4" ht="12.75">
      <c r="B104" s="74">
        <v>45017</v>
      </c>
      <c r="D104" s="72">
        <v>367.8902954691621</v>
      </c>
    </row>
    <row r="105" spans="2:4" ht="12.75">
      <c r="B105" s="74">
        <v>45047</v>
      </c>
      <c r="D105" s="72">
        <v>348.65414124312565</v>
      </c>
    </row>
    <row r="106" spans="2:5" ht="12.75">
      <c r="B106" s="74">
        <v>45078</v>
      </c>
      <c r="D106" s="72">
        <v>329.1928000555663</v>
      </c>
      <c r="E106" s="36" t="e">
        <f>SUM(#REF!)/4</f>
        <v>#REF!</v>
      </c>
    </row>
  </sheetData>
  <conditionalFormatting sqref="C3:C34">
    <cfRule type="top10" priority="3" dxfId="0" rank="4"/>
  </conditionalFormatting>
  <conditionalFormatting sqref="D61:D67">
    <cfRule type="top10" priority="1" dxfId="0" rank="5"/>
  </conditionalFormatting>
  <conditionalFormatting sqref="D41:D106">
    <cfRule type="top10" priority="6" dxfId="0" rank="5"/>
  </conditionalFormatting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Jenseit</dc:creator>
  <cp:keywords/>
  <dc:description/>
  <cp:lastModifiedBy>KOTECKA Michaela (ESTAT)</cp:lastModifiedBy>
  <dcterms:created xsi:type="dcterms:W3CDTF">2010-09-04T16:16:10Z</dcterms:created>
  <dcterms:modified xsi:type="dcterms:W3CDTF">2024-02-22T17:46:26Z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2024-01-09T12:29:43Z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0a4af99c-1584-426a-88b5-3f1fb5442728</vt:lpwstr>
  </property>
  <property fmtid="{D5CDD505-2E9C-101B-9397-08002B2CF9AE}" pid="8" name="MSIP_Label_6bd9ddd1-4d20-43f6-abfa-fc3c07406f94_ContentBits">
    <vt:lpwstr>0</vt:lpwstr>
  </property>
</Properties>
</file>