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firstSheet="1" activeTab="2"/>
  </bookViews>
  <sheets>
    <sheet name="NRG_BAL_S" sheetId="5" r:id="rId1"/>
    <sheet name="CALC" sheetId="1" r:id="rId2"/>
    <sheet name="Tables" sheetId="2" r:id="rId3"/>
    <sheet name="Chart 1" sheetId="3" r:id="rId4"/>
    <sheet name="Chart 2" sheetId="4" r:id="rId5"/>
    <sheet name="Chart3" sheetId="6" r:id="rId6"/>
    <sheet name="Chart4" sheetId="7" r:id="rId7"/>
    <sheet name="Highlights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<sst xmlns="http://schemas.openxmlformats.org/spreadsheetml/2006/main" count="356" uniqueCount="107">
  <si>
    <t>EU-27</t>
  </si>
  <si>
    <t>Energy balances - indicators for Europe 2020-2030 targets</t>
  </si>
  <si>
    <t>Primary Energy Consumption (ktoe)</t>
  </si>
  <si>
    <t>Final Energy Consumption (ktoe)</t>
  </si>
  <si>
    <t>Primary Energy Consumption (Mtoe)</t>
  </si>
  <si>
    <t>Final Energy Consumption (Mtoe)</t>
  </si>
  <si>
    <t>2020 Target (Mtoe)</t>
  </si>
  <si>
    <t>Primary energy</t>
  </si>
  <si>
    <t>Final energy</t>
  </si>
  <si>
    <t>Distance to 2020 target (Mtoe)</t>
  </si>
  <si>
    <t>Distance to 2020 target (%)</t>
  </si>
  <si>
    <t>2030 Target (Mtoe)</t>
  </si>
  <si>
    <t>Distance to 2030 target (Mtoe)</t>
  </si>
  <si>
    <t>Distance to 2030 target (%)</t>
  </si>
  <si>
    <t>Energy consumption (Mtoe)</t>
  </si>
  <si>
    <t>Index (2005=100)</t>
  </si>
  <si>
    <r>
      <t>Source:</t>
    </r>
    <r>
      <rPr>
        <sz val="10"/>
        <color theme="1"/>
        <rFont val="Arial"/>
        <family val="2"/>
      </rPr>
      <t xml:space="preserve"> Eurostat (online data code: nrg_ind_eff)</t>
    </r>
  </si>
  <si>
    <t xml:space="preserve">Dataset: </t>
  </si>
  <si>
    <t xml:space="preserve">Last updated: </t>
  </si>
  <si>
    <t>Time frequency</t>
  </si>
  <si>
    <t>Annual</t>
  </si>
  <si>
    <t>Energy balance</t>
  </si>
  <si>
    <t>Primary energy consumption (Europe 2020-2030)</t>
  </si>
  <si>
    <t>Standard international energy product classification (SIEC)</t>
  </si>
  <si>
    <t>Total</t>
  </si>
  <si>
    <t>Unit of measure</t>
  </si>
  <si>
    <t>Thousand tonnes of oil equivalent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</si>
  <si>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</si>
  <si>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</si>
  <si>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</si>
  <si>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</si>
  <si>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</si>
  <si>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</si>
  <si>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</si>
  <si>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</si>
  <si>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</si>
  <si>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</si>
  <si>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</si>
  <si>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</si>
  <si>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</si>
  <si>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</si>
  <si>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</si>
  <si>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</si>
  <si>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</si>
  <si>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</si>
  <si>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</si>
  <si>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</si>
  <si>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</si>
  <si>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</si>
  <si>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</si>
  <si>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</si>
  <si>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</si>
  <si>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</si>
  <si>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</si>
  <si>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</si>
  <si>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</si>
  <si>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</si>
  <si>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</si>
  <si>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</si>
  <si>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</si>
  <si>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</si>
  <si>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GEO (Labels)</t>
  </si>
  <si>
    <t/>
  </si>
  <si>
    <t>European Union - 27 countries (from 2020)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</si>
  <si>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</si>
  <si>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</si>
  <si>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</si>
  <si>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</si>
  <si>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</si>
  <si>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</si>
  <si>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</si>
  <si>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</si>
  <si>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</si>
  <si>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</si>
  <si>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</si>
  <si>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</si>
  <si>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</si>
  <si>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</si>
  <si>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</si>
  <si>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</si>
  <si>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</si>
  <si>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</si>
  <si>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</si>
  <si>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</si>
  <si>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</si>
  <si>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</si>
  <si>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</si>
  <si>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</si>
  <si>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</si>
  <si>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</si>
  <si>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</si>
  <si>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Final energy consumption (Europe 2020-2030)</t>
  </si>
  <si>
    <t>2012 &gt; 2022</t>
  </si>
  <si>
    <t>%</t>
  </si>
  <si>
    <t>Table 1: Primary energy consumption and distance to 2020 and 2030 targets, EU</t>
  </si>
  <si>
    <t>Primary energy consumption</t>
  </si>
  <si>
    <t>Final energy consumption</t>
  </si>
  <si>
    <t>Distance to 2030 target for primary energy consumption, EU</t>
  </si>
  <si>
    <t>Distance to 2030 target for final energy consumption, EU</t>
  </si>
  <si>
    <t>Data extracted on 19/12/2023 11:18:12 from [ESTAT]</t>
  </si>
  <si>
    <t>Simplified energy balances [nrg_bal_s__custom_9066346]</t>
  </si>
  <si>
    <t>19/12/2023 11:00</t>
  </si>
  <si>
    <t>Table 2: Final energy consumption and distance to 2020 and 2030 targets, EU</t>
  </si>
  <si>
    <t>Table 3: Changes in primary energy consumption between 2012 and 2022</t>
  </si>
  <si>
    <t>Table 4: Changes in final energy consumption between 2012 and 2022</t>
  </si>
  <si>
    <r>
      <t>Source:</t>
    </r>
    <r>
      <rPr>
        <sz val="12"/>
        <color theme="1"/>
        <rFont val="Arial"/>
        <family val="2"/>
      </rPr>
      <t xml:space="preserve"> Eurostat (online data code: nrg_ind_eff)</t>
    </r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</si>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</sst>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\+0.0_I%;\-0.0_I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0" xfId="0" applyFill="1" applyBorder="1"/>
    <xf numFmtId="164" fontId="0" fillId="2" borderId="2" xfId="0" applyNumberFormat="1" applyFill="1" applyBorder="1"/>
    <xf numFmtId="164" fontId="0" fillId="2" borderId="6" xfId="0" applyNumberFormat="1" applyFill="1" applyBorder="1"/>
    <xf numFmtId="164" fontId="0" fillId="2" borderId="6" xfId="15" applyNumberFormat="1" applyFont="1" applyFill="1" applyBorder="1"/>
    <xf numFmtId="164" fontId="0" fillId="2" borderId="7" xfId="15" applyNumberFormat="1" applyFont="1" applyFill="1" applyBorder="1"/>
    <xf numFmtId="0" fontId="3" fillId="0" borderId="0" xfId="20" applyFont="1" applyAlignment="1">
      <alignment horizontal="left" vertical="center"/>
      <protection/>
    </xf>
    <xf numFmtId="3" fontId="3" fillId="0" borderId="0" xfId="0" applyNumberFormat="1" applyFont="1" applyAlignment="1">
      <alignment vertical="center"/>
    </xf>
    <xf numFmtId="0" fontId="2" fillId="0" borderId="1" xfId="0" applyFont="1" applyBorder="1"/>
    <xf numFmtId="165" fontId="2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20" applyFont="1" applyAlignment="1">
      <alignment horizontal="left" vertical="center"/>
      <protection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4" borderId="8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0" fillId="6" borderId="0" xfId="0" applyFill="1"/>
    <xf numFmtId="0" fontId="11" fillId="7" borderId="8" xfId="0" applyFont="1" applyFill="1" applyBorder="1" applyAlignment="1">
      <alignment horizontal="left" vertical="center"/>
    </xf>
    <xf numFmtId="3" fontId="10" fillId="8" borderId="0" xfId="0" applyNumberFormat="1" applyFont="1" applyFill="1" applyAlignment="1">
      <alignment horizontal="right" vertical="center" shrinkToFit="1"/>
    </xf>
    <xf numFmtId="3" fontId="10" fillId="0" borderId="0" xfId="0" applyNumberFormat="1" applyFont="1" applyAlignment="1">
      <alignment horizontal="right" vertical="center" shrinkToFit="1"/>
    </xf>
    <xf numFmtId="9" fontId="2" fillId="0" borderId="0" xfId="15" applyFont="1" applyAlignment="1">
      <alignment horizontal="center" vertical="center"/>
    </xf>
    <xf numFmtId="0" fontId="3" fillId="9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/>
    <xf numFmtId="0" fontId="14" fillId="10" borderId="0" xfId="0" applyFont="1" applyFill="1" applyAlignment="1">
      <alignment horizontal="left" vertical="center"/>
    </xf>
    <xf numFmtId="0" fontId="13" fillId="10" borderId="0" xfId="0" applyFont="1" applyFill="1"/>
    <xf numFmtId="166" fontId="0" fillId="2" borderId="3" xfId="15" applyNumberFormat="1" applyFont="1" applyFill="1" applyBorder="1"/>
    <xf numFmtId="166" fontId="0" fillId="2" borderId="4" xfId="15" applyNumberFormat="1" applyFont="1" applyFill="1" applyBorder="1"/>
    <xf numFmtId="166" fontId="0" fillId="2" borderId="10" xfId="15" applyNumberFormat="1" applyFont="1" applyFill="1" applyBorder="1"/>
    <xf numFmtId="166" fontId="2" fillId="9" borderId="9" xfId="15" applyNumberFormat="1" applyFont="1" applyFill="1" applyBorder="1"/>
    <xf numFmtId="166" fontId="0" fillId="2" borderId="11" xfId="15" applyNumberFormat="1" applyFont="1" applyFill="1" applyBorder="1"/>
    <xf numFmtId="166" fontId="0" fillId="2" borderId="5" xfId="15" applyNumberFormat="1" applyFont="1" applyFill="1" applyBorder="1"/>
    <xf numFmtId="166" fontId="2" fillId="2" borderId="4" xfId="15" applyNumberFormat="1" applyFont="1" applyFill="1" applyBorder="1"/>
    <xf numFmtId="165" fontId="0" fillId="2" borderId="0" xfId="15" applyNumberFormat="1" applyFont="1" applyFill="1"/>
    <xf numFmtId="165" fontId="2" fillId="0" borderId="0" xfId="15" applyNumberFormat="1" applyFont="1"/>
    <xf numFmtId="0" fontId="3" fillId="9" borderId="2" xfId="0" applyFont="1" applyFill="1" applyBorder="1" applyAlignment="1">
      <alignment horizontal="left"/>
    </xf>
    <xf numFmtId="166" fontId="2" fillId="9" borderId="2" xfId="15" applyNumberFormat="1" applyFont="1" applyFill="1" applyBorder="1"/>
    <xf numFmtId="0" fontId="15" fillId="0" borderId="0" xfId="0" applyFont="1"/>
    <xf numFmtId="10" fontId="17" fillId="0" borderId="0" xfId="0" applyNumberFormat="1" applyFont="1"/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to 2030 target for primary energy consumption, EU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1335"/>
          <c:w val="0.90475"/>
          <c:h val="0.65"/>
        </c:manualLayout>
      </c:layout>
      <c:lineChart>
        <c:grouping val="standard"/>
        <c:varyColors val="0"/>
        <c:ser>
          <c:idx val="0"/>
          <c:order val="0"/>
          <c:tx>
            <c:v>Primary energy consumption</c:v>
          </c:tx>
          <c:spPr>
            <a:ln w="50800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CALC!$B$6:$AH$6</c:f>
              <c:numCache/>
            </c:numRef>
          </c:val>
          <c:smooth val="0"/>
        </c:ser>
        <c:ser>
          <c:idx val="1"/>
          <c:order val="1"/>
          <c:tx>
            <c:v>2030 target</c:v>
          </c:tx>
          <c:spPr>
            <a:ln w="50800" cap="rnd" cmpd="sng">
              <a:solidFill>
                <a:srgbClr val="B09120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CALC!$B$26:$AP$26</c:f>
              <c:numCache/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'Chart 1'!$H$42</c:f>
              <c:numCache/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'Chart 1'!$H$42</c:f>
              <c:numCache/>
            </c:numRef>
          </c:val>
          <c:smooth val="0"/>
        </c:ser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  <c:max val="16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619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"/>
          <c:y val="0.856"/>
          <c:w val="0.6602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Distance to 2030 target for final energy consumption, EU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3325"/>
          <c:w val="0.901"/>
          <c:h val="0.652"/>
        </c:manualLayout>
      </c:layout>
      <c:lineChart>
        <c:grouping val="standard"/>
        <c:varyColors val="0"/>
        <c:ser>
          <c:idx val="0"/>
          <c:order val="0"/>
          <c:tx>
            <c:v>Final energy consumption</c:v>
          </c:tx>
          <c:spPr>
            <a:ln w="5080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CALC!$B$7:$AH$7</c:f>
              <c:numCache/>
            </c:numRef>
          </c:val>
          <c:smooth val="0"/>
        </c:ser>
        <c:ser>
          <c:idx val="1"/>
          <c:order val="1"/>
          <c:tx>
            <c:v>2030 target</c:v>
          </c:tx>
          <c:spPr>
            <a:ln w="50800" cap="rnd">
              <a:solidFill>
                <a:schemeClr val="accent2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CALC!$B$1:$AP$1</c:f>
              <c:numCache/>
            </c:numRef>
          </c:cat>
          <c:val>
            <c:numRef>
              <c:f>CALC!$B$27:$AP$27</c:f>
              <c:numCache/>
            </c:numRef>
          </c:val>
          <c:smooth val="0"/>
        </c:ser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13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48873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856"/>
          <c:w val="0.6692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primary energy consumption between 2012 and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Tables!$B$24:$B$52</c:f>
              <c:strCache/>
            </c:strRef>
          </c:cat>
          <c:val>
            <c:numRef>
              <c:f>Tables!$C$24:$C$52</c:f>
              <c:numCache/>
            </c:numRef>
          </c:val>
        </c:ser>
        <c:overlap val="-27"/>
        <c:gapWidth val="75"/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0"/>
        <c:auto val="0"/>
        <c:lblOffset val="100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\+0%;\-0%" sourceLinked="0"/>
        <c:majorTickMark val="none"/>
        <c:minorTickMark val="none"/>
        <c:tickLblPos val="nextTo"/>
        <c:spPr>
          <a:noFill/>
          <a:ln>
            <a:noFill/>
          </a:ln>
        </c:spPr>
        <c:crossAx val="1669422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final energy consumption between 2012 and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"/>
          <c:w val="0.9707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Tables!$B$57:$B$85</c:f>
              <c:strCache/>
            </c:strRef>
          </c:cat>
          <c:val>
            <c:numRef>
              <c:f>Tables!$C$57:$C$85</c:f>
              <c:numCache/>
            </c:numRef>
          </c:val>
        </c:ser>
        <c:overlap val="-27"/>
        <c:gapWidth val="75"/>
        <c:axId val="10054874"/>
        <c:axId val="23385003"/>
      </c:bar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At val="0"/>
        <c:auto val="0"/>
        <c:lblOffset val="100"/>
        <c:noMultiLvlLbl val="0"/>
      </c:catAx>
      <c:valAx>
        <c:axId val="23385003"/>
        <c:scaling>
          <c:orientation val="minMax"/>
          <c:max val="0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\+0%;\-0%" sourceLinked="0"/>
        <c:majorTickMark val="none"/>
        <c:minorTickMark val="none"/>
        <c:tickLblPos val="nextTo"/>
        <c:spPr>
          <a:noFill/>
          <a:ln>
            <a:noFill/>
          </a:ln>
        </c:spPr>
        <c:crossAx val="1005487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energy consumption between 2012 and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25"/>
          <c:w val="0.970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CALC!$B$49</c:f>
              <c:strCache>
                <c:ptCount val="1"/>
                <c:pt idx="0">
                  <c:v>Primary energy consumption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CALC!$A$50:$A$78</c:f>
              <c:strCache/>
            </c:strRef>
          </c:cat>
          <c:val>
            <c:numRef>
              <c:f>CALC!$B$50:$B$78</c:f>
              <c:numCache/>
            </c:numRef>
          </c:val>
        </c:ser>
        <c:ser>
          <c:idx val="1"/>
          <c:order val="1"/>
          <c:tx>
            <c:strRef>
              <c:f>CALC!$C$49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09120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CALC!$A$50:$A$78</c:f>
              <c:strCache/>
            </c:strRef>
          </c:cat>
          <c:val>
            <c:numRef>
              <c:f>CALC!$C$50:$C$78</c:f>
              <c:numCache/>
            </c:numRef>
          </c:val>
        </c:ser>
        <c:overlap val="-27"/>
        <c:gapWidth val="75"/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At val="0"/>
        <c:auto val="0"/>
        <c:lblOffset val="100"/>
        <c:noMultiLvlLbl val="0"/>
      </c:catAx>
      <c:valAx>
        <c:axId val="15137061"/>
        <c:scaling>
          <c:orientation val="minMax"/>
          <c:max val="0.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91384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84525"/>
          <c:w val="0.543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nrg_ind_eff)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0.451</cdr:x>
      <cdr:y>0.3095</cdr:y>
    </cdr:from>
    <cdr:to>
      <cdr:x>0.5425</cdr:x>
      <cdr:y>0.4595</cdr:y>
    </cdr:to>
    <cdr:sp macro="" textlink="">
      <cdr:nvSpPr>
        <cdr:cNvPr id="3" name="TextBox 2"/>
        <cdr:cNvSpPr txBox="1"/>
      </cdr:nvSpPr>
      <cdr:spPr>
        <a:xfrm>
          <a:off x="4200525" y="1914525"/>
          <a:ext cx="847725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0.44325</cdr:x>
      <cdr:y>0.30225</cdr:y>
    </cdr:from>
    <cdr:to>
      <cdr:x>0.53475</cdr:x>
      <cdr:y>0.45225</cdr:y>
    </cdr:to>
    <cdr:sp macro="" textlink="">
      <cdr:nvSpPr>
        <cdr:cNvPr id="5" name="TextBox 4"/>
        <cdr:cNvSpPr txBox="1"/>
      </cdr:nvSpPr>
      <cdr:spPr>
        <a:xfrm>
          <a:off x="4124325" y="1866900"/>
          <a:ext cx="847725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0.4345</cdr:x>
      <cdr:y>0.3085</cdr:y>
    </cdr:from>
    <cdr:to>
      <cdr:x>0.49725</cdr:x>
      <cdr:y>0.35325</cdr:y>
    </cdr:to>
    <cdr:sp macro="" textlink="">
      <cdr:nvSpPr>
        <cdr:cNvPr id="6" name="TextBox 5"/>
        <cdr:cNvSpPr txBox="1"/>
      </cdr:nvSpPr>
      <cdr:spPr>
        <a:xfrm>
          <a:off x="4038600" y="1905000"/>
          <a:ext cx="581025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 b="1">
              <a:solidFill>
                <a:srgbClr val="FF0000"/>
              </a:solidFill>
            </a:rPr>
            <a:t>52.3%</a:t>
          </a:r>
        </a:p>
      </cdr:txBody>
    </cdr:sp>
  </cdr:relSizeAnchor>
  <cdr:relSizeAnchor xmlns:cdr="http://schemas.openxmlformats.org/drawingml/2006/chartDrawing">
    <cdr:from>
      <cdr:x>0.78425</cdr:x>
      <cdr:y>0.3365</cdr:y>
    </cdr:from>
    <cdr:to>
      <cdr:x>0.87575</cdr:x>
      <cdr:y>0.368</cdr:y>
    </cdr:to>
    <cdr:sp macro="" textlink="">
      <cdr:nvSpPr>
        <cdr:cNvPr id="7" name="TextBox 6"/>
        <cdr:cNvSpPr txBox="1"/>
      </cdr:nvSpPr>
      <cdr:spPr>
        <a:xfrm>
          <a:off x="7296150" y="2076450"/>
          <a:ext cx="847725" cy="190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IE" sz="1100" b="1">
              <a:solidFill>
                <a:srgbClr val="FF0000"/>
              </a:solidFill>
            </a:rPr>
            <a:t>26.7%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180975</xdr:rowOff>
    </xdr:from>
    <xdr:to>
      <xdr:col>15</xdr:col>
      <xdr:colOff>390525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485775" y="180975"/>
        <a:ext cx="91916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38100</xdr:rowOff>
    </xdr:from>
    <xdr:to>
      <xdr:col>16</xdr:col>
      <xdr:colOff>438150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1028700" y="809625"/>
        <a:ext cx="93154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219075</xdr:colOff>
      <xdr:row>13</xdr:row>
      <xdr:rowOff>57150</xdr:rowOff>
    </xdr:from>
    <xdr:to>
      <xdr:col>13</xdr:col>
      <xdr:colOff>219075</xdr:colOff>
      <xdr:row>16</xdr:row>
      <xdr:rowOff>47625</xdr:rowOff>
    </xdr:to>
    <xdr:cxnSp macro="">
      <xdr:nvCxnSpPr>
        <xdr:cNvPr id="4" name="Straight Arrow Connector 3"/>
        <xdr:cNvCxnSpPr/>
      </xdr:nvCxnSpPr>
      <xdr:spPr>
        <a:xfrm flipH="1" flipV="1">
          <a:off x="8267700" y="2543175"/>
          <a:ext cx="0" cy="561975"/>
        </a:xfrm>
        <a:prstGeom prst="straightConnector1">
          <a:avLst/>
        </a:prstGeom>
        <a:ln w="50800">
          <a:solidFill>
            <a:schemeClr val="accent3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21</xdr:row>
      <xdr:rowOff>161925</xdr:rowOff>
    </xdr:from>
    <xdr:to>
      <xdr:col>14</xdr:col>
      <xdr:colOff>390525</xdr:colOff>
      <xdr:row>23</xdr:row>
      <xdr:rowOff>57150</xdr:rowOff>
    </xdr:to>
    <xdr:sp macro="" textlink="">
      <xdr:nvSpPr>
        <xdr:cNvPr id="5" name="TextBox 4"/>
        <xdr:cNvSpPr txBox="1"/>
      </xdr:nvSpPr>
      <xdr:spPr>
        <a:xfrm>
          <a:off x="8248650" y="4171950"/>
          <a:ext cx="8096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9</xdr:row>
      <xdr:rowOff>180975</xdr:rowOff>
    </xdr:from>
    <xdr:to>
      <xdr:col>8</xdr:col>
      <xdr:colOff>38100</xdr:colOff>
      <xdr:row>16</xdr:row>
      <xdr:rowOff>66675</xdr:rowOff>
    </xdr:to>
    <xdr:cxnSp macro="">
      <xdr:nvCxnSpPr>
        <xdr:cNvPr id="6" name="Straight Arrow Connector 5"/>
        <xdr:cNvCxnSpPr/>
      </xdr:nvCxnSpPr>
      <xdr:spPr>
        <a:xfrm flipH="1" flipV="1">
          <a:off x="4981575" y="1905000"/>
          <a:ext cx="9525" cy="1219200"/>
        </a:xfrm>
        <a:prstGeom prst="straightConnector1">
          <a:avLst/>
        </a:prstGeom>
        <a:ln w="50800">
          <a:solidFill>
            <a:schemeClr val="accent3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18</xdr:row>
      <xdr:rowOff>38100</xdr:rowOff>
    </xdr:from>
    <xdr:to>
      <xdr:col>9</xdr:col>
      <xdr:colOff>47625</xdr:colOff>
      <xdr:row>19</xdr:row>
      <xdr:rowOff>123825</xdr:rowOff>
    </xdr:to>
    <xdr:sp macro="" textlink="">
      <xdr:nvSpPr>
        <xdr:cNvPr id="8" name="TextBox 7"/>
        <xdr:cNvSpPr txBox="1"/>
      </xdr:nvSpPr>
      <xdr:spPr>
        <a:xfrm>
          <a:off x="4829175" y="3476625"/>
          <a:ext cx="7905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GB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nrg_ind_eff)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161925</xdr:rowOff>
    </xdr:from>
    <xdr:to>
      <xdr:col>16</xdr:col>
      <xdr:colOff>504825</xdr:colOff>
      <xdr:row>35</xdr:row>
      <xdr:rowOff>180975</xdr:rowOff>
    </xdr:to>
    <xdr:graphicFrame macro="">
      <xdr:nvGraphicFramePr>
        <xdr:cNvPr id="2" name="Chart 1"/>
        <xdr:cNvGraphicFramePr/>
      </xdr:nvGraphicFramePr>
      <xdr:xfrm>
        <a:off x="742950" y="55245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13</xdr:row>
      <xdr:rowOff>104775</xdr:rowOff>
    </xdr:from>
    <xdr:to>
      <xdr:col>13</xdr:col>
      <xdr:colOff>257175</xdr:colOff>
      <xdr:row>15</xdr:row>
      <xdr:rowOff>171450</xdr:rowOff>
    </xdr:to>
    <xdr:cxnSp macro="">
      <xdr:nvCxnSpPr>
        <xdr:cNvPr id="3" name="Straight Arrow Connector 2"/>
        <xdr:cNvCxnSpPr/>
      </xdr:nvCxnSpPr>
      <xdr:spPr>
        <a:xfrm flipH="1" flipV="1">
          <a:off x="8305800" y="2590800"/>
          <a:ext cx="0" cy="447675"/>
        </a:xfrm>
        <a:prstGeom prst="straightConnector1">
          <a:avLst/>
        </a:prstGeom>
        <a:ln w="50800">
          <a:solidFill>
            <a:schemeClr val="accent3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14</xdr:row>
      <xdr:rowOff>38100</xdr:rowOff>
    </xdr:from>
    <xdr:to>
      <xdr:col>14</xdr:col>
      <xdr:colOff>561975</xdr:colOff>
      <xdr:row>15</xdr:row>
      <xdr:rowOff>104775</xdr:rowOff>
    </xdr:to>
    <xdr:sp macro="" textlink="">
      <xdr:nvSpPr>
        <xdr:cNvPr id="4" name="TextBox 3"/>
        <xdr:cNvSpPr txBox="1"/>
      </xdr:nvSpPr>
      <xdr:spPr>
        <a:xfrm rot="10800000" flipV="1">
          <a:off x="8448675" y="2714625"/>
          <a:ext cx="7810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+23.3%</a:t>
          </a:r>
        </a:p>
      </xdr:txBody>
    </xdr:sp>
    <xdr:clientData/>
  </xdr:twoCellAnchor>
  <xdr:twoCellAnchor>
    <xdr:from>
      <xdr:col>7</xdr:col>
      <xdr:colOff>581025</xdr:colOff>
      <xdr:row>11</xdr:row>
      <xdr:rowOff>142875</xdr:rowOff>
    </xdr:from>
    <xdr:to>
      <xdr:col>7</xdr:col>
      <xdr:colOff>581025</xdr:colOff>
      <xdr:row>15</xdr:row>
      <xdr:rowOff>161925</xdr:rowOff>
    </xdr:to>
    <xdr:cxnSp macro="">
      <xdr:nvCxnSpPr>
        <xdr:cNvPr id="5" name="Straight Arrow Connector 4"/>
        <xdr:cNvCxnSpPr/>
      </xdr:nvCxnSpPr>
      <xdr:spPr>
        <a:xfrm flipV="1">
          <a:off x="4914900" y="2247900"/>
          <a:ext cx="0" cy="781050"/>
        </a:xfrm>
        <a:prstGeom prst="straightConnector1">
          <a:avLst/>
        </a:prstGeom>
        <a:ln w="50800">
          <a:solidFill>
            <a:schemeClr val="accent3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180975</xdr:rowOff>
    </xdr:from>
    <xdr:to>
      <xdr:col>9</xdr:col>
      <xdr:colOff>104775</xdr:colOff>
      <xdr:row>15</xdr:row>
      <xdr:rowOff>57150</xdr:rowOff>
    </xdr:to>
    <xdr:sp macro="" textlink="">
      <xdr:nvSpPr>
        <xdr:cNvPr id="6" name="TextBox 5"/>
        <xdr:cNvSpPr txBox="1"/>
      </xdr:nvSpPr>
      <xdr:spPr>
        <a:xfrm rot="10800000" flipV="1">
          <a:off x="4953000" y="2667000"/>
          <a:ext cx="723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+37.1%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nrg_ind_eff)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171450</xdr:rowOff>
    </xdr:from>
    <xdr:to>
      <xdr:col>15</xdr:col>
      <xdr:colOff>314325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409575" y="552450"/>
        <a:ext cx="91916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nrg_ind_eff)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57150</xdr:rowOff>
    </xdr:from>
    <xdr:to>
      <xdr:col>15</xdr:col>
      <xdr:colOff>238125</xdr:colOff>
      <xdr:row>34</xdr:row>
      <xdr:rowOff>104775</xdr:rowOff>
    </xdr:to>
    <xdr:graphicFrame macro="">
      <xdr:nvGraphicFramePr>
        <xdr:cNvPr id="2" name="Chart 1"/>
        <xdr:cNvGraphicFramePr/>
      </xdr:nvGraphicFramePr>
      <xdr:xfrm>
        <a:off x="333375" y="628650"/>
        <a:ext cx="91916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nrg_ind_eff)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2E9F-D42E-4889-B755-B88576E1776B}">
  <sheetPr>
    <tabColor theme="9"/>
  </sheetPr>
  <dimension ref="A1:AH79"/>
  <sheetViews>
    <sheetView workbookViewId="0" topLeftCell="A36">
      <pane xSplit="1" topLeftCell="B1" activePane="topRight" state="frozen"/>
      <selection pane="topRight" activeCell="B1" sqref="B1"/>
    </sheetView>
  </sheetViews>
  <sheetFormatPr defaultColWidth="9.140625" defaultRowHeight="11.25" customHeight="1"/>
  <cols>
    <col min="1" max="1" width="29.7109375" style="0" customWidth="1"/>
    <col min="2" max="34" width="10.00390625" style="0" customWidth="1"/>
  </cols>
  <sheetData>
    <row r="1" ht="14.4">
      <c r="A1" s="32" t="s">
        <v>99</v>
      </c>
    </row>
    <row r="2" spans="1:2" ht="14.4">
      <c r="A2" s="32" t="s">
        <v>17</v>
      </c>
      <c r="B2" s="33" t="s">
        <v>100</v>
      </c>
    </row>
    <row r="3" spans="1:2" ht="14.4">
      <c r="A3" s="32" t="s">
        <v>18</v>
      </c>
      <c r="B3" s="32" t="s">
        <v>101</v>
      </c>
    </row>
    <row r="4" ht="14.4"/>
    <row r="5" spans="1:3" ht="14.4">
      <c r="A5" s="33" t="s">
        <v>19</v>
      </c>
      <c r="C5" s="32" t="s">
        <v>20</v>
      </c>
    </row>
    <row r="6" spans="1:6" ht="14.4">
      <c r="A6" s="33" t="s">
        <v>21</v>
      </c>
      <c r="C6" s="47" t="s">
        <v>22</v>
      </c>
      <c r="D6" s="48"/>
      <c r="E6" s="48"/>
      <c r="F6" s="48"/>
    </row>
    <row r="7" spans="1:3" ht="14.4">
      <c r="A7" s="33" t="s">
        <v>23</v>
      </c>
      <c r="C7" s="32" t="s">
        <v>24</v>
      </c>
    </row>
    <row r="8" spans="1:3" ht="14.4">
      <c r="A8" s="33" t="s">
        <v>25</v>
      </c>
      <c r="C8" s="32" t="s">
        <v>26</v>
      </c>
    </row>
    <row r="9" ht="14.4"/>
    <row r="10" spans="1:34" ht="14.4">
      <c r="A10" s="34" t="s">
        <v>27</v>
      </c>
      <c r="B10" s="35" t="s">
        <v>28</v>
      </c>
      <c r="C10" s="35" t="s">
        <v>29</v>
      </c>
      <c r="D10" s="35" t="s">
        <v>30</v>
      </c>
      <c r="E10" s="35" t="s">
        <v>31</v>
      </c>
      <c r="F10" s="35" t="s">
        <v>32</v>
      </c>
      <c r="G10" s="35" t="s">
        <v>33</v>
      </c>
      <c r="H10" s="35" t="s">
        <v>34</v>
      </c>
      <c r="I10" s="35" t="s">
        <v>35</v>
      </c>
      <c r="J10" s="35" t="s">
        <v>36</v>
      </c>
      <c r="K10" s="35" t="s">
        <v>37</v>
      </c>
      <c r="L10" s="35" t="s">
        <v>38</v>
      </c>
      <c r="M10" s="35" t="s">
        <v>39</v>
      </c>
      <c r="N10" s="35" t="s">
        <v>40</v>
      </c>
      <c r="O10" s="35" t="s">
        <v>41</v>
      </c>
      <c r="P10" s="35" t="s">
        <v>42</v>
      </c>
      <c r="Q10" s="35" t="s">
        <v>43</v>
      </c>
      <c r="R10" s="35" t="s">
        <v>44</v>
      </c>
      <c r="S10" s="35" t="s">
        <v>45</v>
      </c>
      <c r="T10" s="35" t="s">
        <v>46</v>
      </c>
      <c r="U10" s="35" t="s">
        <v>47</v>
      </c>
      <c r="V10" s="35" t="s">
        <v>48</v>
      </c>
      <c r="W10" s="35" t="s">
        <v>49</v>
      </c>
      <c r="X10" s="35" t="s">
        <v>50</v>
      </c>
      <c r="Y10" s="35" t="s">
        <v>51</v>
      </c>
      <c r="Z10" s="35" t="s">
        <v>52</v>
      </c>
      <c r="AA10" s="35" t="s">
        <v>53</v>
      </c>
      <c r="AB10" s="35" t="s">
        <v>54</v>
      </c>
      <c r="AC10" s="35" t="s">
        <v>55</v>
      </c>
      <c r="AD10" s="35" t="s">
        <v>56</v>
      </c>
      <c r="AE10" s="35" t="s">
        <v>57</v>
      </c>
      <c r="AF10" s="35" t="s">
        <v>58</v>
      </c>
      <c r="AG10" s="35" t="s">
        <v>59</v>
      </c>
      <c r="AH10" s="35" t="s">
        <v>60</v>
      </c>
    </row>
    <row r="11" spans="1:34" ht="14.4">
      <c r="A11" s="36" t="s">
        <v>61</v>
      </c>
      <c r="B11" s="37" t="s">
        <v>62</v>
      </c>
      <c r="C11" s="37" t="s">
        <v>62</v>
      </c>
      <c r="D11" s="37" t="s">
        <v>62</v>
      </c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  <c r="Q11" s="37" t="s">
        <v>62</v>
      </c>
      <c r="R11" s="37" t="s">
        <v>62</v>
      </c>
      <c r="S11" s="37" t="s">
        <v>62</v>
      </c>
      <c r="T11" s="37" t="s">
        <v>62</v>
      </c>
      <c r="U11" s="37" t="s">
        <v>62</v>
      </c>
      <c r="V11" s="37" t="s">
        <v>62</v>
      </c>
      <c r="W11" s="37" t="s">
        <v>62</v>
      </c>
      <c r="X11" s="37" t="s">
        <v>62</v>
      </c>
      <c r="Y11" s="37" t="s">
        <v>62</v>
      </c>
      <c r="Z11" s="37" t="s">
        <v>62</v>
      </c>
      <c r="AA11" s="37" t="s">
        <v>62</v>
      </c>
      <c r="AB11" s="37" t="s">
        <v>62</v>
      </c>
      <c r="AC11" s="37" t="s">
        <v>62</v>
      </c>
      <c r="AD11" s="37" t="s">
        <v>62</v>
      </c>
      <c r="AE11" s="37" t="s">
        <v>62</v>
      </c>
      <c r="AF11" s="37" t="s">
        <v>62</v>
      </c>
      <c r="AG11" s="37" t="s">
        <v>62</v>
      </c>
      <c r="AH11" s="37" t="s">
        <v>62</v>
      </c>
    </row>
    <row r="12" spans="1:34" ht="14.4">
      <c r="A12" s="38" t="s">
        <v>63</v>
      </c>
      <c r="B12" s="39">
        <v>1367716.789</v>
      </c>
      <c r="C12" s="39">
        <v>1363732.302</v>
      </c>
      <c r="D12" s="39">
        <v>1322147.314</v>
      </c>
      <c r="E12" s="39">
        <v>1327198.533</v>
      </c>
      <c r="F12" s="39">
        <v>1312061.362</v>
      </c>
      <c r="G12" s="39">
        <v>1356643.21</v>
      </c>
      <c r="H12" s="39">
        <v>1406321.832</v>
      </c>
      <c r="I12" s="39">
        <v>1391669.386</v>
      </c>
      <c r="J12" s="39">
        <v>1398650.777</v>
      </c>
      <c r="K12" s="39">
        <v>1388255.721</v>
      </c>
      <c r="L12" s="39">
        <v>1396391.363</v>
      </c>
      <c r="M12" s="39">
        <v>1434267.393</v>
      </c>
      <c r="N12" s="39">
        <v>1436518.247</v>
      </c>
      <c r="O12" s="39">
        <v>1474790.834</v>
      </c>
      <c r="P12" s="39">
        <v>1493532.767</v>
      </c>
      <c r="Q12" s="39">
        <v>1497696.637</v>
      </c>
      <c r="R12" s="39">
        <v>1511350.312</v>
      </c>
      <c r="S12" s="39">
        <v>1490131.199</v>
      </c>
      <c r="T12" s="39">
        <v>1488740.682</v>
      </c>
      <c r="U12" s="39">
        <v>1403299.759</v>
      </c>
      <c r="V12" s="39">
        <v>1458268.879</v>
      </c>
      <c r="W12" s="39">
        <v>1412817.314</v>
      </c>
      <c r="X12" s="39">
        <v>1397016.225</v>
      </c>
      <c r="Y12" s="39">
        <v>1384779.741</v>
      </c>
      <c r="Z12" s="39">
        <v>1330828.713</v>
      </c>
      <c r="AA12" s="39">
        <v>1353360.336</v>
      </c>
      <c r="AB12" s="39">
        <v>1364893.47</v>
      </c>
      <c r="AC12" s="39">
        <v>1384775.743</v>
      </c>
      <c r="AD12" s="39">
        <v>1377802.307</v>
      </c>
      <c r="AE12" s="39">
        <v>1354325.787</v>
      </c>
      <c r="AF12" s="39">
        <v>1235724.545</v>
      </c>
      <c r="AG12" s="39">
        <v>1311191.724</v>
      </c>
      <c r="AH12" s="39">
        <v>1257084.889</v>
      </c>
    </row>
    <row r="13" spans="1:34" ht="14.4">
      <c r="A13" s="38" t="s">
        <v>64</v>
      </c>
      <c r="B13" s="40">
        <v>45630.231</v>
      </c>
      <c r="C13" s="40">
        <v>47508.36</v>
      </c>
      <c r="D13" s="40">
        <v>47855.76</v>
      </c>
      <c r="E13" s="40">
        <v>46628.747</v>
      </c>
      <c r="F13" s="40">
        <v>47580.223</v>
      </c>
      <c r="G13" s="40">
        <v>48239.737</v>
      </c>
      <c r="H13" s="40">
        <v>51068.913</v>
      </c>
      <c r="I13" s="40">
        <v>51278.722</v>
      </c>
      <c r="J13" s="40">
        <v>52568.644</v>
      </c>
      <c r="K13" s="40">
        <v>52277.204</v>
      </c>
      <c r="L13" s="40">
        <v>52435.821</v>
      </c>
      <c r="M13" s="40">
        <v>52144.792</v>
      </c>
      <c r="N13" s="40">
        <v>50095.525</v>
      </c>
      <c r="O13" s="40">
        <v>52620.589</v>
      </c>
      <c r="P13" s="40">
        <v>52400.047</v>
      </c>
      <c r="Q13" s="40">
        <v>51621.513</v>
      </c>
      <c r="R13" s="40">
        <v>51462.782</v>
      </c>
      <c r="S13" s="40">
        <v>50382.209</v>
      </c>
      <c r="T13" s="40">
        <v>51185.12</v>
      </c>
      <c r="U13" s="40">
        <v>50083.624</v>
      </c>
      <c r="V13" s="40">
        <v>53366.871</v>
      </c>
      <c r="W13" s="40">
        <v>49499.16</v>
      </c>
      <c r="X13" s="40">
        <v>47074.505</v>
      </c>
      <c r="Y13" s="40">
        <v>48634.893</v>
      </c>
      <c r="Z13" s="40">
        <v>45238.491</v>
      </c>
      <c r="AA13" s="40">
        <v>45655.401</v>
      </c>
      <c r="AB13" s="40">
        <v>48454.18</v>
      </c>
      <c r="AC13" s="40">
        <v>48486.468</v>
      </c>
      <c r="AD13" s="40">
        <v>46469.887</v>
      </c>
      <c r="AE13" s="40">
        <v>48408.947</v>
      </c>
      <c r="AF13" s="40">
        <v>43883.681</v>
      </c>
      <c r="AG13" s="40">
        <v>48744.059</v>
      </c>
      <c r="AH13" s="40">
        <v>45232.432</v>
      </c>
    </row>
    <row r="14" spans="1:34" ht="14.4">
      <c r="A14" s="38" t="s">
        <v>65</v>
      </c>
      <c r="B14" s="39">
        <v>26769.649</v>
      </c>
      <c r="C14" s="39">
        <v>21741.646</v>
      </c>
      <c r="D14" s="39">
        <v>19905.83</v>
      </c>
      <c r="E14" s="39">
        <v>21041.85</v>
      </c>
      <c r="F14" s="39">
        <v>20403.105</v>
      </c>
      <c r="G14" s="39">
        <v>22137.016</v>
      </c>
      <c r="H14" s="39">
        <v>21697.358</v>
      </c>
      <c r="I14" s="39">
        <v>19963.594</v>
      </c>
      <c r="J14" s="39">
        <v>19120.108</v>
      </c>
      <c r="K14" s="39">
        <v>17443.404</v>
      </c>
      <c r="L14" s="39">
        <v>17650.012</v>
      </c>
      <c r="M14" s="39">
        <v>18444.125</v>
      </c>
      <c r="N14" s="39">
        <v>18374.763</v>
      </c>
      <c r="O14" s="39">
        <v>18717.803</v>
      </c>
      <c r="P14" s="39">
        <v>18196.573</v>
      </c>
      <c r="Q14" s="39">
        <v>19215.363</v>
      </c>
      <c r="R14" s="39">
        <v>19851.724</v>
      </c>
      <c r="S14" s="39">
        <v>19512.606</v>
      </c>
      <c r="T14" s="39">
        <v>19016.503</v>
      </c>
      <c r="U14" s="39">
        <v>16914.798</v>
      </c>
      <c r="V14" s="39">
        <v>17398.789</v>
      </c>
      <c r="W14" s="39">
        <v>18574.793</v>
      </c>
      <c r="X14" s="39">
        <v>17827.585</v>
      </c>
      <c r="Y14" s="39">
        <v>16506.85</v>
      </c>
      <c r="Z14" s="39">
        <v>17257.64</v>
      </c>
      <c r="AA14" s="39">
        <v>17957.958</v>
      </c>
      <c r="AB14" s="39">
        <v>17665.372</v>
      </c>
      <c r="AC14" s="39">
        <v>18321.816</v>
      </c>
      <c r="AD14" s="39">
        <v>18227.331</v>
      </c>
      <c r="AE14" s="39">
        <v>18044.382</v>
      </c>
      <c r="AF14" s="39">
        <v>17067.788</v>
      </c>
      <c r="AG14" s="39">
        <v>18565.682</v>
      </c>
      <c r="AH14" s="39">
        <v>18932.209</v>
      </c>
    </row>
    <row r="15" spans="1:34" ht="14.4">
      <c r="A15" s="38" t="s">
        <v>66</v>
      </c>
      <c r="B15" s="40">
        <v>48206.859</v>
      </c>
      <c r="C15" s="40">
        <v>44168.924</v>
      </c>
      <c r="D15" s="40">
        <v>42843.132</v>
      </c>
      <c r="E15" s="40">
        <v>41598.664</v>
      </c>
      <c r="F15" s="40">
        <v>39728.675</v>
      </c>
      <c r="G15" s="40">
        <v>39427.428</v>
      </c>
      <c r="H15" s="40">
        <v>40472.939</v>
      </c>
      <c r="I15" s="40">
        <v>41097.037</v>
      </c>
      <c r="J15" s="40">
        <v>39811.416</v>
      </c>
      <c r="K15" s="40">
        <v>36979.052</v>
      </c>
      <c r="L15" s="40">
        <v>39146.123</v>
      </c>
      <c r="M15" s="40">
        <v>40215.3</v>
      </c>
      <c r="N15" s="40">
        <v>40690.274</v>
      </c>
      <c r="O15" s="40">
        <v>42516.163</v>
      </c>
      <c r="P15" s="40">
        <v>43053.484</v>
      </c>
      <c r="Q15" s="40">
        <v>42513.188</v>
      </c>
      <c r="R15" s="40">
        <v>43487.056</v>
      </c>
      <c r="S15" s="40">
        <v>43653.251</v>
      </c>
      <c r="T15" s="40">
        <v>42514.754</v>
      </c>
      <c r="U15" s="40">
        <v>40155.485</v>
      </c>
      <c r="V15" s="40">
        <v>42540.516</v>
      </c>
      <c r="W15" s="40">
        <v>40871.209</v>
      </c>
      <c r="X15" s="40">
        <v>40380.181</v>
      </c>
      <c r="Y15" s="40">
        <v>40672.265</v>
      </c>
      <c r="Z15" s="40">
        <v>38980.734</v>
      </c>
      <c r="AA15" s="40">
        <v>39437.712</v>
      </c>
      <c r="AB15" s="40">
        <v>39740.295</v>
      </c>
      <c r="AC15" s="40">
        <v>40355.201</v>
      </c>
      <c r="AD15" s="40">
        <v>40480.712</v>
      </c>
      <c r="AE15" s="40">
        <v>39741.154</v>
      </c>
      <c r="AF15" s="40">
        <v>37583.912</v>
      </c>
      <c r="AG15" s="40">
        <v>39548.863</v>
      </c>
      <c r="AH15" s="40">
        <v>38637.639</v>
      </c>
    </row>
    <row r="16" spans="1:34" ht="14.4">
      <c r="A16" s="38" t="s">
        <v>67</v>
      </c>
      <c r="B16" s="39">
        <v>17606.846</v>
      </c>
      <c r="C16" s="39">
        <v>19465.476</v>
      </c>
      <c r="D16" s="39">
        <v>18651.879</v>
      </c>
      <c r="E16" s="39">
        <v>19159.451</v>
      </c>
      <c r="F16" s="39">
        <v>19879.144</v>
      </c>
      <c r="G16" s="39">
        <v>19708.944</v>
      </c>
      <c r="H16" s="39">
        <v>22262.801</v>
      </c>
      <c r="I16" s="39">
        <v>20683.2</v>
      </c>
      <c r="J16" s="39">
        <v>20442.491</v>
      </c>
      <c r="K16" s="39">
        <v>19633.049</v>
      </c>
      <c r="L16" s="39">
        <v>19116.091</v>
      </c>
      <c r="M16" s="39">
        <v>19742.739</v>
      </c>
      <c r="N16" s="39">
        <v>19432.038</v>
      </c>
      <c r="O16" s="39">
        <v>20534.135</v>
      </c>
      <c r="P16" s="39">
        <v>19947.538</v>
      </c>
      <c r="Q16" s="39">
        <v>19443.081</v>
      </c>
      <c r="R16" s="39">
        <v>20834.332</v>
      </c>
      <c r="S16" s="39">
        <v>20362.619</v>
      </c>
      <c r="T16" s="39">
        <v>19846.33</v>
      </c>
      <c r="U16" s="39">
        <v>19059.94</v>
      </c>
      <c r="V16" s="39">
        <v>19930.932</v>
      </c>
      <c r="W16" s="39">
        <v>18503.872</v>
      </c>
      <c r="X16" s="39">
        <v>17732.561</v>
      </c>
      <c r="Y16" s="39">
        <v>17822.888</v>
      </c>
      <c r="Z16" s="39">
        <v>16911.21</v>
      </c>
      <c r="AA16" s="39">
        <v>16818.91</v>
      </c>
      <c r="AB16" s="39">
        <v>17281.311</v>
      </c>
      <c r="AC16" s="39">
        <v>17401.665</v>
      </c>
      <c r="AD16" s="39">
        <v>17405.498</v>
      </c>
      <c r="AE16" s="39">
        <v>16881.457</v>
      </c>
      <c r="AF16" s="39">
        <v>15471.786</v>
      </c>
      <c r="AG16" s="39">
        <v>16353.947</v>
      </c>
      <c r="AH16" s="39">
        <v>15989.884</v>
      </c>
    </row>
    <row r="17" spans="1:34" ht="14.4">
      <c r="A17" s="38" t="s">
        <v>68</v>
      </c>
      <c r="B17" s="40">
        <v>332632.998</v>
      </c>
      <c r="C17" s="40">
        <v>326495.891</v>
      </c>
      <c r="D17" s="40">
        <v>319461.903</v>
      </c>
      <c r="E17" s="40">
        <v>317417.824</v>
      </c>
      <c r="F17" s="40">
        <v>314219.822</v>
      </c>
      <c r="G17" s="40">
        <v>317359.291</v>
      </c>
      <c r="H17" s="40">
        <v>329545.347</v>
      </c>
      <c r="I17" s="40">
        <v>325356.815</v>
      </c>
      <c r="J17" s="40">
        <v>322562.598</v>
      </c>
      <c r="K17" s="40">
        <v>315565.531</v>
      </c>
      <c r="L17" s="40">
        <v>317130.591</v>
      </c>
      <c r="M17" s="40">
        <v>327119.878</v>
      </c>
      <c r="N17" s="40">
        <v>319413.891</v>
      </c>
      <c r="O17" s="40">
        <v>321918.262</v>
      </c>
      <c r="P17" s="40">
        <v>323712.673</v>
      </c>
      <c r="Q17" s="40">
        <v>321617.144</v>
      </c>
      <c r="R17" s="40">
        <v>332745.772</v>
      </c>
      <c r="S17" s="40">
        <v>315788.196</v>
      </c>
      <c r="T17" s="40">
        <v>320756.927</v>
      </c>
      <c r="U17" s="40">
        <v>299919.953</v>
      </c>
      <c r="V17" s="40">
        <v>315154.27</v>
      </c>
      <c r="W17" s="40">
        <v>297797.16</v>
      </c>
      <c r="X17" s="40">
        <v>301124.019</v>
      </c>
      <c r="Y17" s="40">
        <v>308287.928</v>
      </c>
      <c r="Z17" s="40">
        <v>293600.334</v>
      </c>
      <c r="AA17" s="40">
        <v>295929.403</v>
      </c>
      <c r="AB17" s="40">
        <v>297625.008</v>
      </c>
      <c r="AC17" s="40">
        <v>298121.279</v>
      </c>
      <c r="AD17" s="40">
        <v>291954.271</v>
      </c>
      <c r="AE17" s="40">
        <v>285239.536</v>
      </c>
      <c r="AF17" s="40">
        <v>262150.248</v>
      </c>
      <c r="AG17" s="40">
        <v>271490.738</v>
      </c>
      <c r="AH17" s="40">
        <v>260076.647</v>
      </c>
    </row>
    <row r="18" spans="1:34" ht="14.4">
      <c r="A18" s="38" t="s">
        <v>69</v>
      </c>
      <c r="B18" s="39">
        <v>10484.932</v>
      </c>
      <c r="C18" s="39">
        <v>9724.289</v>
      </c>
      <c r="D18" s="39">
        <v>6216.443</v>
      </c>
      <c r="E18" s="39">
        <v>5304.298</v>
      </c>
      <c r="F18" s="39">
        <v>5848.274</v>
      </c>
      <c r="G18" s="39">
        <v>5468.098</v>
      </c>
      <c r="H18" s="39">
        <v>5706.849</v>
      </c>
      <c r="I18" s="39">
        <v>5516.799</v>
      </c>
      <c r="J18" s="39">
        <v>5067.606</v>
      </c>
      <c r="K18" s="39">
        <v>4791.338</v>
      </c>
      <c r="L18" s="39">
        <v>4556.632</v>
      </c>
      <c r="M18" s="39">
        <v>4817.689</v>
      </c>
      <c r="N18" s="39">
        <v>4534.956</v>
      </c>
      <c r="O18" s="39">
        <v>4858.97</v>
      </c>
      <c r="P18" s="39">
        <v>5210.623</v>
      </c>
      <c r="Q18" s="39">
        <v>5280.235</v>
      </c>
      <c r="R18" s="39">
        <v>5221.174</v>
      </c>
      <c r="S18" s="39">
        <v>6152.382</v>
      </c>
      <c r="T18" s="39">
        <v>5377.594</v>
      </c>
      <c r="U18" s="39">
        <v>4326.101</v>
      </c>
      <c r="V18" s="39">
        <v>5834.027</v>
      </c>
      <c r="W18" s="39">
        <v>5688.689</v>
      </c>
      <c r="X18" s="39">
        <v>5201.704</v>
      </c>
      <c r="Y18" s="39">
        <v>5723.044</v>
      </c>
      <c r="Z18" s="39">
        <v>5480.186</v>
      </c>
      <c r="AA18" s="39">
        <v>4759.134</v>
      </c>
      <c r="AB18" s="39">
        <v>5957.918</v>
      </c>
      <c r="AC18" s="39">
        <v>5775.526</v>
      </c>
      <c r="AD18" s="39">
        <v>5595.305</v>
      </c>
      <c r="AE18" s="39">
        <v>4794.348</v>
      </c>
      <c r="AF18" s="39">
        <v>4319.826</v>
      </c>
      <c r="AG18" s="39">
        <v>4451.273</v>
      </c>
      <c r="AH18" s="39">
        <v>4722.932</v>
      </c>
    </row>
    <row r="19" spans="1:34" ht="14.4">
      <c r="A19" s="38" t="s">
        <v>70</v>
      </c>
      <c r="B19" s="40">
        <v>9642.651</v>
      </c>
      <c r="C19" s="40">
        <v>9767.78</v>
      </c>
      <c r="D19" s="40">
        <v>9733.203</v>
      </c>
      <c r="E19" s="40">
        <v>10018.583</v>
      </c>
      <c r="F19" s="40">
        <v>10406.577</v>
      </c>
      <c r="G19" s="40">
        <v>10250.301</v>
      </c>
      <c r="H19" s="40">
        <v>11131.508</v>
      </c>
      <c r="I19" s="40">
        <v>11863.667</v>
      </c>
      <c r="J19" s="40">
        <v>12635.325</v>
      </c>
      <c r="K19" s="40">
        <v>13162.381</v>
      </c>
      <c r="L19" s="40">
        <v>13695.794</v>
      </c>
      <c r="M19" s="40">
        <v>14582.309</v>
      </c>
      <c r="N19" s="40">
        <v>14874.579</v>
      </c>
      <c r="O19" s="40">
        <v>14494.196</v>
      </c>
      <c r="P19" s="40">
        <v>14765.645</v>
      </c>
      <c r="Q19" s="40">
        <v>14947.068</v>
      </c>
      <c r="R19" s="40">
        <v>15122.584</v>
      </c>
      <c r="S19" s="40">
        <v>15979.404</v>
      </c>
      <c r="T19" s="40">
        <v>15649.68</v>
      </c>
      <c r="U19" s="40">
        <v>14901.375</v>
      </c>
      <c r="V19" s="40">
        <v>14706.117</v>
      </c>
      <c r="W19" s="40">
        <v>13550.757</v>
      </c>
      <c r="X19" s="40">
        <v>13720.322</v>
      </c>
      <c r="Y19" s="40">
        <v>12984.959</v>
      </c>
      <c r="Z19" s="40">
        <v>13166.463</v>
      </c>
      <c r="AA19" s="40">
        <v>13915.528</v>
      </c>
      <c r="AB19" s="40">
        <v>14646.943</v>
      </c>
      <c r="AC19" s="40">
        <v>14545.312</v>
      </c>
      <c r="AD19" s="40">
        <v>14617.872</v>
      </c>
      <c r="AE19" s="40">
        <v>14679.682</v>
      </c>
      <c r="AF19" s="40">
        <v>13469.522</v>
      </c>
      <c r="AG19" s="40">
        <v>13823.333</v>
      </c>
      <c r="AH19" s="40">
        <v>14336.289</v>
      </c>
    </row>
    <row r="20" spans="1:34" ht="14.4">
      <c r="A20" s="38" t="s">
        <v>71</v>
      </c>
      <c r="B20" s="39">
        <v>21526.729</v>
      </c>
      <c r="C20" s="39">
        <v>21707.358</v>
      </c>
      <c r="D20" s="39">
        <v>22308.28</v>
      </c>
      <c r="E20" s="39">
        <v>22147.117</v>
      </c>
      <c r="F20" s="39">
        <v>22929.898</v>
      </c>
      <c r="G20" s="39">
        <v>22995.623</v>
      </c>
      <c r="H20" s="39">
        <v>23655.719</v>
      </c>
      <c r="I20" s="39">
        <v>24574.995</v>
      </c>
      <c r="J20" s="39">
        <v>25766.338</v>
      </c>
      <c r="K20" s="39">
        <v>26026.568</v>
      </c>
      <c r="L20" s="39">
        <v>27167.43</v>
      </c>
      <c r="M20" s="39">
        <v>28064.785</v>
      </c>
      <c r="N20" s="39">
        <v>28477.231</v>
      </c>
      <c r="O20" s="39">
        <v>29205.883</v>
      </c>
      <c r="P20" s="39">
        <v>29662.438</v>
      </c>
      <c r="Q20" s="39">
        <v>30291.438</v>
      </c>
      <c r="R20" s="39">
        <v>30273.522</v>
      </c>
      <c r="S20" s="39">
        <v>30308.668</v>
      </c>
      <c r="T20" s="39">
        <v>30475.476</v>
      </c>
      <c r="U20" s="39">
        <v>29433.101</v>
      </c>
      <c r="V20" s="39">
        <v>27238.258</v>
      </c>
      <c r="W20" s="39">
        <v>26654.496</v>
      </c>
      <c r="X20" s="39">
        <v>26537.124</v>
      </c>
      <c r="Y20" s="39">
        <v>23418.307</v>
      </c>
      <c r="Z20" s="39">
        <v>23289.04</v>
      </c>
      <c r="AA20" s="39">
        <v>23388.516</v>
      </c>
      <c r="AB20" s="39">
        <v>23062.2</v>
      </c>
      <c r="AC20" s="39">
        <v>23235.471</v>
      </c>
      <c r="AD20" s="39">
        <v>22608.319</v>
      </c>
      <c r="AE20" s="39">
        <v>22288.847</v>
      </c>
      <c r="AF20" s="39">
        <v>19241.053</v>
      </c>
      <c r="AG20" s="39">
        <v>20334.146</v>
      </c>
      <c r="AH20" s="39">
        <v>20909.82</v>
      </c>
    </row>
    <row r="21" spans="1:34" ht="14.4">
      <c r="A21" s="38" t="s">
        <v>72</v>
      </c>
      <c r="B21" s="40">
        <v>82413.368</v>
      </c>
      <c r="C21" s="40">
        <v>85289.64</v>
      </c>
      <c r="D21" s="40">
        <v>87424.898</v>
      </c>
      <c r="E21" s="40">
        <v>84363.939</v>
      </c>
      <c r="F21" s="40">
        <v>88593.784</v>
      </c>
      <c r="G21" s="40">
        <v>94647.774</v>
      </c>
      <c r="H21" s="40">
        <v>94375.365</v>
      </c>
      <c r="I21" s="40">
        <v>99540.997</v>
      </c>
      <c r="J21" s="40">
        <v>103868.663</v>
      </c>
      <c r="K21" s="40">
        <v>109728.741</v>
      </c>
      <c r="L21" s="40">
        <v>114531.31</v>
      </c>
      <c r="M21" s="40">
        <v>117538.596</v>
      </c>
      <c r="N21" s="40">
        <v>121302.514</v>
      </c>
      <c r="O21" s="40">
        <v>126048.767</v>
      </c>
      <c r="P21" s="40">
        <v>132817.086</v>
      </c>
      <c r="Q21" s="40">
        <v>136034.991</v>
      </c>
      <c r="R21" s="40">
        <v>136586.291</v>
      </c>
      <c r="S21" s="40">
        <v>138838.093</v>
      </c>
      <c r="T21" s="40">
        <v>133917.75</v>
      </c>
      <c r="U21" s="40">
        <v>123014.038</v>
      </c>
      <c r="V21" s="40">
        <v>123007.604</v>
      </c>
      <c r="W21" s="40">
        <v>122664.452</v>
      </c>
      <c r="X21" s="40">
        <v>123027.981</v>
      </c>
      <c r="Y21" s="40">
        <v>115671.51</v>
      </c>
      <c r="Z21" s="40">
        <v>113815.631</v>
      </c>
      <c r="AA21" s="40">
        <v>118156.426</v>
      </c>
      <c r="AB21" s="40">
        <v>118432.713</v>
      </c>
      <c r="AC21" s="40">
        <v>124920.204</v>
      </c>
      <c r="AD21" s="40">
        <v>124304.021</v>
      </c>
      <c r="AE21" s="40">
        <v>120628.761</v>
      </c>
      <c r="AF21" s="40">
        <v>105026.168</v>
      </c>
      <c r="AG21" s="40">
        <v>111456.252</v>
      </c>
      <c r="AH21" s="40">
        <v>113228.961</v>
      </c>
    </row>
    <row r="22" spans="1:34" ht="14.4">
      <c r="A22" s="38" t="s">
        <v>73</v>
      </c>
      <c r="B22" s="39">
        <v>212937.556</v>
      </c>
      <c r="C22" s="39">
        <v>223913.186</v>
      </c>
      <c r="D22" s="39">
        <v>219839.331</v>
      </c>
      <c r="E22" s="39">
        <v>225646.697</v>
      </c>
      <c r="F22" s="39">
        <v>215800.851</v>
      </c>
      <c r="G22" s="39">
        <v>223984.45</v>
      </c>
      <c r="H22" s="39">
        <v>238080.074</v>
      </c>
      <c r="I22" s="39">
        <v>229321.493</v>
      </c>
      <c r="J22" s="39">
        <v>236175.953</v>
      </c>
      <c r="K22" s="39">
        <v>236434.574</v>
      </c>
      <c r="L22" s="39">
        <v>238959.463</v>
      </c>
      <c r="M22" s="39">
        <v>247269.933</v>
      </c>
      <c r="N22" s="39">
        <v>248747.215</v>
      </c>
      <c r="O22" s="39">
        <v>254854.026</v>
      </c>
      <c r="P22" s="39">
        <v>259150.089</v>
      </c>
      <c r="Q22" s="39">
        <v>260806.788</v>
      </c>
      <c r="R22" s="39">
        <v>256096.772</v>
      </c>
      <c r="S22" s="39">
        <v>252645.923</v>
      </c>
      <c r="T22" s="39">
        <v>255440.54</v>
      </c>
      <c r="U22" s="39">
        <v>246351.05</v>
      </c>
      <c r="V22" s="39">
        <v>254453.111</v>
      </c>
      <c r="W22" s="39">
        <v>249069.139</v>
      </c>
      <c r="X22" s="39">
        <v>249099.799</v>
      </c>
      <c r="Y22" s="39">
        <v>250490.203</v>
      </c>
      <c r="Z22" s="39">
        <v>239847.643</v>
      </c>
      <c r="AA22" s="39">
        <v>244418.551</v>
      </c>
      <c r="AB22" s="39">
        <v>240056.119</v>
      </c>
      <c r="AC22" s="39">
        <v>239265.534</v>
      </c>
      <c r="AD22" s="39">
        <v>238787.712</v>
      </c>
      <c r="AE22" s="39">
        <v>235387.63</v>
      </c>
      <c r="AF22" s="39">
        <v>207988.243</v>
      </c>
      <c r="AG22" s="39">
        <v>222820.262</v>
      </c>
      <c r="AH22" s="39">
        <v>204955.022</v>
      </c>
    </row>
    <row r="23" spans="1:34" ht="14.4">
      <c r="A23" s="38" t="s">
        <v>74</v>
      </c>
      <c r="B23" s="40">
        <v>8907.766</v>
      </c>
      <c r="C23" s="40">
        <v>7420.008</v>
      </c>
      <c r="D23" s="40">
        <v>6659.613</v>
      </c>
      <c r="E23" s="40">
        <v>6960.624</v>
      </c>
      <c r="F23" s="40">
        <v>6792.679</v>
      </c>
      <c r="G23" s="40">
        <v>6996.723</v>
      </c>
      <c r="H23" s="40">
        <v>7602.677</v>
      </c>
      <c r="I23" s="40">
        <v>7738.354</v>
      </c>
      <c r="J23" s="40">
        <v>7974.31</v>
      </c>
      <c r="K23" s="40">
        <v>8133.992</v>
      </c>
      <c r="L23" s="40">
        <v>7812.984</v>
      </c>
      <c r="M23" s="40">
        <v>8245.192</v>
      </c>
      <c r="N23" s="40">
        <v>8461.652</v>
      </c>
      <c r="O23" s="40">
        <v>8988.925</v>
      </c>
      <c r="P23" s="40">
        <v>8941.873</v>
      </c>
      <c r="Q23" s="40">
        <v>9143.37</v>
      </c>
      <c r="R23" s="40">
        <v>9110.899</v>
      </c>
      <c r="S23" s="40">
        <v>9433.772</v>
      </c>
      <c r="T23" s="40">
        <v>9195.427</v>
      </c>
      <c r="U23" s="40">
        <v>8947.984</v>
      </c>
      <c r="V23" s="40">
        <v>8858.19</v>
      </c>
      <c r="W23" s="40">
        <v>8648.289</v>
      </c>
      <c r="X23" s="40">
        <v>8177.245</v>
      </c>
      <c r="Y23" s="40">
        <v>8001.004</v>
      </c>
      <c r="Z23" s="40">
        <v>7597.344</v>
      </c>
      <c r="AA23" s="40">
        <v>7958.079</v>
      </c>
      <c r="AB23" s="40">
        <v>8045.45</v>
      </c>
      <c r="AC23" s="40">
        <v>8330.58</v>
      </c>
      <c r="AD23" s="40">
        <v>8175.636</v>
      </c>
      <c r="AE23" s="40">
        <v>8208.834</v>
      </c>
      <c r="AF23" s="40">
        <v>7756.075</v>
      </c>
      <c r="AG23" s="40">
        <v>8265.079</v>
      </c>
      <c r="AH23" s="40">
        <v>8291.324</v>
      </c>
    </row>
    <row r="24" spans="1:34" ht="14.4">
      <c r="A24" s="38" t="s">
        <v>75</v>
      </c>
      <c r="B24" s="39">
        <v>137710.039</v>
      </c>
      <c r="C24" s="39">
        <v>141673.455</v>
      </c>
      <c r="D24" s="39">
        <v>140934.493</v>
      </c>
      <c r="E24" s="39">
        <v>141065.488</v>
      </c>
      <c r="F24" s="39">
        <v>138968.535</v>
      </c>
      <c r="G24" s="39">
        <v>151404.304</v>
      </c>
      <c r="H24" s="39">
        <v>151362.731</v>
      </c>
      <c r="I24" s="39">
        <v>153182.903</v>
      </c>
      <c r="J24" s="39">
        <v>158273.53</v>
      </c>
      <c r="K24" s="39">
        <v>162254.851</v>
      </c>
      <c r="L24" s="39">
        <v>166110.856</v>
      </c>
      <c r="M24" s="39">
        <v>165435.079</v>
      </c>
      <c r="N24" s="39">
        <v>166700.248</v>
      </c>
      <c r="O24" s="39">
        <v>175784.005</v>
      </c>
      <c r="P24" s="39">
        <v>177659.204</v>
      </c>
      <c r="Q24" s="39">
        <v>180834.427</v>
      </c>
      <c r="R24" s="39">
        <v>178950.462</v>
      </c>
      <c r="S24" s="39">
        <v>178673.18</v>
      </c>
      <c r="T24" s="39">
        <v>176119.722</v>
      </c>
      <c r="U24" s="39">
        <v>164083.507</v>
      </c>
      <c r="V24" s="39">
        <v>167284.477</v>
      </c>
      <c r="W24" s="39">
        <v>162004.633</v>
      </c>
      <c r="X24" s="39">
        <v>156560.636</v>
      </c>
      <c r="Y24" s="39">
        <v>152051.731</v>
      </c>
      <c r="Z24" s="39">
        <v>142658.341</v>
      </c>
      <c r="AA24" s="39">
        <v>149124.203</v>
      </c>
      <c r="AB24" s="39">
        <v>148036.188</v>
      </c>
      <c r="AC24" s="39">
        <v>149009.031</v>
      </c>
      <c r="AD24" s="39">
        <v>147289.308</v>
      </c>
      <c r="AE24" s="39">
        <v>145935.459</v>
      </c>
      <c r="AF24" s="39">
        <v>132349.375</v>
      </c>
      <c r="AG24" s="39">
        <v>145556.176</v>
      </c>
      <c r="AH24" s="39">
        <v>139253.453</v>
      </c>
    </row>
    <row r="25" spans="1:34" ht="14.4">
      <c r="A25" s="38" t="s">
        <v>76</v>
      </c>
      <c r="B25" s="40">
        <v>1586.675</v>
      </c>
      <c r="C25" s="40">
        <v>1668.663</v>
      </c>
      <c r="D25" s="40">
        <v>1812.457</v>
      </c>
      <c r="E25" s="40">
        <v>1868.072</v>
      </c>
      <c r="F25" s="40">
        <v>2117.359</v>
      </c>
      <c r="G25" s="40">
        <v>1910.453</v>
      </c>
      <c r="H25" s="40">
        <v>2087.909</v>
      </c>
      <c r="I25" s="40">
        <v>2036.905</v>
      </c>
      <c r="J25" s="40">
        <v>2174.184</v>
      </c>
      <c r="K25" s="40">
        <v>2177.899</v>
      </c>
      <c r="L25" s="40">
        <v>2337.722</v>
      </c>
      <c r="M25" s="40">
        <v>2364.231</v>
      </c>
      <c r="N25" s="40">
        <v>2378.879</v>
      </c>
      <c r="O25" s="40">
        <v>2606.321</v>
      </c>
      <c r="P25" s="40">
        <v>2440.865</v>
      </c>
      <c r="Q25" s="40">
        <v>2475.49</v>
      </c>
      <c r="R25" s="40">
        <v>2574.706</v>
      </c>
      <c r="S25" s="40">
        <v>2703.796</v>
      </c>
      <c r="T25" s="40">
        <v>2852.461</v>
      </c>
      <c r="U25" s="40">
        <v>2769.395</v>
      </c>
      <c r="V25" s="40">
        <v>2674.478</v>
      </c>
      <c r="W25" s="40">
        <v>2645.28</v>
      </c>
      <c r="X25" s="40">
        <v>2499.665</v>
      </c>
      <c r="Y25" s="40">
        <v>2175.125</v>
      </c>
      <c r="Z25" s="40">
        <v>2221.1</v>
      </c>
      <c r="AA25" s="40">
        <v>2274.408</v>
      </c>
      <c r="AB25" s="40">
        <v>2424.671</v>
      </c>
      <c r="AC25" s="40">
        <v>2533.225</v>
      </c>
      <c r="AD25" s="40">
        <v>2546.72</v>
      </c>
      <c r="AE25" s="40">
        <v>2535.443</v>
      </c>
      <c r="AF25" s="40">
        <v>2197.842</v>
      </c>
      <c r="AG25" s="40">
        <v>2311.704</v>
      </c>
      <c r="AH25" s="40">
        <v>2482.239</v>
      </c>
    </row>
    <row r="26" spans="1:34" ht="14.4">
      <c r="A26" s="38" t="s">
        <v>77</v>
      </c>
      <c r="B26" s="39">
        <v>7873.89</v>
      </c>
      <c r="C26" s="39">
        <v>7472.996</v>
      </c>
      <c r="D26" s="39">
        <v>6120.217</v>
      </c>
      <c r="E26" s="39">
        <v>5285.97</v>
      </c>
      <c r="F26" s="39">
        <v>4778.094</v>
      </c>
      <c r="G26" s="39">
        <v>4593.421</v>
      </c>
      <c r="H26" s="39">
        <v>4549.325</v>
      </c>
      <c r="I26" s="39">
        <v>4415.676</v>
      </c>
      <c r="J26" s="39">
        <v>4298.411</v>
      </c>
      <c r="K26" s="39">
        <v>3939.517</v>
      </c>
      <c r="L26" s="39">
        <v>3789.428</v>
      </c>
      <c r="M26" s="39">
        <v>4079.595</v>
      </c>
      <c r="N26" s="39">
        <v>4039.836</v>
      </c>
      <c r="O26" s="39">
        <v>4295.734</v>
      </c>
      <c r="P26" s="39">
        <v>4405.688</v>
      </c>
      <c r="Q26" s="39">
        <v>4492.064</v>
      </c>
      <c r="R26" s="39">
        <v>4656.025</v>
      </c>
      <c r="S26" s="39">
        <v>4771.801</v>
      </c>
      <c r="T26" s="39">
        <v>4575.832</v>
      </c>
      <c r="U26" s="39">
        <v>4433.833</v>
      </c>
      <c r="V26" s="39">
        <v>4556.461</v>
      </c>
      <c r="W26" s="39">
        <v>4280.129</v>
      </c>
      <c r="X26" s="39">
        <v>4439.76</v>
      </c>
      <c r="Y26" s="39">
        <v>4358.973</v>
      </c>
      <c r="Z26" s="39">
        <v>4358.259</v>
      </c>
      <c r="AA26" s="39">
        <v>4266.425</v>
      </c>
      <c r="AB26" s="39">
        <v>4294.905</v>
      </c>
      <c r="AC26" s="39">
        <v>4465.033</v>
      </c>
      <c r="AD26" s="39">
        <v>4691.627</v>
      </c>
      <c r="AE26" s="39">
        <v>4557.371</v>
      </c>
      <c r="AF26" s="39">
        <v>4263.628</v>
      </c>
      <c r="AG26" s="39">
        <v>4466.727</v>
      </c>
      <c r="AH26" s="39">
        <v>4306.817</v>
      </c>
    </row>
    <row r="27" spans="1:34" ht="14.4">
      <c r="A27" s="38" t="s">
        <v>78</v>
      </c>
      <c r="B27" s="40">
        <v>15337.044</v>
      </c>
      <c r="C27" s="40">
        <v>16150.878</v>
      </c>
      <c r="D27" s="40">
        <v>10635.169</v>
      </c>
      <c r="E27" s="40">
        <v>8981.547</v>
      </c>
      <c r="F27" s="40">
        <v>7843.484</v>
      </c>
      <c r="G27" s="40">
        <v>8245.214</v>
      </c>
      <c r="H27" s="40">
        <v>8821.261</v>
      </c>
      <c r="I27" s="40">
        <v>8366.05</v>
      </c>
      <c r="J27" s="40">
        <v>8725.405</v>
      </c>
      <c r="K27" s="40">
        <v>7314.467</v>
      </c>
      <c r="L27" s="40">
        <v>6541.914</v>
      </c>
      <c r="M27" s="40">
        <v>7544.447</v>
      </c>
      <c r="N27" s="40">
        <v>8047.758</v>
      </c>
      <c r="O27" s="40">
        <v>8388.572</v>
      </c>
      <c r="P27" s="40">
        <v>8565.7</v>
      </c>
      <c r="Q27" s="40">
        <v>8047.995</v>
      </c>
      <c r="R27" s="40">
        <v>7893.092</v>
      </c>
      <c r="S27" s="40">
        <v>8098.878</v>
      </c>
      <c r="T27" s="40">
        <v>8262.419</v>
      </c>
      <c r="U27" s="40">
        <v>7909.128</v>
      </c>
      <c r="V27" s="40">
        <v>6167.044</v>
      </c>
      <c r="W27" s="40">
        <v>5905.792</v>
      </c>
      <c r="X27" s="40">
        <v>5984.552</v>
      </c>
      <c r="Y27" s="40">
        <v>5803.253</v>
      </c>
      <c r="Z27" s="40">
        <v>5752.251</v>
      </c>
      <c r="AA27" s="40">
        <v>5793.478</v>
      </c>
      <c r="AB27" s="40">
        <v>6039.54</v>
      </c>
      <c r="AC27" s="40">
        <v>6161.066</v>
      </c>
      <c r="AD27" s="40">
        <v>6369.969</v>
      </c>
      <c r="AE27" s="40">
        <v>6277.963</v>
      </c>
      <c r="AF27" s="40">
        <v>6226.539</v>
      </c>
      <c r="AG27" s="40">
        <v>6626.915</v>
      </c>
      <c r="AH27" s="40">
        <v>6312.066</v>
      </c>
    </row>
    <row r="28" spans="1:34" ht="14.4">
      <c r="A28" s="38" t="s">
        <v>79</v>
      </c>
      <c r="B28" s="39">
        <v>3489.657</v>
      </c>
      <c r="C28" s="39">
        <v>3726.852</v>
      </c>
      <c r="D28" s="39">
        <v>3735.078</v>
      </c>
      <c r="E28" s="39">
        <v>3788.894</v>
      </c>
      <c r="F28" s="39">
        <v>3696.84</v>
      </c>
      <c r="G28" s="39">
        <v>3279.285</v>
      </c>
      <c r="H28" s="39">
        <v>3345.567</v>
      </c>
      <c r="I28" s="39">
        <v>3307.449</v>
      </c>
      <c r="J28" s="39">
        <v>3233.983</v>
      </c>
      <c r="K28" s="39">
        <v>3405.052</v>
      </c>
      <c r="L28" s="39">
        <v>3601.766</v>
      </c>
      <c r="M28" s="39">
        <v>3804.303</v>
      </c>
      <c r="N28" s="39">
        <v>3977.74</v>
      </c>
      <c r="O28" s="39">
        <v>4193.911</v>
      </c>
      <c r="P28" s="39">
        <v>4655.585</v>
      </c>
      <c r="Q28" s="39">
        <v>4773.771</v>
      </c>
      <c r="R28" s="39">
        <v>4694.528</v>
      </c>
      <c r="S28" s="39">
        <v>4609.18</v>
      </c>
      <c r="T28" s="39">
        <v>4613.26</v>
      </c>
      <c r="U28" s="39">
        <v>4340.658</v>
      </c>
      <c r="V28" s="39">
        <v>4611.268</v>
      </c>
      <c r="W28" s="39">
        <v>4533.118</v>
      </c>
      <c r="X28" s="39">
        <v>4419.451</v>
      </c>
      <c r="Y28" s="39">
        <v>4302.161</v>
      </c>
      <c r="Z28" s="39">
        <v>4185.695</v>
      </c>
      <c r="AA28" s="39">
        <v>4143.904</v>
      </c>
      <c r="AB28" s="39">
        <v>4152.842</v>
      </c>
      <c r="AC28" s="39">
        <v>4293.659</v>
      </c>
      <c r="AD28" s="39">
        <v>4461.838</v>
      </c>
      <c r="AE28" s="39">
        <v>4503.675</v>
      </c>
      <c r="AF28" s="39">
        <v>3936.073</v>
      </c>
      <c r="AG28" s="39">
        <v>4186.498</v>
      </c>
      <c r="AH28" s="39">
        <v>3795.656</v>
      </c>
    </row>
    <row r="29" spans="1:34" ht="14.4">
      <c r="A29" s="38" t="s">
        <v>80</v>
      </c>
      <c r="B29" s="40">
        <v>27399.097</v>
      </c>
      <c r="C29" s="40">
        <v>26390.415</v>
      </c>
      <c r="D29" s="40">
        <v>23876.215</v>
      </c>
      <c r="E29" s="40">
        <v>24556.075</v>
      </c>
      <c r="F29" s="40">
        <v>23623.691</v>
      </c>
      <c r="G29" s="40">
        <v>24415.748</v>
      </c>
      <c r="H29" s="40">
        <v>25240.446</v>
      </c>
      <c r="I29" s="40">
        <v>24746.107</v>
      </c>
      <c r="J29" s="40">
        <v>24239.679</v>
      </c>
      <c r="K29" s="40">
        <v>24404.549</v>
      </c>
      <c r="L29" s="40">
        <v>23643.601</v>
      </c>
      <c r="M29" s="40">
        <v>24427.95</v>
      </c>
      <c r="N29" s="40">
        <v>24244.568</v>
      </c>
      <c r="O29" s="40">
        <v>24974.746</v>
      </c>
      <c r="P29" s="40">
        <v>24912.673</v>
      </c>
      <c r="Q29" s="40">
        <v>26340.712</v>
      </c>
      <c r="R29" s="40">
        <v>25984.201</v>
      </c>
      <c r="S29" s="40">
        <v>25361.641</v>
      </c>
      <c r="T29" s="40">
        <v>25155.717</v>
      </c>
      <c r="U29" s="40">
        <v>23947.914</v>
      </c>
      <c r="V29" s="40">
        <v>24618.237</v>
      </c>
      <c r="W29" s="40">
        <v>24390.621</v>
      </c>
      <c r="X29" s="40">
        <v>23133.983</v>
      </c>
      <c r="Y29" s="40">
        <v>22405.328</v>
      </c>
      <c r="Z29" s="40">
        <v>21994.77</v>
      </c>
      <c r="AA29" s="40">
        <v>23298.063</v>
      </c>
      <c r="AB29" s="40">
        <v>23657.66</v>
      </c>
      <c r="AC29" s="40">
        <v>24462.873</v>
      </c>
      <c r="AD29" s="40">
        <v>24481.341</v>
      </c>
      <c r="AE29" s="40">
        <v>24571.24</v>
      </c>
      <c r="AF29" s="40">
        <v>23886.664</v>
      </c>
      <c r="AG29" s="40">
        <v>24928.864</v>
      </c>
      <c r="AH29" s="40">
        <v>23868.162</v>
      </c>
    </row>
    <row r="30" spans="1:34" ht="14.4">
      <c r="A30" s="38" t="s">
        <v>81</v>
      </c>
      <c r="B30" s="39">
        <v>762.296</v>
      </c>
      <c r="C30" s="39">
        <v>751.125</v>
      </c>
      <c r="D30" s="39">
        <v>743.463</v>
      </c>
      <c r="E30" s="39">
        <v>928.49</v>
      </c>
      <c r="F30" s="39">
        <v>850.903</v>
      </c>
      <c r="G30" s="39">
        <v>790.867</v>
      </c>
      <c r="H30" s="39">
        <v>748.032</v>
      </c>
      <c r="I30" s="39">
        <v>949.596</v>
      </c>
      <c r="J30" s="39">
        <v>753.619</v>
      </c>
      <c r="K30" s="39">
        <v>815.723</v>
      </c>
      <c r="L30" s="39">
        <v>808.739</v>
      </c>
      <c r="M30" s="39">
        <v>889.321</v>
      </c>
      <c r="N30" s="39">
        <v>832.38</v>
      </c>
      <c r="O30" s="39">
        <v>915.128</v>
      </c>
      <c r="P30" s="39">
        <v>933.166</v>
      </c>
      <c r="Q30" s="39">
        <v>915.721</v>
      </c>
      <c r="R30" s="39">
        <v>924.563</v>
      </c>
      <c r="S30" s="39">
        <v>949.073</v>
      </c>
      <c r="T30" s="39">
        <v>958.197</v>
      </c>
      <c r="U30" s="39">
        <v>883.801</v>
      </c>
      <c r="V30" s="39">
        <v>929.679</v>
      </c>
      <c r="W30" s="39">
        <v>927.77</v>
      </c>
      <c r="X30" s="39">
        <v>970.567</v>
      </c>
      <c r="Y30" s="39">
        <v>874.853</v>
      </c>
      <c r="Z30" s="39">
        <v>887.181</v>
      </c>
      <c r="AA30" s="39">
        <v>751.918</v>
      </c>
      <c r="AB30" s="39">
        <v>709.792</v>
      </c>
      <c r="AC30" s="39">
        <v>805.139</v>
      </c>
      <c r="AD30" s="39">
        <v>824.375</v>
      </c>
      <c r="AE30" s="39">
        <v>873.185</v>
      </c>
      <c r="AF30" s="39">
        <v>741.123</v>
      </c>
      <c r="AG30" s="39">
        <v>767.53</v>
      </c>
      <c r="AH30" s="39">
        <v>886.593</v>
      </c>
    </row>
    <row r="31" spans="1:34" ht="14.4">
      <c r="A31" s="38" t="s">
        <v>82</v>
      </c>
      <c r="B31" s="40">
        <v>58495.68</v>
      </c>
      <c r="C31" s="40">
        <v>61464.257</v>
      </c>
      <c r="D31" s="40">
        <v>60995.159</v>
      </c>
      <c r="E31" s="40">
        <v>63068.193</v>
      </c>
      <c r="F31" s="40">
        <v>62589.566</v>
      </c>
      <c r="G31" s="40">
        <v>65347.527</v>
      </c>
      <c r="H31" s="40">
        <v>69344.139</v>
      </c>
      <c r="I31" s="40">
        <v>66630.229</v>
      </c>
      <c r="J31" s="40">
        <v>67446.241</v>
      </c>
      <c r="K31" s="40">
        <v>66530.816</v>
      </c>
      <c r="L31" s="40">
        <v>66937.181</v>
      </c>
      <c r="M31" s="40">
        <v>68995.161</v>
      </c>
      <c r="N31" s="40">
        <v>69111.42</v>
      </c>
      <c r="O31" s="40">
        <v>70454.873</v>
      </c>
      <c r="P31" s="40">
        <v>71430.876</v>
      </c>
      <c r="Q31" s="40">
        <v>70105.548</v>
      </c>
      <c r="R31" s="40">
        <v>69519.137</v>
      </c>
      <c r="S31" s="40">
        <v>69368.197</v>
      </c>
      <c r="T31" s="40">
        <v>69882.692</v>
      </c>
      <c r="U31" s="40">
        <v>67625.806</v>
      </c>
      <c r="V31" s="40">
        <v>71718.992</v>
      </c>
      <c r="W31" s="40">
        <v>67052.703</v>
      </c>
      <c r="X31" s="40">
        <v>66746.001</v>
      </c>
      <c r="Y31" s="40">
        <v>66209.559</v>
      </c>
      <c r="Z31" s="40">
        <v>62316.377</v>
      </c>
      <c r="AA31" s="40">
        <v>59019.571</v>
      </c>
      <c r="AB31" s="40">
        <v>62737.058</v>
      </c>
      <c r="AC31" s="40">
        <v>61270.186</v>
      </c>
      <c r="AD31" s="40">
        <v>58415.912</v>
      </c>
      <c r="AE31" s="40">
        <v>63789.949</v>
      </c>
      <c r="AF31" s="40">
        <v>58511.831</v>
      </c>
      <c r="AG31" s="40">
        <v>60749.862</v>
      </c>
      <c r="AH31" s="40">
        <v>56087.334</v>
      </c>
    </row>
    <row r="32" spans="1:34" ht="14.4">
      <c r="A32" s="38" t="s">
        <v>83</v>
      </c>
      <c r="B32" s="39">
        <v>23708.951</v>
      </c>
      <c r="C32" s="39">
        <v>25349.047</v>
      </c>
      <c r="D32" s="39">
        <v>24300.701</v>
      </c>
      <c r="E32" s="39">
        <v>24683.792</v>
      </c>
      <c r="F32" s="39">
        <v>24643.456</v>
      </c>
      <c r="G32" s="39">
        <v>25903.321</v>
      </c>
      <c r="H32" s="39">
        <v>27478.277</v>
      </c>
      <c r="I32" s="39">
        <v>27031.946</v>
      </c>
      <c r="J32" s="39">
        <v>27659.473</v>
      </c>
      <c r="K32" s="39">
        <v>27610.142</v>
      </c>
      <c r="L32" s="39">
        <v>27494.064</v>
      </c>
      <c r="M32" s="39">
        <v>29079.927</v>
      </c>
      <c r="N32" s="39">
        <v>29290.627</v>
      </c>
      <c r="O32" s="39">
        <v>30877.632</v>
      </c>
      <c r="P32" s="39">
        <v>31180.634</v>
      </c>
      <c r="Q32" s="39">
        <v>32712.996</v>
      </c>
      <c r="R32" s="39">
        <v>32625.017</v>
      </c>
      <c r="S32" s="39">
        <v>32184.92</v>
      </c>
      <c r="T32" s="39">
        <v>32460.229</v>
      </c>
      <c r="U32" s="39">
        <v>30646.852</v>
      </c>
      <c r="V32" s="39">
        <v>32859.995</v>
      </c>
      <c r="W32" s="39">
        <v>31973.774</v>
      </c>
      <c r="X32" s="39">
        <v>31673.77</v>
      </c>
      <c r="Y32" s="39">
        <v>32074.828</v>
      </c>
      <c r="Z32" s="39">
        <v>30801.463</v>
      </c>
      <c r="AA32" s="39">
        <v>31664.065</v>
      </c>
      <c r="AB32" s="39">
        <v>32044.972</v>
      </c>
      <c r="AC32" s="39">
        <v>32818.321</v>
      </c>
      <c r="AD32" s="39">
        <v>31826.7</v>
      </c>
      <c r="AE32" s="39">
        <v>32273.278</v>
      </c>
      <c r="AF32" s="39">
        <v>29852.055</v>
      </c>
      <c r="AG32" s="39">
        <v>31612.411</v>
      </c>
      <c r="AH32" s="39">
        <v>30156.209</v>
      </c>
    </row>
    <row r="33" spans="1:34" ht="14.4">
      <c r="A33" s="38" t="s">
        <v>84</v>
      </c>
      <c r="B33" s="40">
        <v>99117.651</v>
      </c>
      <c r="C33" s="40">
        <v>97860.693</v>
      </c>
      <c r="D33" s="40">
        <v>95689.496</v>
      </c>
      <c r="E33" s="40">
        <v>98022.104</v>
      </c>
      <c r="F33" s="40">
        <v>93093.898</v>
      </c>
      <c r="G33" s="40">
        <v>96075.071</v>
      </c>
      <c r="H33" s="40">
        <v>99896.992</v>
      </c>
      <c r="I33" s="40">
        <v>98429.289</v>
      </c>
      <c r="J33" s="40">
        <v>91599.757</v>
      </c>
      <c r="K33" s="40">
        <v>89496.851</v>
      </c>
      <c r="L33" s="40">
        <v>84845.332</v>
      </c>
      <c r="M33" s="40">
        <v>85972.672</v>
      </c>
      <c r="N33" s="40">
        <v>85127.901</v>
      </c>
      <c r="O33" s="40">
        <v>86985.624</v>
      </c>
      <c r="P33" s="40">
        <v>87022.964</v>
      </c>
      <c r="Q33" s="40">
        <v>87955.4</v>
      </c>
      <c r="R33" s="40">
        <v>92340.427</v>
      </c>
      <c r="S33" s="40">
        <v>91899.088</v>
      </c>
      <c r="T33" s="40">
        <v>93086.514</v>
      </c>
      <c r="U33" s="40">
        <v>89531.123</v>
      </c>
      <c r="V33" s="40">
        <v>96562.045</v>
      </c>
      <c r="W33" s="40">
        <v>96548.732</v>
      </c>
      <c r="X33" s="40">
        <v>92798.813</v>
      </c>
      <c r="Y33" s="40">
        <v>93401.951</v>
      </c>
      <c r="Z33" s="40">
        <v>89494.282</v>
      </c>
      <c r="AA33" s="40">
        <v>90054.021</v>
      </c>
      <c r="AB33" s="40">
        <v>94832.408</v>
      </c>
      <c r="AC33" s="40">
        <v>99075.659</v>
      </c>
      <c r="AD33" s="40">
        <v>104058.759</v>
      </c>
      <c r="AE33" s="40">
        <v>100194.809</v>
      </c>
      <c r="AF33" s="40">
        <v>96839.984</v>
      </c>
      <c r="AG33" s="40">
        <v>103958.637</v>
      </c>
      <c r="AH33" s="40">
        <v>98487.149</v>
      </c>
    </row>
    <row r="34" spans="1:34" ht="14.4">
      <c r="A34" s="38" t="s">
        <v>85</v>
      </c>
      <c r="B34" s="39">
        <v>15115.224</v>
      </c>
      <c r="C34" s="39">
        <v>15672.52</v>
      </c>
      <c r="D34" s="39">
        <v>16657.983</v>
      </c>
      <c r="E34" s="39">
        <v>16516.43</v>
      </c>
      <c r="F34" s="39">
        <v>16817.663</v>
      </c>
      <c r="G34" s="39">
        <v>18621.195</v>
      </c>
      <c r="H34" s="39">
        <v>18648.584</v>
      </c>
      <c r="I34" s="39">
        <v>19414.955</v>
      </c>
      <c r="J34" s="39">
        <v>20945.089</v>
      </c>
      <c r="K34" s="39">
        <v>22745.59</v>
      </c>
      <c r="L34" s="39">
        <v>22956.723</v>
      </c>
      <c r="M34" s="39">
        <v>23293.933</v>
      </c>
      <c r="N34" s="39">
        <v>24376.186</v>
      </c>
      <c r="O34" s="39">
        <v>23558.757</v>
      </c>
      <c r="P34" s="39">
        <v>24186.587</v>
      </c>
      <c r="Q34" s="39">
        <v>24851.128</v>
      </c>
      <c r="R34" s="39">
        <v>24043.661</v>
      </c>
      <c r="S34" s="39">
        <v>23861.656</v>
      </c>
      <c r="T34" s="39">
        <v>23599.685</v>
      </c>
      <c r="U34" s="39">
        <v>23628.654</v>
      </c>
      <c r="V34" s="39">
        <v>22654.514</v>
      </c>
      <c r="W34" s="39">
        <v>22012.968</v>
      </c>
      <c r="X34" s="39">
        <v>21042.536</v>
      </c>
      <c r="Y34" s="39">
        <v>21036.967</v>
      </c>
      <c r="Z34" s="39">
        <v>20681.052</v>
      </c>
      <c r="AA34" s="39">
        <v>21649.477</v>
      </c>
      <c r="AB34" s="39">
        <v>21755.966</v>
      </c>
      <c r="AC34" s="39">
        <v>22814.761</v>
      </c>
      <c r="AD34" s="39">
        <v>22664.181</v>
      </c>
      <c r="AE34" s="39">
        <v>22069.468</v>
      </c>
      <c r="AF34" s="39">
        <v>19497.193</v>
      </c>
      <c r="AG34" s="39">
        <v>19531.726</v>
      </c>
      <c r="AH34" s="39">
        <v>20765.76</v>
      </c>
    </row>
    <row r="35" spans="1:34" ht="14.4">
      <c r="A35" s="38" t="s">
        <v>86</v>
      </c>
      <c r="B35" s="40">
        <v>62364.507</v>
      </c>
      <c r="C35" s="40">
        <v>50580.172</v>
      </c>
      <c r="D35" s="40">
        <v>43454.937</v>
      </c>
      <c r="E35" s="40">
        <v>43775.692</v>
      </c>
      <c r="F35" s="40">
        <v>41835.507</v>
      </c>
      <c r="G35" s="40">
        <v>45545.05</v>
      </c>
      <c r="H35" s="40">
        <v>46267.223</v>
      </c>
      <c r="I35" s="40">
        <v>43158.474</v>
      </c>
      <c r="J35" s="40">
        <v>39763.211</v>
      </c>
      <c r="K35" s="40">
        <v>34598.223</v>
      </c>
      <c r="L35" s="40">
        <v>34865.385</v>
      </c>
      <c r="M35" s="40">
        <v>35154.105</v>
      </c>
      <c r="N35" s="40">
        <v>36543.73</v>
      </c>
      <c r="O35" s="40">
        <v>38304.145</v>
      </c>
      <c r="P35" s="40">
        <v>37312.428</v>
      </c>
      <c r="Q35" s="40">
        <v>36059.756</v>
      </c>
      <c r="R35" s="40">
        <v>37533.595</v>
      </c>
      <c r="S35" s="40">
        <v>37437.598</v>
      </c>
      <c r="T35" s="40">
        <v>37319.822</v>
      </c>
      <c r="U35" s="40">
        <v>32646.709</v>
      </c>
      <c r="V35" s="40">
        <v>32948.577</v>
      </c>
      <c r="W35" s="40">
        <v>33528.134</v>
      </c>
      <c r="X35" s="40">
        <v>33255.576</v>
      </c>
      <c r="Y35" s="40">
        <v>30410.762</v>
      </c>
      <c r="Z35" s="40">
        <v>30065.544</v>
      </c>
      <c r="AA35" s="40">
        <v>30748.023</v>
      </c>
      <c r="AB35" s="40">
        <v>30652.082</v>
      </c>
      <c r="AC35" s="40">
        <v>32456.646</v>
      </c>
      <c r="AD35" s="40">
        <v>32573.677</v>
      </c>
      <c r="AE35" s="40">
        <v>32068.353</v>
      </c>
      <c r="AF35" s="40">
        <v>30926.965</v>
      </c>
      <c r="AG35" s="40">
        <v>33089.66</v>
      </c>
      <c r="AH35" s="40">
        <v>31006.556</v>
      </c>
    </row>
    <row r="36" spans="1:34" ht="14.4">
      <c r="A36" s="38" t="s">
        <v>87</v>
      </c>
      <c r="B36" s="39">
        <v>5724.593</v>
      </c>
      <c r="C36" s="39">
        <v>5544.968</v>
      </c>
      <c r="D36" s="39">
        <v>5143.145</v>
      </c>
      <c r="E36" s="39">
        <v>5418.784</v>
      </c>
      <c r="F36" s="39">
        <v>5597.603</v>
      </c>
      <c r="G36" s="39">
        <v>5973.597</v>
      </c>
      <c r="H36" s="39">
        <v>6196.102</v>
      </c>
      <c r="I36" s="39">
        <v>6478.591</v>
      </c>
      <c r="J36" s="39">
        <v>6261.212</v>
      </c>
      <c r="K36" s="39">
        <v>6220.658</v>
      </c>
      <c r="L36" s="39">
        <v>6320.416</v>
      </c>
      <c r="M36" s="39">
        <v>6740.746</v>
      </c>
      <c r="N36" s="39">
        <v>6771.516</v>
      </c>
      <c r="O36" s="39">
        <v>6829.235</v>
      </c>
      <c r="P36" s="39">
        <v>6988.551</v>
      </c>
      <c r="Q36" s="39">
        <v>7249.802</v>
      </c>
      <c r="R36" s="39">
        <v>7190.728</v>
      </c>
      <c r="S36" s="39">
        <v>7282.914</v>
      </c>
      <c r="T36" s="39">
        <v>7725.623</v>
      </c>
      <c r="U36" s="39">
        <v>6824.448</v>
      </c>
      <c r="V36" s="39">
        <v>7033.829</v>
      </c>
      <c r="W36" s="39">
        <v>7105.812</v>
      </c>
      <c r="X36" s="39">
        <v>6826.664</v>
      </c>
      <c r="Y36" s="39">
        <v>6652.019</v>
      </c>
      <c r="Z36" s="39">
        <v>6391.932</v>
      </c>
      <c r="AA36" s="39">
        <v>6344.831</v>
      </c>
      <c r="AB36" s="39">
        <v>6548.427</v>
      </c>
      <c r="AC36" s="39">
        <v>6728.207</v>
      </c>
      <c r="AD36" s="39">
        <v>6650.181</v>
      </c>
      <c r="AE36" s="39">
        <v>6524.838</v>
      </c>
      <c r="AF36" s="39">
        <v>6147.075</v>
      </c>
      <c r="AG36" s="39">
        <v>6334.788</v>
      </c>
      <c r="AH36" s="39">
        <v>6194.484</v>
      </c>
    </row>
    <row r="37" spans="1:34" ht="14.4">
      <c r="A37" s="38" t="s">
        <v>88</v>
      </c>
      <c r="B37" s="40">
        <v>19660.731</v>
      </c>
      <c r="C37" s="40">
        <v>17740.162</v>
      </c>
      <c r="D37" s="40">
        <v>17007.063</v>
      </c>
      <c r="E37" s="40">
        <v>16847.169</v>
      </c>
      <c r="F37" s="40">
        <v>16561.593</v>
      </c>
      <c r="G37" s="40">
        <v>16846.909</v>
      </c>
      <c r="H37" s="40">
        <v>16931.422</v>
      </c>
      <c r="I37" s="40">
        <v>16887.718</v>
      </c>
      <c r="J37" s="40">
        <v>16321.199</v>
      </c>
      <c r="K37" s="40">
        <v>16439.473</v>
      </c>
      <c r="L37" s="40">
        <v>16350.749</v>
      </c>
      <c r="M37" s="40">
        <v>17204.286</v>
      </c>
      <c r="N37" s="40">
        <v>17314.999</v>
      </c>
      <c r="O37" s="40">
        <v>17255.2</v>
      </c>
      <c r="P37" s="40">
        <v>16934.459</v>
      </c>
      <c r="Q37" s="40">
        <v>17414.237</v>
      </c>
      <c r="R37" s="40">
        <v>17243.139</v>
      </c>
      <c r="S37" s="40">
        <v>16427.807</v>
      </c>
      <c r="T37" s="40">
        <v>16985.585</v>
      </c>
      <c r="U37" s="40">
        <v>15520.647</v>
      </c>
      <c r="V37" s="40">
        <v>17375.437</v>
      </c>
      <c r="W37" s="40">
        <v>16639.357</v>
      </c>
      <c r="X37" s="40">
        <v>16336.701</v>
      </c>
      <c r="Y37" s="40">
        <v>16385.187</v>
      </c>
      <c r="Z37" s="40">
        <v>15202.487</v>
      </c>
      <c r="AA37" s="40">
        <v>15803.582</v>
      </c>
      <c r="AB37" s="40">
        <v>16025.854</v>
      </c>
      <c r="AC37" s="40">
        <v>16783.995</v>
      </c>
      <c r="AD37" s="40">
        <v>16278.697</v>
      </c>
      <c r="AE37" s="40">
        <v>15978.365</v>
      </c>
      <c r="AF37" s="40">
        <v>15176.867</v>
      </c>
      <c r="AG37" s="40">
        <v>16435.459</v>
      </c>
      <c r="AH37" s="40">
        <v>15478.997</v>
      </c>
    </row>
    <row r="38" spans="1:34" ht="14.4">
      <c r="A38" s="38" t="s">
        <v>89</v>
      </c>
      <c r="B38" s="39">
        <v>27196.863</v>
      </c>
      <c r="C38" s="39">
        <v>27359.436</v>
      </c>
      <c r="D38" s="39">
        <v>25584.678</v>
      </c>
      <c r="E38" s="39">
        <v>27187.42</v>
      </c>
      <c r="F38" s="39">
        <v>29057.994</v>
      </c>
      <c r="G38" s="39">
        <v>28074.609</v>
      </c>
      <c r="H38" s="39">
        <v>30359.546</v>
      </c>
      <c r="I38" s="39">
        <v>31566.504</v>
      </c>
      <c r="J38" s="39">
        <v>31832.005</v>
      </c>
      <c r="K38" s="39">
        <v>31810.766</v>
      </c>
      <c r="L38" s="39">
        <v>31622.683</v>
      </c>
      <c r="M38" s="39">
        <v>32624.329</v>
      </c>
      <c r="N38" s="39">
        <v>34227.18</v>
      </c>
      <c r="O38" s="39">
        <v>36137.341</v>
      </c>
      <c r="P38" s="39">
        <v>36572.861</v>
      </c>
      <c r="Q38" s="39">
        <v>33560.19</v>
      </c>
      <c r="R38" s="39">
        <v>36674.972</v>
      </c>
      <c r="S38" s="39">
        <v>36033.075</v>
      </c>
      <c r="T38" s="39">
        <v>34517.535</v>
      </c>
      <c r="U38" s="39">
        <v>32334.861</v>
      </c>
      <c r="V38" s="39">
        <v>35442.133</v>
      </c>
      <c r="W38" s="39">
        <v>34198.109</v>
      </c>
      <c r="X38" s="39">
        <v>32976.446</v>
      </c>
      <c r="Y38" s="39">
        <v>31986.311</v>
      </c>
      <c r="Z38" s="39">
        <v>32673.637</v>
      </c>
      <c r="AA38" s="39">
        <v>31197.11</v>
      </c>
      <c r="AB38" s="39">
        <v>32257.79</v>
      </c>
      <c r="AC38" s="39">
        <v>32176.032</v>
      </c>
      <c r="AD38" s="39">
        <v>32815.687</v>
      </c>
      <c r="AE38" s="39">
        <v>32074.713</v>
      </c>
      <c r="AF38" s="39">
        <v>29933.112</v>
      </c>
      <c r="AG38" s="39">
        <v>31499.565</v>
      </c>
      <c r="AH38" s="39">
        <v>30170.743</v>
      </c>
    </row>
    <row r="39" spans="1:34" ht="14.4">
      <c r="A39" s="38" t="s">
        <v>90</v>
      </c>
      <c r="B39" s="40">
        <v>45414.306</v>
      </c>
      <c r="C39" s="40">
        <v>47124.105</v>
      </c>
      <c r="D39" s="40">
        <v>44556.788</v>
      </c>
      <c r="E39" s="40">
        <v>44916.619</v>
      </c>
      <c r="F39" s="40">
        <v>47802.144</v>
      </c>
      <c r="G39" s="40">
        <v>48401.254</v>
      </c>
      <c r="H39" s="40">
        <v>49444.726</v>
      </c>
      <c r="I39" s="40">
        <v>48131.321</v>
      </c>
      <c r="J39" s="40">
        <v>49130.327</v>
      </c>
      <c r="K39" s="40">
        <v>48315.31</v>
      </c>
      <c r="L39" s="40">
        <v>45962.553</v>
      </c>
      <c r="M39" s="40">
        <v>48471.97</v>
      </c>
      <c r="N39" s="40">
        <v>49128.641</v>
      </c>
      <c r="O39" s="40">
        <v>48471.891</v>
      </c>
      <c r="P39" s="40">
        <v>50472.457</v>
      </c>
      <c r="Q39" s="40">
        <v>48993.221</v>
      </c>
      <c r="R39" s="40">
        <v>47709.151</v>
      </c>
      <c r="S39" s="40">
        <v>47411.272</v>
      </c>
      <c r="T39" s="40">
        <v>47249.288</v>
      </c>
      <c r="U39" s="40">
        <v>43064.974</v>
      </c>
      <c r="V39" s="40">
        <v>48343.028</v>
      </c>
      <c r="W39" s="40">
        <v>47548.366</v>
      </c>
      <c r="X39" s="40">
        <v>47448.078</v>
      </c>
      <c r="Y39" s="40">
        <v>46436.882</v>
      </c>
      <c r="Z39" s="40">
        <v>45959.626</v>
      </c>
      <c r="AA39" s="40">
        <v>43837.694</v>
      </c>
      <c r="AB39" s="40">
        <v>45351.374</v>
      </c>
      <c r="AC39" s="40">
        <v>46348.07</v>
      </c>
      <c r="AD39" s="40">
        <v>47251.537</v>
      </c>
      <c r="AE39" s="40">
        <v>45794.1</v>
      </c>
      <c r="AF39" s="40">
        <v>41279.917</v>
      </c>
      <c r="AG39" s="40">
        <v>43281.568</v>
      </c>
      <c r="AH39" s="40">
        <v>42519.512</v>
      </c>
    </row>
    <row r="41" ht="14.4">
      <c r="A41" s="32" t="s">
        <v>99</v>
      </c>
    </row>
    <row r="42" spans="1:2" ht="14.4">
      <c r="A42" s="32" t="s">
        <v>17</v>
      </c>
      <c r="B42" s="33" t="s">
        <v>100</v>
      </c>
    </row>
    <row r="43" spans="1:2" ht="14.4">
      <c r="A43" s="32" t="s">
        <v>18</v>
      </c>
      <c r="B43" s="32" t="s">
        <v>101</v>
      </c>
    </row>
    <row r="44" ht="14.4"/>
    <row r="45" spans="1:3" ht="14.4">
      <c r="A45" s="33" t="s">
        <v>19</v>
      </c>
      <c r="C45" s="32" t="s">
        <v>20</v>
      </c>
    </row>
    <row r="46" spans="1:6" ht="14.4">
      <c r="A46" s="33" t="s">
        <v>21</v>
      </c>
      <c r="C46" s="47" t="s">
        <v>91</v>
      </c>
      <c r="D46" s="48"/>
      <c r="E46" s="48"/>
      <c r="F46" s="48"/>
    </row>
    <row r="47" spans="1:3" ht="14.4">
      <c r="A47" s="33" t="s">
        <v>23</v>
      </c>
      <c r="C47" s="32" t="s">
        <v>24</v>
      </c>
    </row>
    <row r="48" spans="1:3" ht="14.4">
      <c r="A48" s="33" t="s">
        <v>25</v>
      </c>
      <c r="C48" s="32" t="s">
        <v>26</v>
      </c>
    </row>
    <row r="49" ht="14.4"/>
    <row r="50" spans="1:34" ht="14.4">
      <c r="A50" s="34" t="s">
        <v>27</v>
      </c>
      <c r="B50" s="35" t="s">
        <v>28</v>
      </c>
      <c r="C50" s="35" t="s">
        <v>29</v>
      </c>
      <c r="D50" s="35" t="s">
        <v>30</v>
      </c>
      <c r="E50" s="35" t="s">
        <v>31</v>
      </c>
      <c r="F50" s="35" t="s">
        <v>32</v>
      </c>
      <c r="G50" s="35" t="s">
        <v>33</v>
      </c>
      <c r="H50" s="35" t="s">
        <v>34</v>
      </c>
      <c r="I50" s="35" t="s">
        <v>35</v>
      </c>
      <c r="J50" s="35" t="s">
        <v>36</v>
      </c>
      <c r="K50" s="35" t="s">
        <v>37</v>
      </c>
      <c r="L50" s="35" t="s">
        <v>38</v>
      </c>
      <c r="M50" s="35" t="s">
        <v>39</v>
      </c>
      <c r="N50" s="35" t="s">
        <v>40</v>
      </c>
      <c r="O50" s="35" t="s">
        <v>41</v>
      </c>
      <c r="P50" s="35" t="s">
        <v>42</v>
      </c>
      <c r="Q50" s="35" t="s">
        <v>43</v>
      </c>
      <c r="R50" s="35" t="s">
        <v>44</v>
      </c>
      <c r="S50" s="35" t="s">
        <v>45</v>
      </c>
      <c r="T50" s="35" t="s">
        <v>46</v>
      </c>
      <c r="U50" s="35" t="s">
        <v>47</v>
      </c>
      <c r="V50" s="35" t="s">
        <v>48</v>
      </c>
      <c r="W50" s="35" t="s">
        <v>49</v>
      </c>
      <c r="X50" s="35" t="s">
        <v>50</v>
      </c>
      <c r="Y50" s="35" t="s">
        <v>51</v>
      </c>
      <c r="Z50" s="35" t="s">
        <v>52</v>
      </c>
      <c r="AA50" s="35" t="s">
        <v>53</v>
      </c>
      <c r="AB50" s="35" t="s">
        <v>54</v>
      </c>
      <c r="AC50" s="35" t="s">
        <v>55</v>
      </c>
      <c r="AD50" s="35" t="s">
        <v>56</v>
      </c>
      <c r="AE50" s="35" t="s">
        <v>57</v>
      </c>
      <c r="AF50" s="35" t="s">
        <v>58</v>
      </c>
      <c r="AG50" s="35" t="s">
        <v>59</v>
      </c>
      <c r="AH50" s="35" t="s">
        <v>60</v>
      </c>
    </row>
    <row r="51" spans="1:34" ht="14.4">
      <c r="A51" s="36" t="s">
        <v>61</v>
      </c>
      <c r="B51" s="37" t="s">
        <v>62</v>
      </c>
      <c r="C51" s="37" t="s">
        <v>62</v>
      </c>
      <c r="D51" s="37" t="s">
        <v>62</v>
      </c>
      <c r="E51" s="37" t="s">
        <v>62</v>
      </c>
      <c r="F51" s="37" t="s">
        <v>62</v>
      </c>
      <c r="G51" s="37" t="s">
        <v>62</v>
      </c>
      <c r="H51" s="37" t="s">
        <v>62</v>
      </c>
      <c r="I51" s="37" t="s">
        <v>62</v>
      </c>
      <c r="J51" s="37" t="s">
        <v>62</v>
      </c>
      <c r="K51" s="37" t="s">
        <v>62</v>
      </c>
      <c r="L51" s="37" t="s">
        <v>62</v>
      </c>
      <c r="M51" s="37" t="s">
        <v>62</v>
      </c>
      <c r="N51" s="37" t="s">
        <v>62</v>
      </c>
      <c r="O51" s="37" t="s">
        <v>62</v>
      </c>
      <c r="P51" s="37" t="s">
        <v>62</v>
      </c>
      <c r="Q51" s="37" t="s">
        <v>62</v>
      </c>
      <c r="R51" s="37" t="s">
        <v>62</v>
      </c>
      <c r="S51" s="37" t="s">
        <v>62</v>
      </c>
      <c r="T51" s="37" t="s">
        <v>62</v>
      </c>
      <c r="U51" s="37" t="s">
        <v>62</v>
      </c>
      <c r="V51" s="37" t="s">
        <v>62</v>
      </c>
      <c r="W51" s="37" t="s">
        <v>62</v>
      </c>
      <c r="X51" s="37" t="s">
        <v>62</v>
      </c>
      <c r="Y51" s="37" t="s">
        <v>62</v>
      </c>
      <c r="Z51" s="37" t="s">
        <v>62</v>
      </c>
      <c r="AA51" s="37" t="s">
        <v>62</v>
      </c>
      <c r="AB51" s="37" t="s">
        <v>62</v>
      </c>
      <c r="AC51" s="37" t="s">
        <v>62</v>
      </c>
      <c r="AD51" s="37" t="s">
        <v>62</v>
      </c>
      <c r="AE51" s="37" t="s">
        <v>62</v>
      </c>
      <c r="AF51" s="37" t="s">
        <v>62</v>
      </c>
      <c r="AG51" s="37" t="s">
        <v>62</v>
      </c>
      <c r="AH51" s="37" t="s">
        <v>62</v>
      </c>
    </row>
    <row r="52" spans="1:34" ht="14.4">
      <c r="A52" s="38" t="s">
        <v>63</v>
      </c>
      <c r="B52" s="39">
        <v>952344.73</v>
      </c>
      <c r="C52" s="39">
        <v>952619.741</v>
      </c>
      <c r="D52" s="39">
        <v>926570.472</v>
      </c>
      <c r="E52" s="39">
        <v>927637.235</v>
      </c>
      <c r="F52" s="39">
        <v>921745.823</v>
      </c>
      <c r="G52" s="39">
        <v>940413.52</v>
      </c>
      <c r="H52" s="39">
        <v>980679.663</v>
      </c>
      <c r="I52" s="39">
        <v>971932.954</v>
      </c>
      <c r="J52" s="39">
        <v>977428.129</v>
      </c>
      <c r="K52" s="39">
        <v>974970.334</v>
      </c>
      <c r="L52" s="39">
        <v>979849.208</v>
      </c>
      <c r="M52" s="39">
        <v>1002857.313</v>
      </c>
      <c r="N52" s="39">
        <v>996220.452</v>
      </c>
      <c r="O52" s="39">
        <v>1026174.455</v>
      </c>
      <c r="P52" s="39">
        <v>1036298.793</v>
      </c>
      <c r="Q52" s="39">
        <v>1041268.74</v>
      </c>
      <c r="R52" s="39">
        <v>1045857.334</v>
      </c>
      <c r="S52" s="39">
        <v>1028524.662</v>
      </c>
      <c r="T52" s="39">
        <v>1036720.281</v>
      </c>
      <c r="U52" s="39">
        <v>980840.104</v>
      </c>
      <c r="V52" s="39">
        <v>1025225.474</v>
      </c>
      <c r="W52" s="39">
        <v>985227.506</v>
      </c>
      <c r="X52" s="39">
        <v>983214.563</v>
      </c>
      <c r="Y52" s="39">
        <v>981043.674</v>
      </c>
      <c r="Z52" s="39">
        <v>939167.55</v>
      </c>
      <c r="AA52" s="39">
        <v>958551.138</v>
      </c>
      <c r="AB52" s="39">
        <v>977608.026</v>
      </c>
      <c r="AC52" s="39">
        <v>989759.173</v>
      </c>
      <c r="AD52" s="39">
        <v>992499.621</v>
      </c>
      <c r="AE52" s="39">
        <v>986484.744</v>
      </c>
      <c r="AF52" s="39">
        <v>906309.554</v>
      </c>
      <c r="AG52" s="39">
        <v>967414.492</v>
      </c>
      <c r="AH52" s="39">
        <v>940470.112</v>
      </c>
    </row>
    <row r="53" spans="1:34" ht="14.4">
      <c r="A53" s="38" t="s">
        <v>64</v>
      </c>
      <c r="B53" s="40">
        <v>31719.371</v>
      </c>
      <c r="C53" s="40">
        <v>33262.004</v>
      </c>
      <c r="D53" s="40">
        <v>33220.085</v>
      </c>
      <c r="E53" s="40">
        <v>32744.562</v>
      </c>
      <c r="F53" s="40">
        <v>33729.105</v>
      </c>
      <c r="G53" s="40">
        <v>34423.564</v>
      </c>
      <c r="H53" s="40">
        <v>36645.949</v>
      </c>
      <c r="I53" s="40">
        <v>36236.289</v>
      </c>
      <c r="J53" s="40">
        <v>37176.379</v>
      </c>
      <c r="K53" s="40">
        <v>37117.057</v>
      </c>
      <c r="L53" s="40">
        <v>37717.459</v>
      </c>
      <c r="M53" s="40">
        <v>38611.429</v>
      </c>
      <c r="N53" s="40">
        <v>36394.286</v>
      </c>
      <c r="O53" s="40">
        <v>37659.866</v>
      </c>
      <c r="P53" s="40">
        <v>37431.278</v>
      </c>
      <c r="Q53" s="40">
        <v>36841.961</v>
      </c>
      <c r="R53" s="40">
        <v>36485.874</v>
      </c>
      <c r="S53" s="40">
        <v>35230.93</v>
      </c>
      <c r="T53" s="40">
        <v>36929.612</v>
      </c>
      <c r="U53" s="40">
        <v>34775.26</v>
      </c>
      <c r="V53" s="40">
        <v>38151.609</v>
      </c>
      <c r="W53" s="40">
        <v>35379.501</v>
      </c>
      <c r="X53" s="40">
        <v>35511.761</v>
      </c>
      <c r="Y53" s="40">
        <v>36699.782</v>
      </c>
      <c r="Z53" s="40">
        <v>34375.406</v>
      </c>
      <c r="AA53" s="40">
        <v>35952.893</v>
      </c>
      <c r="AB53" s="40">
        <v>36433.546</v>
      </c>
      <c r="AC53" s="40">
        <v>36117.491</v>
      </c>
      <c r="AD53" s="40">
        <v>36392.231</v>
      </c>
      <c r="AE53" s="40">
        <v>35787.736</v>
      </c>
      <c r="AF53" s="40">
        <v>33192.734</v>
      </c>
      <c r="AG53" s="40">
        <v>35854.956</v>
      </c>
      <c r="AH53" s="40">
        <v>33419.596</v>
      </c>
    </row>
    <row r="54" spans="1:34" ht="14.4">
      <c r="A54" s="38" t="s">
        <v>65</v>
      </c>
      <c r="B54" s="39">
        <v>16192.908</v>
      </c>
      <c r="C54" s="39">
        <v>12260.349</v>
      </c>
      <c r="D54" s="39">
        <v>10927.059</v>
      </c>
      <c r="E54" s="39">
        <v>10768.236</v>
      </c>
      <c r="F54" s="39">
        <v>10840.492</v>
      </c>
      <c r="G54" s="39">
        <v>11440.09</v>
      </c>
      <c r="H54" s="39">
        <v>11582.223</v>
      </c>
      <c r="I54" s="39">
        <v>10704.688</v>
      </c>
      <c r="J54" s="39">
        <v>10313.915</v>
      </c>
      <c r="K54" s="39">
        <v>9150.402</v>
      </c>
      <c r="L54" s="39">
        <v>9069.146</v>
      </c>
      <c r="M54" s="39">
        <v>9087.961</v>
      </c>
      <c r="N54" s="39">
        <v>9070.515</v>
      </c>
      <c r="O54" s="39">
        <v>9754.346</v>
      </c>
      <c r="P54" s="39">
        <v>9646.775</v>
      </c>
      <c r="Q54" s="39">
        <v>10137.732</v>
      </c>
      <c r="R54" s="39">
        <v>10512.706</v>
      </c>
      <c r="S54" s="39">
        <v>10334.907</v>
      </c>
      <c r="T54" s="39">
        <v>9974.459</v>
      </c>
      <c r="U54" s="39">
        <v>8591.66</v>
      </c>
      <c r="V54" s="39">
        <v>8829.009</v>
      </c>
      <c r="W54" s="39">
        <v>9252.107</v>
      </c>
      <c r="X54" s="39">
        <v>9219.703</v>
      </c>
      <c r="Y54" s="39">
        <v>8775.46</v>
      </c>
      <c r="Z54" s="39">
        <v>8985.957</v>
      </c>
      <c r="AA54" s="39">
        <v>9490.345</v>
      </c>
      <c r="AB54" s="39">
        <v>9649.361</v>
      </c>
      <c r="AC54" s="39">
        <v>9896.46</v>
      </c>
      <c r="AD54" s="39">
        <v>9921.334</v>
      </c>
      <c r="AE54" s="39">
        <v>9852.239</v>
      </c>
      <c r="AF54" s="39">
        <v>9525.621</v>
      </c>
      <c r="AG54" s="39">
        <v>10195.942</v>
      </c>
      <c r="AH54" s="39">
        <v>9919.09</v>
      </c>
    </row>
    <row r="55" spans="1:34" ht="14.4">
      <c r="A55" s="38" t="s">
        <v>66</v>
      </c>
      <c r="B55" s="40">
        <v>32603.92</v>
      </c>
      <c r="C55" s="40">
        <v>29183.505</v>
      </c>
      <c r="D55" s="40">
        <v>28915.371</v>
      </c>
      <c r="E55" s="40">
        <v>28124.473</v>
      </c>
      <c r="F55" s="40">
        <v>26528.003</v>
      </c>
      <c r="G55" s="40">
        <v>26223.803</v>
      </c>
      <c r="H55" s="40">
        <v>26615.359</v>
      </c>
      <c r="I55" s="40">
        <v>26366.735</v>
      </c>
      <c r="J55" s="40">
        <v>25373.524</v>
      </c>
      <c r="K55" s="40">
        <v>24220.253</v>
      </c>
      <c r="L55" s="40">
        <v>25054.073</v>
      </c>
      <c r="M55" s="40">
        <v>25498.363</v>
      </c>
      <c r="N55" s="40">
        <v>25003.501</v>
      </c>
      <c r="O55" s="40">
        <v>26219.848</v>
      </c>
      <c r="P55" s="40">
        <v>26501.844</v>
      </c>
      <c r="Q55" s="40">
        <v>26148.534</v>
      </c>
      <c r="R55" s="40">
        <v>26541.56</v>
      </c>
      <c r="S55" s="40">
        <v>26081.027</v>
      </c>
      <c r="T55" s="40">
        <v>25931.227</v>
      </c>
      <c r="U55" s="40">
        <v>24943.388</v>
      </c>
      <c r="V55" s="40">
        <v>25253.396</v>
      </c>
      <c r="W55" s="40">
        <v>24456.706</v>
      </c>
      <c r="X55" s="40">
        <v>24417.397</v>
      </c>
      <c r="Y55" s="40">
        <v>24216.248</v>
      </c>
      <c r="Z55" s="40">
        <v>23585.068</v>
      </c>
      <c r="AA55" s="40">
        <v>24201.169</v>
      </c>
      <c r="AB55" s="40">
        <v>24825.866</v>
      </c>
      <c r="AC55" s="40">
        <v>25502.674</v>
      </c>
      <c r="AD55" s="40">
        <v>25329.469</v>
      </c>
      <c r="AE55" s="40">
        <v>25269.858</v>
      </c>
      <c r="AF55" s="40">
        <v>24492.821</v>
      </c>
      <c r="AG55" s="40">
        <v>26105.853</v>
      </c>
      <c r="AH55" s="40">
        <v>24922.701</v>
      </c>
    </row>
    <row r="56" spans="1:34" ht="14.4">
      <c r="A56" s="38" t="s">
        <v>67</v>
      </c>
      <c r="B56" s="39">
        <v>13460.278</v>
      </c>
      <c r="C56" s="39">
        <v>14218.798</v>
      </c>
      <c r="D56" s="39">
        <v>14029.226</v>
      </c>
      <c r="E56" s="39">
        <v>14497.022</v>
      </c>
      <c r="F56" s="39">
        <v>14523.784</v>
      </c>
      <c r="G56" s="39">
        <v>14823.827</v>
      </c>
      <c r="H56" s="39">
        <v>15425.615</v>
      </c>
      <c r="I56" s="39">
        <v>15080.898</v>
      </c>
      <c r="J56" s="39">
        <v>15052.334</v>
      </c>
      <c r="K56" s="39">
        <v>15011.384</v>
      </c>
      <c r="L56" s="39">
        <v>14723.195</v>
      </c>
      <c r="M56" s="39">
        <v>15127.809</v>
      </c>
      <c r="N56" s="39">
        <v>14798.727</v>
      </c>
      <c r="O56" s="39">
        <v>15132.519</v>
      </c>
      <c r="P56" s="39">
        <v>15366.295</v>
      </c>
      <c r="Q56" s="39">
        <v>15501.724</v>
      </c>
      <c r="R56" s="39">
        <v>15666.497</v>
      </c>
      <c r="S56" s="39">
        <v>15721.262</v>
      </c>
      <c r="T56" s="39">
        <v>15527.187</v>
      </c>
      <c r="U56" s="39">
        <v>14795.706</v>
      </c>
      <c r="V56" s="39">
        <v>15522.413</v>
      </c>
      <c r="W56" s="39">
        <v>14800.815</v>
      </c>
      <c r="X56" s="39">
        <v>14294.405</v>
      </c>
      <c r="Y56" s="39">
        <v>14124.75</v>
      </c>
      <c r="Z56" s="39">
        <v>13656.767</v>
      </c>
      <c r="AA56" s="39">
        <v>14150.997</v>
      </c>
      <c r="AB56" s="39">
        <v>14498.235</v>
      </c>
      <c r="AC56" s="39">
        <v>14575.976</v>
      </c>
      <c r="AD56" s="39">
        <v>14566.519</v>
      </c>
      <c r="AE56" s="39">
        <v>14309.333</v>
      </c>
      <c r="AF56" s="39">
        <v>13088.478</v>
      </c>
      <c r="AG56" s="39">
        <v>13876.71</v>
      </c>
      <c r="AH56" s="39">
        <v>13349.187</v>
      </c>
    </row>
    <row r="57" spans="1:34" ht="14.4">
      <c r="A57" s="38" t="s">
        <v>68</v>
      </c>
      <c r="B57" s="40">
        <v>229541.463</v>
      </c>
      <c r="C57" s="40">
        <v>227774.188</v>
      </c>
      <c r="D57" s="40">
        <v>221169.162</v>
      </c>
      <c r="E57" s="40">
        <v>222314.629</v>
      </c>
      <c r="F57" s="40">
        <v>218281.065</v>
      </c>
      <c r="G57" s="40">
        <v>221599.277</v>
      </c>
      <c r="H57" s="40">
        <v>231106.867</v>
      </c>
      <c r="I57" s="40">
        <v>227096.249</v>
      </c>
      <c r="J57" s="40">
        <v>225878.16</v>
      </c>
      <c r="K57" s="40">
        <v>221871.675</v>
      </c>
      <c r="L57" s="40">
        <v>220153.555</v>
      </c>
      <c r="M57" s="40">
        <v>223807.616</v>
      </c>
      <c r="N57" s="40">
        <v>220210.561</v>
      </c>
      <c r="O57" s="40">
        <v>224463.982</v>
      </c>
      <c r="P57" s="40">
        <v>222873.723</v>
      </c>
      <c r="Q57" s="40">
        <v>219694.691</v>
      </c>
      <c r="R57" s="40">
        <v>225350.876</v>
      </c>
      <c r="S57" s="40">
        <v>212951.45</v>
      </c>
      <c r="T57" s="40">
        <v>221712.743</v>
      </c>
      <c r="U57" s="40">
        <v>208247.304</v>
      </c>
      <c r="V57" s="40">
        <v>223022.923</v>
      </c>
      <c r="W57" s="40">
        <v>211711.678</v>
      </c>
      <c r="X57" s="40">
        <v>215781.993</v>
      </c>
      <c r="Y57" s="40">
        <v>221009.428</v>
      </c>
      <c r="Z57" s="40">
        <v>209975.289</v>
      </c>
      <c r="AA57" s="40">
        <v>212745.948</v>
      </c>
      <c r="AB57" s="40">
        <v>216866.737</v>
      </c>
      <c r="AC57" s="40">
        <v>218624.701</v>
      </c>
      <c r="AD57" s="40">
        <v>215173.669</v>
      </c>
      <c r="AE57" s="40">
        <v>214703.01</v>
      </c>
      <c r="AF57" s="40">
        <v>202265.897</v>
      </c>
      <c r="AG57" s="40">
        <v>208085.896</v>
      </c>
      <c r="AH57" s="40">
        <v>203045.28</v>
      </c>
    </row>
    <row r="58" spans="1:34" ht="14.4">
      <c r="A58" s="38" t="s">
        <v>69</v>
      </c>
      <c r="B58" s="39">
        <v>5334.608</v>
      </c>
      <c r="C58" s="39">
        <v>5240.53</v>
      </c>
      <c r="D58" s="39">
        <v>3435.434</v>
      </c>
      <c r="E58" s="39">
        <v>2936.22</v>
      </c>
      <c r="F58" s="39">
        <v>2894.558</v>
      </c>
      <c r="G58" s="39">
        <v>2635.346</v>
      </c>
      <c r="H58" s="39">
        <v>2896.258</v>
      </c>
      <c r="I58" s="39">
        <v>2859.807</v>
      </c>
      <c r="J58" s="39">
        <v>2635.685</v>
      </c>
      <c r="K58" s="39">
        <v>2435.729</v>
      </c>
      <c r="L58" s="39">
        <v>2429.036</v>
      </c>
      <c r="M58" s="39">
        <v>2664.671</v>
      </c>
      <c r="N58" s="39">
        <v>2620.37</v>
      </c>
      <c r="O58" s="39">
        <v>2732.633</v>
      </c>
      <c r="P58" s="39">
        <v>2803.716</v>
      </c>
      <c r="Q58" s="39">
        <v>2860.86</v>
      </c>
      <c r="R58" s="39">
        <v>2881.334</v>
      </c>
      <c r="S58" s="39">
        <v>3082.671</v>
      </c>
      <c r="T58" s="39">
        <v>3057.429</v>
      </c>
      <c r="U58" s="39">
        <v>2761.218</v>
      </c>
      <c r="V58" s="39">
        <v>2912.13</v>
      </c>
      <c r="W58" s="39">
        <v>2827.073</v>
      </c>
      <c r="X58" s="39">
        <v>2886.947</v>
      </c>
      <c r="Y58" s="39">
        <v>2887.962</v>
      </c>
      <c r="Z58" s="39">
        <v>2822.018</v>
      </c>
      <c r="AA58" s="39">
        <v>2800.328</v>
      </c>
      <c r="AB58" s="39">
        <v>2840.67</v>
      </c>
      <c r="AC58" s="39">
        <v>2867.067</v>
      </c>
      <c r="AD58" s="39">
        <v>2956.687</v>
      </c>
      <c r="AE58" s="39">
        <v>2894.565</v>
      </c>
      <c r="AF58" s="39">
        <v>2750.028</v>
      </c>
      <c r="AG58" s="39">
        <v>2833.613</v>
      </c>
      <c r="AH58" s="39">
        <v>2791.237</v>
      </c>
    </row>
    <row r="59" spans="1:34" ht="14.4">
      <c r="A59" s="38" t="s">
        <v>70</v>
      </c>
      <c r="B59" s="40">
        <v>7338.822</v>
      </c>
      <c r="C59" s="40">
        <v>7452.124</v>
      </c>
      <c r="D59" s="40">
        <v>7348.797</v>
      </c>
      <c r="E59" s="40">
        <v>7598.988</v>
      </c>
      <c r="F59" s="40">
        <v>7858.198</v>
      </c>
      <c r="G59" s="40">
        <v>7978.161</v>
      </c>
      <c r="H59" s="40">
        <v>8311.228</v>
      </c>
      <c r="I59" s="40">
        <v>8631.357</v>
      </c>
      <c r="J59" s="40">
        <v>9342.033</v>
      </c>
      <c r="K59" s="40">
        <v>9937.503</v>
      </c>
      <c r="L59" s="40">
        <v>10794.491</v>
      </c>
      <c r="M59" s="40">
        <v>11252.922</v>
      </c>
      <c r="N59" s="40">
        <v>11294.195</v>
      </c>
      <c r="O59" s="40">
        <v>11624.911</v>
      </c>
      <c r="P59" s="40">
        <v>11905.171</v>
      </c>
      <c r="Q59" s="40">
        <v>12614.892</v>
      </c>
      <c r="R59" s="40">
        <v>13135.91</v>
      </c>
      <c r="S59" s="40">
        <v>13201.541</v>
      </c>
      <c r="T59" s="40">
        <v>13213.141</v>
      </c>
      <c r="U59" s="40">
        <v>11789.22</v>
      </c>
      <c r="V59" s="40">
        <v>11912.594</v>
      </c>
      <c r="W59" s="40">
        <v>11039.476</v>
      </c>
      <c r="X59" s="40">
        <v>10737.036</v>
      </c>
      <c r="Y59" s="40">
        <v>10869.566</v>
      </c>
      <c r="Z59" s="40">
        <v>10908.182</v>
      </c>
      <c r="AA59" s="40">
        <v>11324.253</v>
      </c>
      <c r="AB59" s="40">
        <v>11755.31</v>
      </c>
      <c r="AC59" s="40">
        <v>11849.103</v>
      </c>
      <c r="AD59" s="40">
        <v>12391.044</v>
      </c>
      <c r="AE59" s="40">
        <v>12376.013</v>
      </c>
      <c r="AF59" s="40">
        <v>11182.749</v>
      </c>
      <c r="AG59" s="40">
        <v>11422.598</v>
      </c>
      <c r="AH59" s="40">
        <v>11962.643</v>
      </c>
    </row>
    <row r="60" spans="1:34" ht="14.4">
      <c r="A60" s="38" t="s">
        <v>71</v>
      </c>
      <c r="B60" s="39">
        <v>14698.39</v>
      </c>
      <c r="C60" s="39">
        <v>15011.843</v>
      </c>
      <c r="D60" s="39">
        <v>15103.048</v>
      </c>
      <c r="E60" s="39">
        <v>15144.111</v>
      </c>
      <c r="F60" s="39">
        <v>15454.952</v>
      </c>
      <c r="G60" s="39">
        <v>15831.243</v>
      </c>
      <c r="H60" s="39">
        <v>16940.989</v>
      </c>
      <c r="I60" s="39">
        <v>17448.263</v>
      </c>
      <c r="J60" s="39">
        <v>18348.825</v>
      </c>
      <c r="K60" s="39">
        <v>18287.465</v>
      </c>
      <c r="L60" s="39">
        <v>18749.397</v>
      </c>
      <c r="M60" s="39">
        <v>19355.431</v>
      </c>
      <c r="N60" s="39">
        <v>19711.864</v>
      </c>
      <c r="O60" s="39">
        <v>20755.408</v>
      </c>
      <c r="P60" s="39">
        <v>20532.632</v>
      </c>
      <c r="Q60" s="39">
        <v>21022.403</v>
      </c>
      <c r="R60" s="39">
        <v>21628.356</v>
      </c>
      <c r="S60" s="39">
        <v>22098.376</v>
      </c>
      <c r="T60" s="39">
        <v>21435.765</v>
      </c>
      <c r="U60" s="39">
        <v>20584.623</v>
      </c>
      <c r="V60" s="39">
        <v>19055.752</v>
      </c>
      <c r="W60" s="39">
        <v>18924.799</v>
      </c>
      <c r="X60" s="39">
        <v>17061.316</v>
      </c>
      <c r="Y60" s="39">
        <v>15342.073</v>
      </c>
      <c r="Z60" s="39">
        <v>15581.579</v>
      </c>
      <c r="AA60" s="39">
        <v>16564.705</v>
      </c>
      <c r="AB60" s="39">
        <v>16747.094</v>
      </c>
      <c r="AC60" s="39">
        <v>16405.805</v>
      </c>
      <c r="AD60" s="39">
        <v>15907.617</v>
      </c>
      <c r="AE60" s="39">
        <v>16173.923</v>
      </c>
      <c r="AF60" s="39">
        <v>14438.99</v>
      </c>
      <c r="AG60" s="39">
        <v>15168.926</v>
      </c>
      <c r="AH60" s="39">
        <v>16116.507</v>
      </c>
    </row>
    <row r="61" spans="1:34" ht="14.4">
      <c r="A61" s="38" t="s">
        <v>72</v>
      </c>
      <c r="B61" s="40">
        <v>57286.123</v>
      </c>
      <c r="C61" s="40">
        <v>59768.693</v>
      </c>
      <c r="D61" s="40">
        <v>60707.385</v>
      </c>
      <c r="E61" s="40">
        <v>60035.276</v>
      </c>
      <c r="F61" s="40">
        <v>62863.765</v>
      </c>
      <c r="G61" s="40">
        <v>64180.117</v>
      </c>
      <c r="H61" s="40">
        <v>65750.174</v>
      </c>
      <c r="I61" s="40">
        <v>68662.536</v>
      </c>
      <c r="J61" s="40">
        <v>72332.877</v>
      </c>
      <c r="K61" s="40">
        <v>74951.404</v>
      </c>
      <c r="L61" s="40">
        <v>80035.201</v>
      </c>
      <c r="M61" s="40">
        <v>84043.82</v>
      </c>
      <c r="N61" s="40">
        <v>85365.58</v>
      </c>
      <c r="O61" s="40">
        <v>90740.741</v>
      </c>
      <c r="P61" s="40">
        <v>95069.957</v>
      </c>
      <c r="Q61" s="40">
        <v>98117.652</v>
      </c>
      <c r="R61" s="40">
        <v>95821.025</v>
      </c>
      <c r="S61" s="40">
        <v>98473.849</v>
      </c>
      <c r="T61" s="40">
        <v>95002.95</v>
      </c>
      <c r="U61" s="40">
        <v>88141.935</v>
      </c>
      <c r="V61" s="40">
        <v>89577.784</v>
      </c>
      <c r="W61" s="40">
        <v>87063.939</v>
      </c>
      <c r="X61" s="40">
        <v>83537.684</v>
      </c>
      <c r="Y61" s="40">
        <v>81072.162</v>
      </c>
      <c r="Z61" s="40">
        <v>79555.055</v>
      </c>
      <c r="AA61" s="40">
        <v>80488.171</v>
      </c>
      <c r="AB61" s="40">
        <v>82207.495</v>
      </c>
      <c r="AC61" s="40">
        <v>84752.525</v>
      </c>
      <c r="AD61" s="40">
        <v>86720.023</v>
      </c>
      <c r="AE61" s="40">
        <v>86483.118</v>
      </c>
      <c r="AF61" s="40">
        <v>73757.114</v>
      </c>
      <c r="AG61" s="40">
        <v>80329.029</v>
      </c>
      <c r="AH61" s="40">
        <v>81228.068</v>
      </c>
    </row>
    <row r="62" spans="1:34" ht="14.4">
      <c r="A62" s="38" t="s">
        <v>73</v>
      </c>
      <c r="B62" s="39">
        <v>136259.738</v>
      </c>
      <c r="C62" s="39">
        <v>144907.443</v>
      </c>
      <c r="D62" s="39">
        <v>145599.052</v>
      </c>
      <c r="E62" s="39">
        <v>144164.597</v>
      </c>
      <c r="F62" s="39">
        <v>141848.416</v>
      </c>
      <c r="G62" s="39">
        <v>143641.414</v>
      </c>
      <c r="H62" s="39">
        <v>150257.131</v>
      </c>
      <c r="I62" s="39">
        <v>148013.577</v>
      </c>
      <c r="J62" s="39">
        <v>152016.737</v>
      </c>
      <c r="K62" s="39">
        <v>153196.798</v>
      </c>
      <c r="L62" s="39">
        <v>154804.9</v>
      </c>
      <c r="M62" s="39">
        <v>159882.764</v>
      </c>
      <c r="N62" s="39">
        <v>156937.679</v>
      </c>
      <c r="O62" s="39">
        <v>158900.701</v>
      </c>
      <c r="P62" s="39">
        <v>160869.202</v>
      </c>
      <c r="Q62" s="39">
        <v>160147.18</v>
      </c>
      <c r="R62" s="39">
        <v>157758.246</v>
      </c>
      <c r="S62" s="39">
        <v>153838.006</v>
      </c>
      <c r="T62" s="39">
        <v>155834.298</v>
      </c>
      <c r="U62" s="39">
        <v>149538.63</v>
      </c>
      <c r="V62" s="39">
        <v>153973.524</v>
      </c>
      <c r="W62" s="39">
        <v>148811.394</v>
      </c>
      <c r="X62" s="39">
        <v>153167.233</v>
      </c>
      <c r="Y62" s="39">
        <v>155943.987</v>
      </c>
      <c r="Z62" s="39">
        <v>145029.785</v>
      </c>
      <c r="AA62" s="39">
        <v>148180.651</v>
      </c>
      <c r="AB62" s="39">
        <v>150049.083</v>
      </c>
      <c r="AC62" s="39">
        <v>149134.098</v>
      </c>
      <c r="AD62" s="39">
        <v>146958.326</v>
      </c>
      <c r="AE62" s="39">
        <v>145583.98</v>
      </c>
      <c r="AF62" s="39">
        <v>129739.372</v>
      </c>
      <c r="AG62" s="39">
        <v>143233.182</v>
      </c>
      <c r="AH62" s="39">
        <v>138246.117</v>
      </c>
    </row>
    <row r="63" spans="1:34" ht="14.4">
      <c r="A63" s="38" t="s">
        <v>74</v>
      </c>
      <c r="B63" s="40">
        <v>6497.139</v>
      </c>
      <c r="C63" s="40">
        <v>5648.584</v>
      </c>
      <c r="D63" s="40">
        <v>4884.099</v>
      </c>
      <c r="E63" s="40">
        <v>5047.404</v>
      </c>
      <c r="F63" s="40">
        <v>5115.04</v>
      </c>
      <c r="G63" s="40">
        <v>5285.284</v>
      </c>
      <c r="H63" s="40">
        <v>5788.002</v>
      </c>
      <c r="I63" s="40">
        <v>5924.384</v>
      </c>
      <c r="J63" s="40">
        <v>6009.09</v>
      </c>
      <c r="K63" s="40">
        <v>6177.391</v>
      </c>
      <c r="L63" s="40">
        <v>5989.179</v>
      </c>
      <c r="M63" s="40">
        <v>6301.821</v>
      </c>
      <c r="N63" s="40">
        <v>6376.87</v>
      </c>
      <c r="O63" s="40">
        <v>6819.488</v>
      </c>
      <c r="P63" s="40">
        <v>6991.81</v>
      </c>
      <c r="Q63" s="40">
        <v>7245.477</v>
      </c>
      <c r="R63" s="40">
        <v>7258.165</v>
      </c>
      <c r="S63" s="40">
        <v>7286.661</v>
      </c>
      <c r="T63" s="40">
        <v>7405.872</v>
      </c>
      <c r="U63" s="40">
        <v>7178.11</v>
      </c>
      <c r="V63" s="40">
        <v>7213.471</v>
      </c>
      <c r="W63" s="40">
        <v>6965.229</v>
      </c>
      <c r="X63" s="40">
        <v>6654.255</v>
      </c>
      <c r="Y63" s="40">
        <v>6573.585</v>
      </c>
      <c r="Z63" s="40">
        <v>6238.898</v>
      </c>
      <c r="AA63" s="40">
        <v>6586.679</v>
      </c>
      <c r="AB63" s="40">
        <v>6641.305</v>
      </c>
      <c r="AC63" s="40">
        <v>6925.018</v>
      </c>
      <c r="AD63" s="40">
        <v>6852.114</v>
      </c>
      <c r="AE63" s="40">
        <v>6911.997</v>
      </c>
      <c r="AF63" s="40">
        <v>6471.795</v>
      </c>
      <c r="AG63" s="40">
        <v>6969.966</v>
      </c>
      <c r="AH63" s="40">
        <v>6890.834</v>
      </c>
    </row>
    <row r="64" spans="1:34" ht="14.4">
      <c r="A64" s="38" t="s">
        <v>75</v>
      </c>
      <c r="B64" s="39">
        <v>107832.38</v>
      </c>
      <c r="C64" s="39">
        <v>110826.803</v>
      </c>
      <c r="D64" s="39">
        <v>110958.552</v>
      </c>
      <c r="E64" s="39">
        <v>111536.718</v>
      </c>
      <c r="F64" s="39">
        <v>109863.013</v>
      </c>
      <c r="G64" s="39">
        <v>114682.807</v>
      </c>
      <c r="H64" s="39">
        <v>115761.885</v>
      </c>
      <c r="I64" s="39">
        <v>116743.299</v>
      </c>
      <c r="J64" s="39">
        <v>120224.401</v>
      </c>
      <c r="K64" s="39">
        <v>124596.353</v>
      </c>
      <c r="L64" s="39">
        <v>124816.653</v>
      </c>
      <c r="M64" s="39">
        <v>126143.13</v>
      </c>
      <c r="N64" s="39">
        <v>126445.782</v>
      </c>
      <c r="O64" s="39">
        <v>133333.302</v>
      </c>
      <c r="P64" s="39">
        <v>133798.073</v>
      </c>
      <c r="Q64" s="39">
        <v>137215.73</v>
      </c>
      <c r="R64" s="39">
        <v>135659.45</v>
      </c>
      <c r="S64" s="39">
        <v>134623.982</v>
      </c>
      <c r="T64" s="39">
        <v>134279.045</v>
      </c>
      <c r="U64" s="39">
        <v>126173.537</v>
      </c>
      <c r="V64" s="39">
        <v>128505.894</v>
      </c>
      <c r="W64" s="39">
        <v>123184.484</v>
      </c>
      <c r="X64" s="39">
        <v>121816.474</v>
      </c>
      <c r="Y64" s="39">
        <v>118554.034</v>
      </c>
      <c r="Z64" s="39">
        <v>113309.748</v>
      </c>
      <c r="AA64" s="39">
        <v>116224.37</v>
      </c>
      <c r="AB64" s="39">
        <v>115920.215</v>
      </c>
      <c r="AC64" s="39">
        <v>115185.513</v>
      </c>
      <c r="AD64" s="39">
        <v>116325.593</v>
      </c>
      <c r="AE64" s="39">
        <v>115355.543</v>
      </c>
      <c r="AF64" s="39">
        <v>102738.061</v>
      </c>
      <c r="AG64" s="39">
        <v>114401.435</v>
      </c>
      <c r="AH64" s="39">
        <v>112036.557</v>
      </c>
    </row>
    <row r="65" spans="1:34" ht="14.4">
      <c r="A65" s="38" t="s">
        <v>76</v>
      </c>
      <c r="B65" s="40">
        <v>1101.625</v>
      </c>
      <c r="C65" s="40">
        <v>1287.801</v>
      </c>
      <c r="D65" s="40">
        <v>1319.382</v>
      </c>
      <c r="E65" s="40">
        <v>1306.589</v>
      </c>
      <c r="F65" s="40">
        <v>1353.214</v>
      </c>
      <c r="G65" s="40">
        <v>1425.831</v>
      </c>
      <c r="H65" s="40">
        <v>1477.984</v>
      </c>
      <c r="I65" s="40">
        <v>1479.432</v>
      </c>
      <c r="J65" s="40">
        <v>1549.616</v>
      </c>
      <c r="K65" s="40">
        <v>1593.203</v>
      </c>
      <c r="L65" s="40">
        <v>1649.692</v>
      </c>
      <c r="M65" s="40">
        <v>1708.954</v>
      </c>
      <c r="N65" s="40">
        <v>1722.508</v>
      </c>
      <c r="O65" s="40">
        <v>1822.741</v>
      </c>
      <c r="P65" s="40">
        <v>1834.536</v>
      </c>
      <c r="Q65" s="40">
        <v>1834</v>
      </c>
      <c r="R65" s="40">
        <v>1865.227</v>
      </c>
      <c r="S65" s="40">
        <v>1927.923</v>
      </c>
      <c r="T65" s="40">
        <v>1975.158</v>
      </c>
      <c r="U65" s="40">
        <v>1940.619</v>
      </c>
      <c r="V65" s="40">
        <v>1929.418</v>
      </c>
      <c r="W65" s="40">
        <v>1922.835</v>
      </c>
      <c r="X65" s="40">
        <v>1769.392</v>
      </c>
      <c r="Y65" s="40">
        <v>1618.502</v>
      </c>
      <c r="Z65" s="40">
        <v>1619.11</v>
      </c>
      <c r="AA65" s="40">
        <v>1667.792</v>
      </c>
      <c r="AB65" s="40">
        <v>1766.074</v>
      </c>
      <c r="AC65" s="40">
        <v>1863.677</v>
      </c>
      <c r="AD65" s="40">
        <v>1858.295</v>
      </c>
      <c r="AE65" s="40">
        <v>1886.765</v>
      </c>
      <c r="AF65" s="40">
        <v>1572.752</v>
      </c>
      <c r="AG65" s="40">
        <v>1692.879</v>
      </c>
      <c r="AH65" s="40">
        <v>1823.631</v>
      </c>
    </row>
    <row r="66" spans="1:34" ht="14.4">
      <c r="A66" s="38" t="s">
        <v>77</v>
      </c>
      <c r="B66" s="39">
        <v>6418.075</v>
      </c>
      <c r="C66" s="39">
        <v>6259.659</v>
      </c>
      <c r="D66" s="39">
        <v>5160.385</v>
      </c>
      <c r="E66" s="39">
        <v>4481.084</v>
      </c>
      <c r="F66" s="39">
        <v>4064.66</v>
      </c>
      <c r="G66" s="39">
        <v>3849.078</v>
      </c>
      <c r="H66" s="39">
        <v>3789.121</v>
      </c>
      <c r="I66" s="39">
        <v>3721.74</v>
      </c>
      <c r="J66" s="39">
        <v>3595.772</v>
      </c>
      <c r="K66" s="39">
        <v>3390.099</v>
      </c>
      <c r="L66" s="39">
        <v>3254.483</v>
      </c>
      <c r="M66" s="39">
        <v>3572.753</v>
      </c>
      <c r="N66" s="39">
        <v>3619.627</v>
      </c>
      <c r="O66" s="39">
        <v>3797.45</v>
      </c>
      <c r="P66" s="39">
        <v>3906.725</v>
      </c>
      <c r="Q66" s="39">
        <v>4018.27</v>
      </c>
      <c r="R66" s="39">
        <v>4193.556</v>
      </c>
      <c r="S66" s="39">
        <v>4354.446</v>
      </c>
      <c r="T66" s="39">
        <v>4153.301</v>
      </c>
      <c r="U66" s="39">
        <v>4039.648</v>
      </c>
      <c r="V66" s="39">
        <v>4119.891</v>
      </c>
      <c r="W66" s="39">
        <v>3868.815</v>
      </c>
      <c r="X66" s="39">
        <v>4026.968</v>
      </c>
      <c r="Y66" s="39">
        <v>3855.06</v>
      </c>
      <c r="Z66" s="39">
        <v>3885.463</v>
      </c>
      <c r="AA66" s="39">
        <v>3787.5</v>
      </c>
      <c r="AB66" s="39">
        <v>3820.258</v>
      </c>
      <c r="AC66" s="39">
        <v>4014.109</v>
      </c>
      <c r="AD66" s="39">
        <v>4177.016</v>
      </c>
      <c r="AE66" s="39">
        <v>4080.554</v>
      </c>
      <c r="AF66" s="39">
        <v>3855.295</v>
      </c>
      <c r="AG66" s="39">
        <v>4057.443</v>
      </c>
      <c r="AH66" s="39">
        <v>3962.238</v>
      </c>
    </row>
    <row r="67" spans="1:34" ht="14.4">
      <c r="A67" s="38" t="s">
        <v>78</v>
      </c>
      <c r="B67" s="40">
        <v>9673.431</v>
      </c>
      <c r="C67" s="40">
        <v>10155.238</v>
      </c>
      <c r="D67" s="40">
        <v>6368.678</v>
      </c>
      <c r="E67" s="40">
        <v>4904.371</v>
      </c>
      <c r="F67" s="40">
        <v>4728.619</v>
      </c>
      <c r="G67" s="40">
        <v>4591.241</v>
      </c>
      <c r="H67" s="40">
        <v>4476.11</v>
      </c>
      <c r="I67" s="40">
        <v>4516.657</v>
      </c>
      <c r="J67" s="40">
        <v>4469.194</v>
      </c>
      <c r="K67" s="40">
        <v>4049.324</v>
      </c>
      <c r="L67" s="40">
        <v>3765.79</v>
      </c>
      <c r="M67" s="40">
        <v>3918.56</v>
      </c>
      <c r="N67" s="40">
        <v>4085.434</v>
      </c>
      <c r="O67" s="40">
        <v>4211.547</v>
      </c>
      <c r="P67" s="40">
        <v>4398.678</v>
      </c>
      <c r="Q67" s="40">
        <v>4668.841</v>
      </c>
      <c r="R67" s="40">
        <v>4928.854</v>
      </c>
      <c r="S67" s="40">
        <v>5212.066</v>
      </c>
      <c r="T67" s="40">
        <v>5130.533</v>
      </c>
      <c r="U67" s="40">
        <v>4642.287</v>
      </c>
      <c r="V67" s="40">
        <v>4805.709</v>
      </c>
      <c r="W67" s="40">
        <v>4783.91</v>
      </c>
      <c r="X67" s="40">
        <v>4901.851</v>
      </c>
      <c r="Y67" s="40">
        <v>4782.404</v>
      </c>
      <c r="Z67" s="40">
        <v>4877.851</v>
      </c>
      <c r="AA67" s="40">
        <v>4861.099</v>
      </c>
      <c r="AB67" s="40">
        <v>5099.173</v>
      </c>
      <c r="AC67" s="40">
        <v>5344.941</v>
      </c>
      <c r="AD67" s="40">
        <v>5568.134</v>
      </c>
      <c r="AE67" s="40">
        <v>5557.645</v>
      </c>
      <c r="AF67" s="40">
        <v>5308.236</v>
      </c>
      <c r="AG67" s="40">
        <v>5660.778</v>
      </c>
      <c r="AH67" s="40">
        <v>5394.183</v>
      </c>
    </row>
    <row r="68" spans="1:34" ht="14.4">
      <c r="A68" s="38" t="s">
        <v>79</v>
      </c>
      <c r="B68" s="39">
        <v>3288.114</v>
      </c>
      <c r="C68" s="39">
        <v>3495.377</v>
      </c>
      <c r="D68" s="39">
        <v>3516.23</v>
      </c>
      <c r="E68" s="39">
        <v>3578.623</v>
      </c>
      <c r="F68" s="39">
        <v>3507.814</v>
      </c>
      <c r="G68" s="39">
        <v>3115.258</v>
      </c>
      <c r="H68" s="39">
        <v>3203.284</v>
      </c>
      <c r="I68" s="39">
        <v>3190.764</v>
      </c>
      <c r="J68" s="39">
        <v>3139.97</v>
      </c>
      <c r="K68" s="39">
        <v>3313.682</v>
      </c>
      <c r="L68" s="39">
        <v>3505.638</v>
      </c>
      <c r="M68" s="39">
        <v>3674.807</v>
      </c>
      <c r="N68" s="39">
        <v>3710.74</v>
      </c>
      <c r="O68" s="39">
        <v>3952.534</v>
      </c>
      <c r="P68" s="39">
        <v>4386.333</v>
      </c>
      <c r="Q68" s="39">
        <v>4478.383</v>
      </c>
      <c r="R68" s="39">
        <v>4410.841</v>
      </c>
      <c r="S68" s="39">
        <v>4342.841</v>
      </c>
      <c r="T68" s="39">
        <v>4383.335</v>
      </c>
      <c r="U68" s="39">
        <v>4079.206</v>
      </c>
      <c r="V68" s="39">
        <v>4326</v>
      </c>
      <c r="W68" s="39">
        <v>4292.123</v>
      </c>
      <c r="X68" s="39">
        <v>4170.812</v>
      </c>
      <c r="Y68" s="39">
        <v>4126.222</v>
      </c>
      <c r="Z68" s="39">
        <v>4001.712</v>
      </c>
      <c r="AA68" s="39">
        <v>3991.006</v>
      </c>
      <c r="AB68" s="39">
        <v>4039.859</v>
      </c>
      <c r="AC68" s="39">
        <v>4180.307</v>
      </c>
      <c r="AD68" s="39">
        <v>4348.881</v>
      </c>
      <c r="AE68" s="39">
        <v>4388.937</v>
      </c>
      <c r="AF68" s="39">
        <v>3812.728</v>
      </c>
      <c r="AG68" s="39">
        <v>4058.425</v>
      </c>
      <c r="AH68" s="39">
        <v>3672.887</v>
      </c>
    </row>
    <row r="69" spans="1:34" ht="14.4">
      <c r="A69" s="38" t="s">
        <v>80</v>
      </c>
      <c r="B69" s="40">
        <v>19535.176</v>
      </c>
      <c r="C69" s="40">
        <v>18476.941</v>
      </c>
      <c r="D69" s="40">
        <v>16194.818</v>
      </c>
      <c r="E69" s="40">
        <v>16169.051</v>
      </c>
      <c r="F69" s="40">
        <v>16131.302</v>
      </c>
      <c r="G69" s="40">
        <v>16142.952</v>
      </c>
      <c r="H69" s="40">
        <v>16713.197</v>
      </c>
      <c r="I69" s="40">
        <v>16011.567</v>
      </c>
      <c r="J69" s="40">
        <v>16088.59</v>
      </c>
      <c r="K69" s="40">
        <v>16352.111</v>
      </c>
      <c r="L69" s="40">
        <v>16154.074</v>
      </c>
      <c r="M69" s="40">
        <v>16935.988</v>
      </c>
      <c r="N69" s="40">
        <v>16997.792</v>
      </c>
      <c r="O69" s="40">
        <v>17701.051</v>
      </c>
      <c r="P69" s="40">
        <v>17584.776</v>
      </c>
      <c r="Q69" s="40">
        <v>18741.555</v>
      </c>
      <c r="R69" s="40">
        <v>18458.644</v>
      </c>
      <c r="S69" s="40">
        <v>17444.511</v>
      </c>
      <c r="T69" s="40">
        <v>17439.534</v>
      </c>
      <c r="U69" s="40">
        <v>17068.372</v>
      </c>
      <c r="V69" s="40">
        <v>17450.072</v>
      </c>
      <c r="W69" s="40">
        <v>17493.258</v>
      </c>
      <c r="X69" s="40">
        <v>16472.557</v>
      </c>
      <c r="Y69" s="40">
        <v>16584.462</v>
      </c>
      <c r="Z69" s="40">
        <v>16220.89</v>
      </c>
      <c r="AA69" s="40">
        <v>17399.83</v>
      </c>
      <c r="AB69" s="40">
        <v>17744.226</v>
      </c>
      <c r="AC69" s="40">
        <v>18498.159</v>
      </c>
      <c r="AD69" s="40">
        <v>18527.697</v>
      </c>
      <c r="AE69" s="40">
        <v>18602.364</v>
      </c>
      <c r="AF69" s="40">
        <v>18012.675</v>
      </c>
      <c r="AG69" s="40">
        <v>19094.909</v>
      </c>
      <c r="AH69" s="40">
        <v>18313.275</v>
      </c>
    </row>
    <row r="70" spans="1:34" ht="14.4">
      <c r="A70" s="38" t="s">
        <v>81</v>
      </c>
      <c r="B70" s="39">
        <v>336.601</v>
      </c>
      <c r="C70" s="39">
        <v>392.092</v>
      </c>
      <c r="D70" s="39">
        <v>404.025</v>
      </c>
      <c r="E70" s="39">
        <v>428.289</v>
      </c>
      <c r="F70" s="39">
        <v>423.56</v>
      </c>
      <c r="G70" s="39">
        <v>456.014</v>
      </c>
      <c r="H70" s="39">
        <v>392.873</v>
      </c>
      <c r="I70" s="39">
        <v>568.288</v>
      </c>
      <c r="J70" s="39">
        <v>434.067</v>
      </c>
      <c r="K70" s="39">
        <v>447.069</v>
      </c>
      <c r="L70" s="39">
        <v>445.737</v>
      </c>
      <c r="M70" s="39">
        <v>403.915</v>
      </c>
      <c r="N70" s="39">
        <v>366.836</v>
      </c>
      <c r="O70" s="39">
        <v>397.846</v>
      </c>
      <c r="P70" s="39">
        <v>446.092</v>
      </c>
      <c r="Q70" s="39">
        <v>464.345</v>
      </c>
      <c r="R70" s="39">
        <v>466.285</v>
      </c>
      <c r="S70" s="39">
        <v>480.329</v>
      </c>
      <c r="T70" s="39">
        <v>501.161</v>
      </c>
      <c r="U70" s="39">
        <v>452.876</v>
      </c>
      <c r="V70" s="39">
        <v>503.027</v>
      </c>
      <c r="W70" s="39">
        <v>493.219</v>
      </c>
      <c r="X70" s="39">
        <v>506.88</v>
      </c>
      <c r="Y70" s="39">
        <v>525.871</v>
      </c>
      <c r="Z70" s="39">
        <v>547.663</v>
      </c>
      <c r="AA70" s="39">
        <v>578.399</v>
      </c>
      <c r="AB70" s="39">
        <v>583.031</v>
      </c>
      <c r="AC70" s="39">
        <v>622.267</v>
      </c>
      <c r="AD70" s="39">
        <v>660.665</v>
      </c>
      <c r="AE70" s="39">
        <v>697.692</v>
      </c>
      <c r="AF70" s="39">
        <v>545.473</v>
      </c>
      <c r="AG70" s="39">
        <v>585.757</v>
      </c>
      <c r="AH70" s="39">
        <v>698.731</v>
      </c>
    </row>
    <row r="71" spans="1:34" ht="14.4">
      <c r="A71" s="38" t="s">
        <v>82</v>
      </c>
      <c r="B71" s="40">
        <v>46136.514</v>
      </c>
      <c r="C71" s="40">
        <v>48613.923</v>
      </c>
      <c r="D71" s="40">
        <v>48197.883</v>
      </c>
      <c r="E71" s="40">
        <v>49885.305</v>
      </c>
      <c r="F71" s="40">
        <v>49310.181</v>
      </c>
      <c r="G71" s="40">
        <v>51065.349</v>
      </c>
      <c r="H71" s="40">
        <v>55294.545</v>
      </c>
      <c r="I71" s="40">
        <v>52466.145</v>
      </c>
      <c r="J71" s="40">
        <v>52541.638</v>
      </c>
      <c r="K71" s="40">
        <v>52642.683</v>
      </c>
      <c r="L71" s="40">
        <v>52430.68</v>
      </c>
      <c r="M71" s="40">
        <v>53289.701</v>
      </c>
      <c r="N71" s="40">
        <v>53338.313</v>
      </c>
      <c r="O71" s="40">
        <v>54144.763</v>
      </c>
      <c r="P71" s="40">
        <v>54911.599</v>
      </c>
      <c r="Q71" s="40">
        <v>54407.232</v>
      </c>
      <c r="R71" s="40">
        <v>54080.222</v>
      </c>
      <c r="S71" s="40">
        <v>53355.126</v>
      </c>
      <c r="T71" s="40">
        <v>54189.487</v>
      </c>
      <c r="U71" s="40">
        <v>51987.142</v>
      </c>
      <c r="V71" s="40">
        <v>55634.458</v>
      </c>
      <c r="W71" s="40">
        <v>51983.605</v>
      </c>
      <c r="X71" s="40">
        <v>52092.593</v>
      </c>
      <c r="Y71" s="40">
        <v>51915.811</v>
      </c>
      <c r="Z71" s="40">
        <v>47523.795</v>
      </c>
      <c r="AA71" s="40">
        <v>48545.443</v>
      </c>
      <c r="AB71" s="40">
        <v>49637.633</v>
      </c>
      <c r="AC71" s="40">
        <v>50033.002</v>
      </c>
      <c r="AD71" s="40">
        <v>50385.742</v>
      </c>
      <c r="AE71" s="40">
        <v>49480.321</v>
      </c>
      <c r="AF71" s="40">
        <v>45139.295</v>
      </c>
      <c r="AG71" s="40">
        <v>46784.707</v>
      </c>
      <c r="AH71" s="40">
        <v>43441.982</v>
      </c>
    </row>
    <row r="72" spans="1:34" ht="14.4">
      <c r="A72" s="38" t="s">
        <v>83</v>
      </c>
      <c r="B72" s="39">
        <v>19339.192</v>
      </c>
      <c r="C72" s="39">
        <v>20840.899</v>
      </c>
      <c r="D72" s="39">
        <v>20262.826</v>
      </c>
      <c r="E72" s="39">
        <v>20663.745</v>
      </c>
      <c r="F72" s="39">
        <v>20334.823</v>
      </c>
      <c r="G72" s="39">
        <v>21378.217</v>
      </c>
      <c r="H72" s="39">
        <v>23028.047</v>
      </c>
      <c r="I72" s="39">
        <v>22652.096</v>
      </c>
      <c r="J72" s="39">
        <v>23288.351</v>
      </c>
      <c r="K72" s="39">
        <v>23501.551</v>
      </c>
      <c r="L72" s="39">
        <v>23735.827</v>
      </c>
      <c r="M72" s="39">
        <v>25158.057</v>
      </c>
      <c r="N72" s="39">
        <v>25369.126</v>
      </c>
      <c r="O72" s="39">
        <v>26660.072</v>
      </c>
      <c r="P72" s="39">
        <v>27051.055</v>
      </c>
      <c r="Q72" s="39">
        <v>27853.516</v>
      </c>
      <c r="R72" s="39">
        <v>27874.997</v>
      </c>
      <c r="S72" s="39">
        <v>27586.349</v>
      </c>
      <c r="T72" s="39">
        <v>27745.048</v>
      </c>
      <c r="U72" s="39">
        <v>26398.331</v>
      </c>
      <c r="V72" s="39">
        <v>28016.977</v>
      </c>
      <c r="W72" s="39">
        <v>27178.977</v>
      </c>
      <c r="X72" s="39">
        <v>27217.956</v>
      </c>
      <c r="Y72" s="39">
        <v>27874.306</v>
      </c>
      <c r="Z72" s="39">
        <v>26787.125</v>
      </c>
      <c r="AA72" s="39">
        <v>27503.965</v>
      </c>
      <c r="AB72" s="39">
        <v>28074.635</v>
      </c>
      <c r="AC72" s="39">
        <v>28530.682</v>
      </c>
      <c r="AD72" s="39">
        <v>27853.12</v>
      </c>
      <c r="AE72" s="39">
        <v>28334.982</v>
      </c>
      <c r="AF72" s="39">
        <v>26139.585</v>
      </c>
      <c r="AG72" s="39">
        <v>27909.049</v>
      </c>
      <c r="AH72" s="39">
        <v>26324.855</v>
      </c>
    </row>
    <row r="73" spans="1:34" ht="14.4">
      <c r="A73" s="38" t="s">
        <v>84</v>
      </c>
      <c r="B73" s="40">
        <v>59786.584</v>
      </c>
      <c r="C73" s="40">
        <v>60157.601</v>
      </c>
      <c r="D73" s="40">
        <v>58971.494</v>
      </c>
      <c r="E73" s="40">
        <v>63430.959</v>
      </c>
      <c r="F73" s="40">
        <v>61400.637</v>
      </c>
      <c r="G73" s="40">
        <v>62829.702</v>
      </c>
      <c r="H73" s="40">
        <v>66369.196</v>
      </c>
      <c r="I73" s="40">
        <v>65047.005</v>
      </c>
      <c r="J73" s="40">
        <v>59857.063</v>
      </c>
      <c r="K73" s="40">
        <v>58311.131</v>
      </c>
      <c r="L73" s="40">
        <v>55058.319</v>
      </c>
      <c r="M73" s="40">
        <v>55457.84</v>
      </c>
      <c r="N73" s="40">
        <v>54895.987</v>
      </c>
      <c r="O73" s="40">
        <v>56542.564</v>
      </c>
      <c r="P73" s="40">
        <v>58092.757</v>
      </c>
      <c r="Q73" s="40">
        <v>58490.818</v>
      </c>
      <c r="R73" s="40">
        <v>61217.304</v>
      </c>
      <c r="S73" s="40">
        <v>61616.428</v>
      </c>
      <c r="T73" s="40">
        <v>62486.939</v>
      </c>
      <c r="U73" s="40">
        <v>61518.224</v>
      </c>
      <c r="V73" s="40">
        <v>66282.763</v>
      </c>
      <c r="W73" s="40">
        <v>64672.259</v>
      </c>
      <c r="X73" s="40">
        <v>64426.927</v>
      </c>
      <c r="Y73" s="40">
        <v>63246.879</v>
      </c>
      <c r="Z73" s="40">
        <v>61547.437</v>
      </c>
      <c r="AA73" s="40">
        <v>62298.519</v>
      </c>
      <c r="AB73" s="40">
        <v>66601.362</v>
      </c>
      <c r="AC73" s="40">
        <v>70898.536</v>
      </c>
      <c r="AD73" s="40">
        <v>74879.217</v>
      </c>
      <c r="AE73" s="40">
        <v>73730.455</v>
      </c>
      <c r="AF73" s="40">
        <v>71125.44</v>
      </c>
      <c r="AG73" s="40">
        <v>75162.063</v>
      </c>
      <c r="AH73" s="40">
        <v>72372.88</v>
      </c>
    </row>
    <row r="74" spans="1:34" ht="14.4">
      <c r="A74" s="38" t="s">
        <v>85</v>
      </c>
      <c r="B74" s="39">
        <v>11932.179</v>
      </c>
      <c r="C74" s="39">
        <v>12386.972</v>
      </c>
      <c r="D74" s="39">
        <v>12839.301</v>
      </c>
      <c r="E74" s="39">
        <v>12968.322</v>
      </c>
      <c r="F74" s="39">
        <v>13554.89</v>
      </c>
      <c r="G74" s="39">
        <v>13892.403</v>
      </c>
      <c r="H74" s="39">
        <v>14692.809</v>
      </c>
      <c r="I74" s="39">
        <v>15288.176</v>
      </c>
      <c r="J74" s="39">
        <v>16308.661</v>
      </c>
      <c r="K74" s="39">
        <v>16986.224</v>
      </c>
      <c r="L74" s="39">
        <v>17958.897</v>
      </c>
      <c r="M74" s="39">
        <v>18202.708</v>
      </c>
      <c r="N74" s="39">
        <v>18677.92</v>
      </c>
      <c r="O74" s="39">
        <v>18634.654</v>
      </c>
      <c r="P74" s="39">
        <v>18935.374</v>
      </c>
      <c r="Q74" s="39">
        <v>19011.31</v>
      </c>
      <c r="R74" s="39">
        <v>18743.722</v>
      </c>
      <c r="S74" s="39">
        <v>18958.727</v>
      </c>
      <c r="T74" s="39">
        <v>18445.651</v>
      </c>
      <c r="U74" s="39">
        <v>18237.99</v>
      </c>
      <c r="V74" s="39">
        <v>18147.684</v>
      </c>
      <c r="W74" s="39">
        <v>17356.344</v>
      </c>
      <c r="X74" s="39">
        <v>16034.895</v>
      </c>
      <c r="Y74" s="39">
        <v>15841.895</v>
      </c>
      <c r="Z74" s="39">
        <v>15757.782</v>
      </c>
      <c r="AA74" s="39">
        <v>15996.542</v>
      </c>
      <c r="AB74" s="39">
        <v>16185.564</v>
      </c>
      <c r="AC74" s="39">
        <v>16556.814</v>
      </c>
      <c r="AD74" s="39">
        <v>16866.686</v>
      </c>
      <c r="AE74" s="39">
        <v>17131.673</v>
      </c>
      <c r="AF74" s="39">
        <v>14961.096</v>
      </c>
      <c r="AG74" s="39">
        <v>15683.103</v>
      </c>
      <c r="AH74" s="39">
        <v>16710.771</v>
      </c>
    </row>
    <row r="75" spans="1:34" ht="14.4">
      <c r="A75" s="38" t="s">
        <v>86</v>
      </c>
      <c r="B75" s="40">
        <v>44275.199</v>
      </c>
      <c r="C75" s="40">
        <v>35660.874</v>
      </c>
      <c r="D75" s="40">
        <v>27044.945</v>
      </c>
      <c r="E75" s="40">
        <v>25145.677</v>
      </c>
      <c r="F75" s="40">
        <v>25672.503</v>
      </c>
      <c r="G75" s="40">
        <v>26821.135</v>
      </c>
      <c r="H75" s="40">
        <v>29690.726</v>
      </c>
      <c r="I75" s="40">
        <v>28746.434</v>
      </c>
      <c r="J75" s="40">
        <v>26235.036</v>
      </c>
      <c r="K75" s="40">
        <v>22542.237</v>
      </c>
      <c r="L75" s="40">
        <v>22685.278</v>
      </c>
      <c r="M75" s="40">
        <v>23152.542</v>
      </c>
      <c r="N75" s="40">
        <v>23168.867</v>
      </c>
      <c r="O75" s="40">
        <v>24195.729</v>
      </c>
      <c r="P75" s="40">
        <v>24848.529</v>
      </c>
      <c r="Q75" s="40">
        <v>24600.038</v>
      </c>
      <c r="R75" s="40">
        <v>24768.212</v>
      </c>
      <c r="S75" s="40">
        <v>24135.842</v>
      </c>
      <c r="T75" s="40">
        <v>24682.94</v>
      </c>
      <c r="U75" s="40">
        <v>22244.094</v>
      </c>
      <c r="V75" s="40">
        <v>22539.747</v>
      </c>
      <c r="W75" s="40">
        <v>22735.909</v>
      </c>
      <c r="X75" s="40">
        <v>22762.648</v>
      </c>
      <c r="Y75" s="40">
        <v>21796.454</v>
      </c>
      <c r="Z75" s="40">
        <v>21685.625</v>
      </c>
      <c r="AA75" s="40">
        <v>21849.804</v>
      </c>
      <c r="AB75" s="40">
        <v>22236.514</v>
      </c>
      <c r="AC75" s="40">
        <v>23325.419</v>
      </c>
      <c r="AD75" s="40">
        <v>23592.202</v>
      </c>
      <c r="AE75" s="40">
        <v>23875.531</v>
      </c>
      <c r="AF75" s="40">
        <v>23529.344</v>
      </c>
      <c r="AG75" s="40">
        <v>25372.688</v>
      </c>
      <c r="AH75" s="40">
        <v>24019.58</v>
      </c>
    </row>
    <row r="76" spans="1:34" ht="14.4">
      <c r="A76" s="38" t="s">
        <v>87</v>
      </c>
      <c r="B76" s="39">
        <v>3734.642</v>
      </c>
      <c r="C76" s="39">
        <v>3708.526</v>
      </c>
      <c r="D76" s="39">
        <v>3396.697</v>
      </c>
      <c r="E76" s="39">
        <v>3676.555</v>
      </c>
      <c r="F76" s="39">
        <v>3860.395</v>
      </c>
      <c r="G76" s="39">
        <v>4083.597</v>
      </c>
      <c r="H76" s="39">
        <v>4475.211</v>
      </c>
      <c r="I76" s="39">
        <v>4548.299</v>
      </c>
      <c r="J76" s="39">
        <v>4374.094</v>
      </c>
      <c r="K76" s="39">
        <v>4417.27</v>
      </c>
      <c r="L76" s="39">
        <v>4567.111</v>
      </c>
      <c r="M76" s="39">
        <v>4808.267</v>
      </c>
      <c r="N76" s="39">
        <v>4704.113</v>
      </c>
      <c r="O76" s="39">
        <v>4861.279</v>
      </c>
      <c r="P76" s="39">
        <v>4952.302</v>
      </c>
      <c r="Q76" s="39">
        <v>5131.689</v>
      </c>
      <c r="R76" s="39">
        <v>5121.139</v>
      </c>
      <c r="S76" s="39">
        <v>5144.589</v>
      </c>
      <c r="T76" s="39">
        <v>5502.211</v>
      </c>
      <c r="U76" s="39">
        <v>4864.109</v>
      </c>
      <c r="V76" s="39">
        <v>5066.808</v>
      </c>
      <c r="W76" s="39">
        <v>5050.294</v>
      </c>
      <c r="X76" s="39">
        <v>4917.705</v>
      </c>
      <c r="Y76" s="39">
        <v>4810.282</v>
      </c>
      <c r="Z76" s="39">
        <v>4613.197</v>
      </c>
      <c r="AA76" s="39">
        <v>4712.521</v>
      </c>
      <c r="AB76" s="39">
        <v>4881.459</v>
      </c>
      <c r="AC76" s="39">
        <v>4948.984</v>
      </c>
      <c r="AD76" s="39">
        <v>4950.125</v>
      </c>
      <c r="AE76" s="39">
        <v>4850.563</v>
      </c>
      <c r="AF76" s="39">
        <v>4407.562</v>
      </c>
      <c r="AG76" s="39">
        <v>4719.982</v>
      </c>
      <c r="AH76" s="39">
        <v>4716.422</v>
      </c>
    </row>
    <row r="77" spans="1:34" ht="14.4">
      <c r="A77" s="38" t="s">
        <v>88</v>
      </c>
      <c r="B77" s="40">
        <v>15204.947</v>
      </c>
      <c r="C77" s="40">
        <v>12961.702</v>
      </c>
      <c r="D77" s="40">
        <v>12235.607</v>
      </c>
      <c r="E77" s="40">
        <v>11200.339</v>
      </c>
      <c r="F77" s="40">
        <v>10939.231</v>
      </c>
      <c r="G77" s="40">
        <v>10978.046</v>
      </c>
      <c r="H77" s="40">
        <v>11354.293</v>
      </c>
      <c r="I77" s="40">
        <v>11287.381</v>
      </c>
      <c r="J77" s="40">
        <v>11008.907</v>
      </c>
      <c r="K77" s="40">
        <v>10922.644</v>
      </c>
      <c r="L77" s="40">
        <v>10963.57</v>
      </c>
      <c r="M77" s="40">
        <v>11478.646</v>
      </c>
      <c r="N77" s="40">
        <v>11623.61</v>
      </c>
      <c r="O77" s="40">
        <v>11213.331</v>
      </c>
      <c r="P77" s="40">
        <v>11060.123</v>
      </c>
      <c r="Q77" s="40">
        <v>11557.519</v>
      </c>
      <c r="R77" s="40">
        <v>11368.306</v>
      </c>
      <c r="S77" s="40">
        <v>11203.763</v>
      </c>
      <c r="T77" s="40">
        <v>11447.47</v>
      </c>
      <c r="U77" s="40">
        <v>10625.496</v>
      </c>
      <c r="V77" s="40">
        <v>12255.236</v>
      </c>
      <c r="W77" s="40">
        <v>11435.438</v>
      </c>
      <c r="X77" s="40">
        <v>11090.449</v>
      </c>
      <c r="Y77" s="40">
        <v>11285.619</v>
      </c>
      <c r="Z77" s="40">
        <v>10329.958</v>
      </c>
      <c r="AA77" s="40">
        <v>10650.465</v>
      </c>
      <c r="AB77" s="40">
        <v>11061.551</v>
      </c>
      <c r="AC77" s="40">
        <v>11762.501</v>
      </c>
      <c r="AD77" s="40">
        <v>11601.513</v>
      </c>
      <c r="AE77" s="40">
        <v>11163.192</v>
      </c>
      <c r="AF77" s="40">
        <v>10370.726</v>
      </c>
      <c r="AG77" s="40">
        <v>11586.688</v>
      </c>
      <c r="AH77" s="40">
        <v>10783.267</v>
      </c>
    </row>
    <row r="78" spans="1:34" ht="14.4">
      <c r="A78" s="38" t="s">
        <v>89</v>
      </c>
      <c r="B78" s="39">
        <v>21669.046</v>
      </c>
      <c r="C78" s="39">
        <v>21193.375</v>
      </c>
      <c r="D78" s="39">
        <v>21127.261</v>
      </c>
      <c r="E78" s="39">
        <v>21192.143</v>
      </c>
      <c r="F78" s="39">
        <v>22381.993</v>
      </c>
      <c r="G78" s="39">
        <v>21989.563</v>
      </c>
      <c r="H78" s="39">
        <v>22630.57</v>
      </c>
      <c r="I78" s="39">
        <v>23344.485</v>
      </c>
      <c r="J78" s="39">
        <v>24213.43</v>
      </c>
      <c r="K78" s="39">
        <v>24354.901</v>
      </c>
      <c r="L78" s="39">
        <v>24360.159</v>
      </c>
      <c r="M78" s="39">
        <v>24863.42</v>
      </c>
      <c r="N78" s="39">
        <v>25478.881</v>
      </c>
      <c r="O78" s="39">
        <v>25875.113</v>
      </c>
      <c r="P78" s="39">
        <v>26143.416</v>
      </c>
      <c r="Q78" s="39">
        <v>25218.55</v>
      </c>
      <c r="R78" s="39">
        <v>26510.637</v>
      </c>
      <c r="S78" s="39">
        <v>26545.854</v>
      </c>
      <c r="T78" s="39">
        <v>25644.953</v>
      </c>
      <c r="U78" s="39">
        <v>23826.687</v>
      </c>
      <c r="V78" s="39">
        <v>26225.231</v>
      </c>
      <c r="W78" s="39">
        <v>25002.255</v>
      </c>
      <c r="X78" s="39">
        <v>25162.682</v>
      </c>
      <c r="Y78" s="39">
        <v>24681.741</v>
      </c>
      <c r="Z78" s="39">
        <v>24526.516</v>
      </c>
      <c r="AA78" s="39">
        <v>24211.438</v>
      </c>
      <c r="AB78" s="39">
        <v>25193.188</v>
      </c>
      <c r="AC78" s="39">
        <v>25320.503</v>
      </c>
      <c r="AD78" s="39">
        <v>25778.953</v>
      </c>
      <c r="AE78" s="39">
        <v>25468.029</v>
      </c>
      <c r="AF78" s="39">
        <v>23378.521</v>
      </c>
      <c r="AG78" s="39">
        <v>24926.372</v>
      </c>
      <c r="AH78" s="39">
        <v>23338.034</v>
      </c>
    </row>
    <row r="79" spans="1:34" ht="14.4">
      <c r="A79" s="38" t="s">
        <v>90</v>
      </c>
      <c r="B79" s="40">
        <v>31148.265</v>
      </c>
      <c r="C79" s="40">
        <v>31473.897</v>
      </c>
      <c r="D79" s="40">
        <v>33233.67</v>
      </c>
      <c r="E79" s="40">
        <v>33693.947</v>
      </c>
      <c r="F79" s="40">
        <v>34281.61</v>
      </c>
      <c r="G79" s="40">
        <v>35050.201</v>
      </c>
      <c r="H79" s="40">
        <v>36010.017</v>
      </c>
      <c r="I79" s="40">
        <v>35296.403</v>
      </c>
      <c r="J79" s="40">
        <v>35619.78</v>
      </c>
      <c r="K79" s="40">
        <v>35192.791</v>
      </c>
      <c r="L79" s="40">
        <v>34977.668</v>
      </c>
      <c r="M79" s="40">
        <v>34453.418</v>
      </c>
      <c r="N79" s="40">
        <v>34230.768</v>
      </c>
      <c r="O79" s="40">
        <v>34026.036</v>
      </c>
      <c r="P79" s="40">
        <v>33956.022</v>
      </c>
      <c r="Q79" s="40">
        <v>33243.838</v>
      </c>
      <c r="R79" s="40">
        <v>33149.389</v>
      </c>
      <c r="S79" s="40">
        <v>33291.206</v>
      </c>
      <c r="T79" s="40">
        <v>32688.832</v>
      </c>
      <c r="U79" s="40">
        <v>31394.432</v>
      </c>
      <c r="V79" s="40">
        <v>33991.954</v>
      </c>
      <c r="W79" s="40">
        <v>32541.064</v>
      </c>
      <c r="X79" s="40">
        <v>32574.044</v>
      </c>
      <c r="Y79" s="40">
        <v>32029.129</v>
      </c>
      <c r="Z79" s="40">
        <v>31219.674</v>
      </c>
      <c r="AA79" s="40">
        <v>31802.207</v>
      </c>
      <c r="AB79" s="40">
        <v>32259.06</v>
      </c>
      <c r="AC79" s="40">
        <v>32117.697</v>
      </c>
      <c r="AD79" s="40">
        <v>31934.278</v>
      </c>
      <c r="AE79" s="40">
        <v>31534.726</v>
      </c>
      <c r="AF79" s="40">
        <v>30507.166</v>
      </c>
      <c r="AG79" s="40">
        <v>31641.543</v>
      </c>
      <c r="AH79" s="40">
        <v>30969.559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6A218-6A62-437D-B902-08171CC39037}">
  <sheetPr>
    <tabColor theme="8"/>
  </sheetPr>
  <dimension ref="A1:AP82"/>
  <sheetViews>
    <sheetView workbookViewId="0" topLeftCell="A1">
      <pane xSplit="1" ySplit="1" topLeftCell="B32" activePane="bottomRight" state="frozen"/>
      <selection pane="topRight" activeCell="B1" sqref="B1"/>
      <selection pane="bottomLeft" activeCell="A2" sqref="A2"/>
      <selection pane="bottomRight" activeCell="A51" sqref="A51:XFD51"/>
    </sheetView>
  </sheetViews>
  <sheetFormatPr defaultColWidth="9.28125" defaultRowHeight="15"/>
  <cols>
    <col min="1" max="1" width="33.421875" style="1" customWidth="1"/>
    <col min="2" max="32" width="9.00390625" style="1" customWidth="1"/>
    <col min="33" max="16384" width="9.28125" style="1" customWidth="1"/>
  </cols>
  <sheetData>
    <row r="1" spans="1:42" ht="15">
      <c r="A1" s="2" t="s">
        <v>0</v>
      </c>
      <c r="B1" s="3">
        <v>1990</v>
      </c>
      <c r="C1" s="3"/>
      <c r="D1" s="3"/>
      <c r="E1" s="3"/>
      <c r="F1" s="3"/>
      <c r="G1" s="3">
        <v>1995</v>
      </c>
      <c r="H1" s="3"/>
      <c r="I1" s="3"/>
      <c r="J1" s="3"/>
      <c r="K1" s="3"/>
      <c r="L1" s="3">
        <v>2000</v>
      </c>
      <c r="M1" s="3"/>
      <c r="N1" s="3"/>
      <c r="O1" s="3"/>
      <c r="P1" s="3"/>
      <c r="Q1" s="3">
        <v>2005</v>
      </c>
      <c r="R1" s="3"/>
      <c r="S1" s="3"/>
      <c r="T1" s="3"/>
      <c r="U1" s="3"/>
      <c r="V1" s="3">
        <v>2010</v>
      </c>
      <c r="W1" s="3"/>
      <c r="X1" s="3"/>
      <c r="Y1" s="3"/>
      <c r="Z1" s="3"/>
      <c r="AA1" s="3">
        <v>2015</v>
      </c>
      <c r="AB1" s="3"/>
      <c r="AC1" s="3"/>
      <c r="AD1" s="3"/>
      <c r="AE1" s="3"/>
      <c r="AF1" s="3">
        <v>2020</v>
      </c>
      <c r="AG1" s="3"/>
      <c r="AH1" s="3"/>
      <c r="AI1" s="3"/>
      <c r="AJ1" s="3"/>
      <c r="AK1" s="3">
        <v>2025</v>
      </c>
      <c r="AL1" s="3"/>
      <c r="AM1" s="3"/>
      <c r="AN1" s="3"/>
      <c r="AO1" s="3"/>
      <c r="AP1" s="3">
        <v>2030</v>
      </c>
    </row>
    <row r="2" spans="1:32" ht="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4" s="31" customFormat="1" ht="15">
      <c r="A3" s="30" t="s">
        <v>2</v>
      </c>
      <c r="B3" s="7">
        <f>NRG_BAL_S!B12</f>
        <v>1367716.789</v>
      </c>
      <c r="C3" s="7">
        <f>NRG_BAL_S!C12</f>
        <v>1363732.302</v>
      </c>
      <c r="D3" s="7">
        <f>NRG_BAL_S!D12</f>
        <v>1322147.314</v>
      </c>
      <c r="E3" s="7">
        <f>NRG_BAL_S!E12</f>
        <v>1327198.533</v>
      </c>
      <c r="F3" s="7">
        <f>NRG_BAL_S!F12</f>
        <v>1312061.362</v>
      </c>
      <c r="G3" s="7">
        <f>NRG_BAL_S!G12</f>
        <v>1356643.21</v>
      </c>
      <c r="H3" s="7">
        <f>NRG_BAL_S!H12</f>
        <v>1406321.832</v>
      </c>
      <c r="I3" s="7">
        <f>NRG_BAL_S!I12</f>
        <v>1391669.386</v>
      </c>
      <c r="J3" s="7">
        <f>NRG_BAL_S!J12</f>
        <v>1398650.777</v>
      </c>
      <c r="K3" s="7">
        <f>NRG_BAL_S!K12</f>
        <v>1388255.721</v>
      </c>
      <c r="L3" s="7">
        <f>NRG_BAL_S!L12</f>
        <v>1396391.363</v>
      </c>
      <c r="M3" s="7">
        <f>NRG_BAL_S!M12</f>
        <v>1434267.393</v>
      </c>
      <c r="N3" s="7">
        <f>NRG_BAL_S!N12</f>
        <v>1436518.247</v>
      </c>
      <c r="O3" s="7">
        <f>NRG_BAL_S!O12</f>
        <v>1474790.834</v>
      </c>
      <c r="P3" s="7">
        <f>NRG_BAL_S!P12</f>
        <v>1493532.767</v>
      </c>
      <c r="Q3" s="7">
        <f>NRG_BAL_S!Q12</f>
        <v>1497696.637</v>
      </c>
      <c r="R3" s="7">
        <f>NRG_BAL_S!R12</f>
        <v>1511350.312</v>
      </c>
      <c r="S3" s="7">
        <f>NRG_BAL_S!S12</f>
        <v>1490131.199</v>
      </c>
      <c r="T3" s="7">
        <f>NRG_BAL_S!T12</f>
        <v>1488740.682</v>
      </c>
      <c r="U3" s="7">
        <f>NRG_BAL_S!U12</f>
        <v>1403299.759</v>
      </c>
      <c r="V3" s="7">
        <f>NRG_BAL_S!V12</f>
        <v>1458268.879</v>
      </c>
      <c r="W3" s="7">
        <f>NRG_BAL_S!W12</f>
        <v>1412817.314</v>
      </c>
      <c r="X3" s="7">
        <f>NRG_BAL_S!X12</f>
        <v>1397016.225</v>
      </c>
      <c r="Y3" s="7">
        <f>NRG_BAL_S!Y12</f>
        <v>1384779.741</v>
      </c>
      <c r="Z3" s="7">
        <f>NRG_BAL_S!Z12</f>
        <v>1330828.713</v>
      </c>
      <c r="AA3" s="7">
        <f>NRG_BAL_S!AA12</f>
        <v>1353360.336</v>
      </c>
      <c r="AB3" s="7">
        <f>NRG_BAL_S!AB12</f>
        <v>1364893.47</v>
      </c>
      <c r="AC3" s="7">
        <f>NRG_BAL_S!AC12</f>
        <v>1384775.743</v>
      </c>
      <c r="AD3" s="7">
        <f>NRG_BAL_S!AD12</f>
        <v>1377802.307</v>
      </c>
      <c r="AE3" s="7">
        <f>NRG_BAL_S!AE12</f>
        <v>1354325.787</v>
      </c>
      <c r="AF3" s="7">
        <f>NRG_BAL_S!AF12</f>
        <v>1235724.545</v>
      </c>
      <c r="AG3" s="7">
        <f>NRG_BAL_S!AG12</f>
        <v>1311191.724</v>
      </c>
      <c r="AH3" s="7">
        <f>NRG_BAL_S!AH12</f>
        <v>1257084.889</v>
      </c>
    </row>
    <row r="4" spans="1:34" s="31" customFormat="1" ht="15">
      <c r="A4" s="30" t="s">
        <v>3</v>
      </c>
      <c r="B4" s="7">
        <f>NRG_BAL_S!B52</f>
        <v>952344.73</v>
      </c>
      <c r="C4" s="7">
        <f>NRG_BAL_S!C52</f>
        <v>952619.741</v>
      </c>
      <c r="D4" s="7">
        <f>NRG_BAL_S!D52</f>
        <v>926570.472</v>
      </c>
      <c r="E4" s="7">
        <f>NRG_BAL_S!E52</f>
        <v>927637.235</v>
      </c>
      <c r="F4" s="7">
        <f>NRG_BAL_S!F52</f>
        <v>921745.823</v>
      </c>
      <c r="G4" s="7">
        <f>NRG_BAL_S!G52</f>
        <v>940413.52</v>
      </c>
      <c r="H4" s="7">
        <f>NRG_BAL_S!H52</f>
        <v>980679.663</v>
      </c>
      <c r="I4" s="7">
        <f>NRG_BAL_S!I52</f>
        <v>971932.954</v>
      </c>
      <c r="J4" s="7">
        <f>NRG_BAL_S!J52</f>
        <v>977428.129</v>
      </c>
      <c r="K4" s="7">
        <f>NRG_BAL_S!K52</f>
        <v>974970.334</v>
      </c>
      <c r="L4" s="7">
        <f>NRG_BAL_S!L52</f>
        <v>979849.208</v>
      </c>
      <c r="M4" s="7">
        <f>NRG_BAL_S!M52</f>
        <v>1002857.313</v>
      </c>
      <c r="N4" s="7">
        <f>NRG_BAL_S!N52</f>
        <v>996220.452</v>
      </c>
      <c r="O4" s="7">
        <f>NRG_BAL_S!O52</f>
        <v>1026174.455</v>
      </c>
      <c r="P4" s="7">
        <f>NRG_BAL_S!P52</f>
        <v>1036298.793</v>
      </c>
      <c r="Q4" s="7">
        <f>NRG_BAL_S!Q52</f>
        <v>1041268.74</v>
      </c>
      <c r="R4" s="7">
        <f>NRG_BAL_S!R52</f>
        <v>1045857.334</v>
      </c>
      <c r="S4" s="7">
        <f>NRG_BAL_S!S52</f>
        <v>1028524.662</v>
      </c>
      <c r="T4" s="7">
        <f>NRG_BAL_S!T52</f>
        <v>1036720.281</v>
      </c>
      <c r="U4" s="7">
        <f>NRG_BAL_S!U52</f>
        <v>980840.104</v>
      </c>
      <c r="V4" s="7">
        <f>NRG_BAL_S!V52</f>
        <v>1025225.474</v>
      </c>
      <c r="W4" s="7">
        <f>NRG_BAL_S!W52</f>
        <v>985227.506</v>
      </c>
      <c r="X4" s="7">
        <f>NRG_BAL_S!X52</f>
        <v>983214.563</v>
      </c>
      <c r="Y4" s="7">
        <f>NRG_BAL_S!Y52</f>
        <v>981043.674</v>
      </c>
      <c r="Z4" s="7">
        <f>NRG_BAL_S!Z52</f>
        <v>939167.55</v>
      </c>
      <c r="AA4" s="7">
        <f>NRG_BAL_S!AA52</f>
        <v>958551.138</v>
      </c>
      <c r="AB4" s="7">
        <f>NRG_BAL_S!AB52</f>
        <v>977608.026</v>
      </c>
      <c r="AC4" s="7">
        <f>NRG_BAL_S!AC52</f>
        <v>989759.173</v>
      </c>
      <c r="AD4" s="7">
        <f>NRG_BAL_S!AD52</f>
        <v>992499.621</v>
      </c>
      <c r="AE4" s="7">
        <f>NRG_BAL_S!AE52</f>
        <v>986484.744</v>
      </c>
      <c r="AF4" s="7">
        <f>NRG_BAL_S!AF52</f>
        <v>906309.554</v>
      </c>
      <c r="AG4" s="7">
        <f>NRG_BAL_S!AG52</f>
        <v>967414.492</v>
      </c>
      <c r="AH4" s="7">
        <f>NRG_BAL_S!AH52</f>
        <v>940470.112</v>
      </c>
    </row>
    <row r="5" spans="1:34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5">
      <c r="A6" s="24" t="s">
        <v>4</v>
      </c>
      <c r="B6" s="8">
        <f>B3/1000</f>
        <v>1367.716789</v>
      </c>
      <c r="C6" s="8">
        <f aca="true" t="shared" si="0" ref="C6:AH7">C3/1000</f>
        <v>1363.732302</v>
      </c>
      <c r="D6" s="8">
        <f t="shared" si="0"/>
        <v>1322.147314</v>
      </c>
      <c r="E6" s="8">
        <f t="shared" si="0"/>
        <v>1327.198533</v>
      </c>
      <c r="F6" s="8">
        <f t="shared" si="0"/>
        <v>1312.061362</v>
      </c>
      <c r="G6" s="8">
        <f t="shared" si="0"/>
        <v>1356.64321</v>
      </c>
      <c r="H6" s="8">
        <f t="shared" si="0"/>
        <v>1406.3218319999999</v>
      </c>
      <c r="I6" s="8">
        <f t="shared" si="0"/>
        <v>1391.669386</v>
      </c>
      <c r="J6" s="8">
        <f t="shared" si="0"/>
        <v>1398.650777</v>
      </c>
      <c r="K6" s="8">
        <f t="shared" si="0"/>
        <v>1388.255721</v>
      </c>
      <c r="L6" s="8">
        <f t="shared" si="0"/>
        <v>1396.391363</v>
      </c>
      <c r="M6" s="8">
        <f t="shared" si="0"/>
        <v>1434.2673929999999</v>
      </c>
      <c r="N6" s="8">
        <f t="shared" si="0"/>
        <v>1436.518247</v>
      </c>
      <c r="O6" s="8">
        <f t="shared" si="0"/>
        <v>1474.7908340000001</v>
      </c>
      <c r="P6" s="8">
        <f t="shared" si="0"/>
        <v>1493.532767</v>
      </c>
      <c r="Q6" s="8">
        <f t="shared" si="0"/>
        <v>1497.696637</v>
      </c>
      <c r="R6" s="8">
        <f t="shared" si="0"/>
        <v>1511.350312</v>
      </c>
      <c r="S6" s="8">
        <f t="shared" si="0"/>
        <v>1490.131199</v>
      </c>
      <c r="T6" s="8">
        <f t="shared" si="0"/>
        <v>1488.740682</v>
      </c>
      <c r="U6" s="8">
        <f t="shared" si="0"/>
        <v>1403.299759</v>
      </c>
      <c r="V6" s="8">
        <f t="shared" si="0"/>
        <v>1458.268879</v>
      </c>
      <c r="W6" s="8">
        <f t="shared" si="0"/>
        <v>1412.8173140000001</v>
      </c>
      <c r="X6" s="8">
        <f t="shared" si="0"/>
        <v>1397.016225</v>
      </c>
      <c r="Y6" s="8">
        <f t="shared" si="0"/>
        <v>1384.7797409999998</v>
      </c>
      <c r="Z6" s="8">
        <f t="shared" si="0"/>
        <v>1330.8287129999999</v>
      </c>
      <c r="AA6" s="8">
        <f t="shared" si="0"/>
        <v>1353.360336</v>
      </c>
      <c r="AB6" s="8">
        <f t="shared" si="0"/>
        <v>1364.89347</v>
      </c>
      <c r="AC6" s="8">
        <f t="shared" si="0"/>
        <v>1384.775743</v>
      </c>
      <c r="AD6" s="8">
        <f t="shared" si="0"/>
        <v>1377.802307</v>
      </c>
      <c r="AE6" s="8">
        <f t="shared" si="0"/>
        <v>1354.325787</v>
      </c>
      <c r="AF6" s="8">
        <f t="shared" si="0"/>
        <v>1235.724545</v>
      </c>
      <c r="AG6" s="8">
        <f t="shared" si="0"/>
        <v>1311.191724</v>
      </c>
      <c r="AH6" s="8">
        <f t="shared" si="0"/>
        <v>1257.084889</v>
      </c>
    </row>
    <row r="7" spans="1:34" ht="15">
      <c r="A7" s="24" t="s">
        <v>5</v>
      </c>
      <c r="B7" s="8">
        <f>B4/1000</f>
        <v>952.34473</v>
      </c>
      <c r="C7" s="8">
        <f t="shared" si="0"/>
        <v>952.6197410000001</v>
      </c>
      <c r="D7" s="8">
        <f t="shared" si="0"/>
        <v>926.570472</v>
      </c>
      <c r="E7" s="8">
        <f t="shared" si="0"/>
        <v>927.637235</v>
      </c>
      <c r="F7" s="8">
        <f t="shared" si="0"/>
        <v>921.745823</v>
      </c>
      <c r="G7" s="8">
        <f t="shared" si="0"/>
        <v>940.4135200000001</v>
      </c>
      <c r="H7" s="8">
        <f t="shared" si="0"/>
        <v>980.6796629999999</v>
      </c>
      <c r="I7" s="8">
        <f t="shared" si="0"/>
        <v>971.932954</v>
      </c>
      <c r="J7" s="8">
        <f t="shared" si="0"/>
        <v>977.428129</v>
      </c>
      <c r="K7" s="8">
        <f t="shared" si="0"/>
        <v>974.970334</v>
      </c>
      <c r="L7" s="8">
        <f t="shared" si="0"/>
        <v>979.849208</v>
      </c>
      <c r="M7" s="8">
        <f t="shared" si="0"/>
        <v>1002.857313</v>
      </c>
      <c r="N7" s="8">
        <f t="shared" si="0"/>
        <v>996.220452</v>
      </c>
      <c r="O7" s="8">
        <f t="shared" si="0"/>
        <v>1026.1744549999999</v>
      </c>
      <c r="P7" s="8">
        <f t="shared" si="0"/>
        <v>1036.298793</v>
      </c>
      <c r="Q7" s="8">
        <f t="shared" si="0"/>
        <v>1041.26874</v>
      </c>
      <c r="R7" s="8">
        <f t="shared" si="0"/>
        <v>1045.857334</v>
      </c>
      <c r="S7" s="8">
        <f t="shared" si="0"/>
        <v>1028.524662</v>
      </c>
      <c r="T7" s="8">
        <f t="shared" si="0"/>
        <v>1036.7202809999999</v>
      </c>
      <c r="U7" s="8">
        <f t="shared" si="0"/>
        <v>980.840104</v>
      </c>
      <c r="V7" s="8">
        <f t="shared" si="0"/>
        <v>1025.225474</v>
      </c>
      <c r="W7" s="8">
        <f t="shared" si="0"/>
        <v>985.2275060000001</v>
      </c>
      <c r="X7" s="8">
        <f t="shared" si="0"/>
        <v>983.214563</v>
      </c>
      <c r="Y7" s="8">
        <f t="shared" si="0"/>
        <v>981.043674</v>
      </c>
      <c r="Z7" s="8">
        <f t="shared" si="0"/>
        <v>939.16755</v>
      </c>
      <c r="AA7" s="8">
        <f t="shared" si="0"/>
        <v>958.551138</v>
      </c>
      <c r="AB7" s="8">
        <f t="shared" si="0"/>
        <v>977.608026</v>
      </c>
      <c r="AC7" s="8">
        <f t="shared" si="0"/>
        <v>989.7591729999999</v>
      </c>
      <c r="AD7" s="8">
        <f t="shared" si="0"/>
        <v>992.499621</v>
      </c>
      <c r="AE7" s="8">
        <f t="shared" si="0"/>
        <v>986.484744</v>
      </c>
      <c r="AF7" s="8">
        <f t="shared" si="0"/>
        <v>906.309554</v>
      </c>
      <c r="AG7" s="8">
        <f t="shared" si="0"/>
        <v>967.414492</v>
      </c>
      <c r="AH7" s="8">
        <f t="shared" si="0"/>
        <v>940.470112</v>
      </c>
    </row>
    <row r="8" spans="1:4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3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2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42" ht="15">
      <c r="A11" s="4" t="s">
        <v>7</v>
      </c>
      <c r="B11" s="25">
        <v>1312</v>
      </c>
      <c r="C11" s="25">
        <v>1312</v>
      </c>
      <c r="D11" s="25">
        <v>1312</v>
      </c>
      <c r="E11" s="25">
        <v>1312</v>
      </c>
      <c r="F11" s="25">
        <v>1312</v>
      </c>
      <c r="G11" s="25">
        <v>1312</v>
      </c>
      <c r="H11" s="25">
        <v>1312</v>
      </c>
      <c r="I11" s="25">
        <v>1312</v>
      </c>
      <c r="J11" s="25">
        <v>1312</v>
      </c>
      <c r="K11" s="25">
        <v>1312</v>
      </c>
      <c r="L11" s="25">
        <v>1312</v>
      </c>
      <c r="M11" s="25">
        <v>1312</v>
      </c>
      <c r="N11" s="25">
        <v>1312</v>
      </c>
      <c r="O11" s="25">
        <v>1312</v>
      </c>
      <c r="P11" s="25">
        <v>1312</v>
      </c>
      <c r="Q11" s="25">
        <v>1312</v>
      </c>
      <c r="R11" s="25">
        <v>1312</v>
      </c>
      <c r="S11" s="25">
        <v>1312</v>
      </c>
      <c r="T11" s="25">
        <v>1312</v>
      </c>
      <c r="U11" s="25">
        <v>1312</v>
      </c>
      <c r="V11" s="25">
        <v>1312</v>
      </c>
      <c r="W11" s="25">
        <v>1312</v>
      </c>
      <c r="X11" s="25">
        <v>1312</v>
      </c>
      <c r="Y11" s="25">
        <v>1312</v>
      </c>
      <c r="Z11" s="25">
        <v>1312</v>
      </c>
      <c r="AA11" s="25">
        <v>1312</v>
      </c>
      <c r="AB11" s="25">
        <v>1312</v>
      </c>
      <c r="AC11" s="25">
        <v>1312</v>
      </c>
      <c r="AD11" s="25">
        <v>1312</v>
      </c>
      <c r="AE11" s="25">
        <v>1312</v>
      </c>
      <c r="AF11" s="25">
        <v>1312</v>
      </c>
      <c r="AG11" s="25">
        <v>1312</v>
      </c>
      <c r="AH11" s="25">
        <v>1312</v>
      </c>
      <c r="AI11" s="25">
        <v>1312</v>
      </c>
      <c r="AJ11" s="25">
        <v>1312</v>
      </c>
      <c r="AK11" s="25">
        <v>1312</v>
      </c>
      <c r="AL11" s="25">
        <v>1312</v>
      </c>
      <c r="AM11" s="25">
        <v>1312</v>
      </c>
      <c r="AN11" s="25">
        <v>1312</v>
      </c>
      <c r="AO11" s="25">
        <v>1312</v>
      </c>
      <c r="AP11" s="25">
        <v>1312</v>
      </c>
    </row>
    <row r="12" spans="1:42" ht="15">
      <c r="A12" s="4" t="s">
        <v>8</v>
      </c>
      <c r="B12" s="25">
        <v>959</v>
      </c>
      <c r="C12" s="25">
        <v>959</v>
      </c>
      <c r="D12" s="25">
        <v>959</v>
      </c>
      <c r="E12" s="25">
        <v>959</v>
      </c>
      <c r="F12" s="25">
        <v>959</v>
      </c>
      <c r="G12" s="25">
        <v>959</v>
      </c>
      <c r="H12" s="25">
        <v>959</v>
      </c>
      <c r="I12" s="25">
        <v>959</v>
      </c>
      <c r="J12" s="25">
        <v>959</v>
      </c>
      <c r="K12" s="25">
        <v>959</v>
      </c>
      <c r="L12" s="25">
        <v>959</v>
      </c>
      <c r="M12" s="25">
        <v>959</v>
      </c>
      <c r="N12" s="25">
        <v>959</v>
      </c>
      <c r="O12" s="25">
        <v>959</v>
      </c>
      <c r="P12" s="25">
        <v>959</v>
      </c>
      <c r="Q12" s="25">
        <v>959</v>
      </c>
      <c r="R12" s="25">
        <v>959</v>
      </c>
      <c r="S12" s="25">
        <v>959</v>
      </c>
      <c r="T12" s="25">
        <v>959</v>
      </c>
      <c r="U12" s="25">
        <v>959</v>
      </c>
      <c r="V12" s="25">
        <v>959</v>
      </c>
      <c r="W12" s="25">
        <v>959</v>
      </c>
      <c r="X12" s="25">
        <v>959</v>
      </c>
      <c r="Y12" s="25">
        <v>959</v>
      </c>
      <c r="Z12" s="25">
        <v>959</v>
      </c>
      <c r="AA12" s="25">
        <v>959</v>
      </c>
      <c r="AB12" s="25">
        <v>959</v>
      </c>
      <c r="AC12" s="25">
        <v>959</v>
      </c>
      <c r="AD12" s="25">
        <v>959</v>
      </c>
      <c r="AE12" s="25">
        <v>959</v>
      </c>
      <c r="AF12" s="25">
        <v>959</v>
      </c>
      <c r="AG12" s="25">
        <v>959</v>
      </c>
      <c r="AH12" s="25">
        <v>959</v>
      </c>
      <c r="AI12" s="25">
        <v>959</v>
      </c>
      <c r="AJ12" s="25">
        <v>959</v>
      </c>
      <c r="AK12" s="25">
        <v>959</v>
      </c>
      <c r="AL12" s="25">
        <v>959</v>
      </c>
      <c r="AM12" s="25">
        <v>959</v>
      </c>
      <c r="AN12" s="25">
        <v>959</v>
      </c>
      <c r="AO12" s="25">
        <v>959</v>
      </c>
      <c r="AP12" s="25">
        <v>959</v>
      </c>
    </row>
    <row r="13" spans="1:3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2" t="s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4" ht="15">
      <c r="A16" s="4" t="s">
        <v>7</v>
      </c>
      <c r="B16" s="8">
        <f aca="true" t="shared" si="1" ref="B16:AH17">B6-B11</f>
        <v>55.71678900000006</v>
      </c>
      <c r="C16" s="8">
        <f t="shared" si="1"/>
        <v>51.73230199999989</v>
      </c>
      <c r="D16" s="8">
        <f t="shared" si="1"/>
        <v>10.147314000000051</v>
      </c>
      <c r="E16" s="8">
        <f t="shared" si="1"/>
        <v>15.198532999999998</v>
      </c>
      <c r="F16" s="8">
        <f t="shared" si="1"/>
        <v>0.061361999999917316</v>
      </c>
      <c r="G16" s="8">
        <f t="shared" si="1"/>
        <v>44.643209999999954</v>
      </c>
      <c r="H16" s="8">
        <f t="shared" si="1"/>
        <v>94.32183199999986</v>
      </c>
      <c r="I16" s="8">
        <f t="shared" si="1"/>
        <v>79.66938600000003</v>
      </c>
      <c r="J16" s="8">
        <f t="shared" si="1"/>
        <v>86.65077700000006</v>
      </c>
      <c r="K16" s="8">
        <f t="shared" si="1"/>
        <v>76.255721</v>
      </c>
      <c r="L16" s="8">
        <f t="shared" si="1"/>
        <v>84.39136299999996</v>
      </c>
      <c r="M16" s="8">
        <f t="shared" si="1"/>
        <v>122.26739299999986</v>
      </c>
      <c r="N16" s="8">
        <f t="shared" si="1"/>
        <v>124.51824699999997</v>
      </c>
      <c r="O16" s="8">
        <f t="shared" si="1"/>
        <v>162.79083400000013</v>
      </c>
      <c r="P16" s="8">
        <f t="shared" si="1"/>
        <v>181.53276699999992</v>
      </c>
      <c r="Q16" s="8">
        <f t="shared" si="1"/>
        <v>185.696637</v>
      </c>
      <c r="R16" s="8">
        <f t="shared" si="1"/>
        <v>199.35031200000003</v>
      </c>
      <c r="S16" s="8">
        <f t="shared" si="1"/>
        <v>178.13119899999992</v>
      </c>
      <c r="T16" s="8">
        <f t="shared" si="1"/>
        <v>176.7406820000001</v>
      </c>
      <c r="U16" s="8">
        <f t="shared" si="1"/>
        <v>91.299759</v>
      </c>
      <c r="V16" s="8">
        <f t="shared" si="1"/>
        <v>146.26887899999997</v>
      </c>
      <c r="W16" s="8">
        <f t="shared" si="1"/>
        <v>100.81731400000012</v>
      </c>
      <c r="X16" s="8">
        <f t="shared" si="1"/>
        <v>85.01622500000008</v>
      </c>
      <c r="Y16" s="8">
        <f t="shared" si="1"/>
        <v>72.77974099999983</v>
      </c>
      <c r="Z16" s="8">
        <f t="shared" si="1"/>
        <v>18.82871299999988</v>
      </c>
      <c r="AA16" s="8">
        <f t="shared" si="1"/>
        <v>41.36033599999996</v>
      </c>
      <c r="AB16" s="8">
        <f t="shared" si="1"/>
        <v>52.89346999999998</v>
      </c>
      <c r="AC16" s="8">
        <f t="shared" si="1"/>
        <v>72.77574299999992</v>
      </c>
      <c r="AD16" s="8">
        <f t="shared" si="1"/>
        <v>65.80230699999993</v>
      </c>
      <c r="AE16" s="8">
        <f t="shared" si="1"/>
        <v>42.32578699999999</v>
      </c>
      <c r="AF16" s="8">
        <f t="shared" si="1"/>
        <v>-76.27545499999997</v>
      </c>
      <c r="AG16" s="8">
        <f t="shared" si="1"/>
        <v>-0.808275999999978</v>
      </c>
      <c r="AH16" s="8">
        <f t="shared" si="1"/>
        <v>-54.915111000000024</v>
      </c>
    </row>
    <row r="17" spans="1:34" ht="15">
      <c r="A17" s="4" t="s">
        <v>8</v>
      </c>
      <c r="B17" s="8">
        <f>B7-B12</f>
        <v>-6.655269999999973</v>
      </c>
      <c r="C17" s="8">
        <f t="shared" si="1"/>
        <v>-6.38025899999991</v>
      </c>
      <c r="D17" s="8">
        <f t="shared" si="1"/>
        <v>-32.429528000000005</v>
      </c>
      <c r="E17" s="8">
        <f t="shared" si="1"/>
        <v>-31.362764999999968</v>
      </c>
      <c r="F17" s="8">
        <f t="shared" si="1"/>
        <v>-37.25417700000003</v>
      </c>
      <c r="G17" s="8">
        <f t="shared" si="1"/>
        <v>-18.586479999999938</v>
      </c>
      <c r="H17" s="8">
        <f t="shared" si="1"/>
        <v>21.67966299999989</v>
      </c>
      <c r="I17" s="8">
        <f t="shared" si="1"/>
        <v>12.932953999999995</v>
      </c>
      <c r="J17" s="8">
        <f t="shared" si="1"/>
        <v>18.428129000000013</v>
      </c>
      <c r="K17" s="8">
        <f t="shared" si="1"/>
        <v>15.97033399999998</v>
      </c>
      <c r="L17" s="8">
        <f t="shared" si="1"/>
        <v>20.849207999999976</v>
      </c>
      <c r="M17" s="8">
        <f t="shared" si="1"/>
        <v>43.85731299999998</v>
      </c>
      <c r="N17" s="8">
        <f t="shared" si="1"/>
        <v>37.22045200000002</v>
      </c>
      <c r="O17" s="8">
        <f t="shared" si="1"/>
        <v>67.17445499999985</v>
      </c>
      <c r="P17" s="8">
        <f t="shared" si="1"/>
        <v>77.29879299999993</v>
      </c>
      <c r="Q17" s="8">
        <f t="shared" si="1"/>
        <v>82.26873999999998</v>
      </c>
      <c r="R17" s="8">
        <f t="shared" si="1"/>
        <v>86.85733400000004</v>
      </c>
      <c r="S17" s="8">
        <f t="shared" si="1"/>
        <v>69.52466200000003</v>
      </c>
      <c r="T17" s="8">
        <f t="shared" si="1"/>
        <v>77.72028099999989</v>
      </c>
      <c r="U17" s="8">
        <f t="shared" si="1"/>
        <v>21.840103999999997</v>
      </c>
      <c r="V17" s="8">
        <f t="shared" si="1"/>
        <v>66.22547400000008</v>
      </c>
      <c r="W17" s="8">
        <f t="shared" si="1"/>
        <v>26.227506000000062</v>
      </c>
      <c r="X17" s="8">
        <f t="shared" si="1"/>
        <v>24.214563</v>
      </c>
      <c r="Y17" s="8">
        <f t="shared" si="1"/>
        <v>22.04367400000001</v>
      </c>
      <c r="Z17" s="8">
        <f t="shared" si="1"/>
        <v>-19.832449999999994</v>
      </c>
      <c r="AA17" s="8">
        <f t="shared" si="1"/>
        <v>-0.4488619999999628</v>
      </c>
      <c r="AB17" s="8">
        <f t="shared" si="1"/>
        <v>18.608025999999995</v>
      </c>
      <c r="AC17" s="8">
        <f t="shared" si="1"/>
        <v>30.75917299999992</v>
      </c>
      <c r="AD17" s="8">
        <f t="shared" si="1"/>
        <v>33.49962100000005</v>
      </c>
      <c r="AE17" s="8">
        <f t="shared" si="1"/>
        <v>27.484743999999978</v>
      </c>
      <c r="AF17" s="8">
        <f t="shared" si="1"/>
        <v>-52.69044599999995</v>
      </c>
      <c r="AG17" s="8">
        <f t="shared" si="1"/>
        <v>8.414491999999996</v>
      </c>
      <c r="AH17" s="8">
        <f t="shared" si="1"/>
        <v>-18.529888000000028</v>
      </c>
    </row>
    <row r="18" spans="1:3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2" t="s">
        <v>10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4" ht="15">
      <c r="A21" s="4" t="s">
        <v>7</v>
      </c>
      <c r="B21" s="27">
        <f>B16/B11</f>
        <v>0.042467064786585414</v>
      </c>
      <c r="C21" s="27">
        <f aca="true" t="shared" si="2" ref="C21:AH22">C16/C11</f>
        <v>0.039430108231707235</v>
      </c>
      <c r="D21" s="27">
        <f t="shared" si="2"/>
        <v>0.0077342332317073565</v>
      </c>
      <c r="E21" s="27">
        <f t="shared" si="2"/>
        <v>0.011584247713414632</v>
      </c>
      <c r="F21" s="27">
        <f t="shared" si="2"/>
        <v>4.676981707310771E-05</v>
      </c>
      <c r="G21" s="27">
        <f t="shared" si="2"/>
        <v>0.03402683689024387</v>
      </c>
      <c r="H21" s="27">
        <f t="shared" si="2"/>
        <v>0.07189164024390234</v>
      </c>
      <c r="I21" s="27">
        <f t="shared" si="2"/>
        <v>0.0607236173780488</v>
      </c>
      <c r="J21" s="27">
        <f t="shared" si="2"/>
        <v>0.06604479954268297</v>
      </c>
      <c r="K21" s="27">
        <f t="shared" si="2"/>
        <v>0.058121738567073165</v>
      </c>
      <c r="L21" s="27">
        <f t="shared" si="2"/>
        <v>0.0643226852134146</v>
      </c>
      <c r="M21" s="27">
        <f t="shared" si="2"/>
        <v>0.09319161051829257</v>
      </c>
      <c r="N21" s="27">
        <f t="shared" si="2"/>
        <v>0.09490720045731706</v>
      </c>
      <c r="O21" s="27">
        <f t="shared" si="2"/>
        <v>0.12407837957317083</v>
      </c>
      <c r="P21" s="27">
        <f t="shared" si="2"/>
        <v>0.13836338948170726</v>
      </c>
      <c r="Q21" s="27">
        <f t="shared" si="2"/>
        <v>0.14153707088414635</v>
      </c>
      <c r="R21" s="27">
        <f t="shared" si="2"/>
        <v>0.15194383536585368</v>
      </c>
      <c r="S21" s="27">
        <f t="shared" si="2"/>
        <v>0.1357707309451219</v>
      </c>
      <c r="T21" s="27">
        <f t="shared" si="2"/>
        <v>0.13471088567073178</v>
      </c>
      <c r="U21" s="27">
        <f t="shared" si="2"/>
        <v>0.06958823094512195</v>
      </c>
      <c r="V21" s="27">
        <f t="shared" si="2"/>
        <v>0.11148542606707315</v>
      </c>
      <c r="W21" s="27">
        <f t="shared" si="2"/>
        <v>0.07684246493902448</v>
      </c>
      <c r="X21" s="27">
        <f t="shared" si="2"/>
        <v>0.06479895198170738</v>
      </c>
      <c r="Y21" s="27">
        <f t="shared" si="2"/>
        <v>0.055472363567073045</v>
      </c>
      <c r="Z21" s="27">
        <f t="shared" si="2"/>
        <v>0.01435115320121942</v>
      </c>
      <c r="AA21" s="27">
        <f t="shared" si="2"/>
        <v>0.03152464634146338</v>
      </c>
      <c r="AB21" s="27">
        <f t="shared" si="2"/>
        <v>0.040315144817073156</v>
      </c>
      <c r="AC21" s="27">
        <f t="shared" si="2"/>
        <v>0.05546931631097555</v>
      </c>
      <c r="AD21" s="27">
        <f t="shared" si="2"/>
        <v>0.05015419740853653</v>
      </c>
      <c r="AE21" s="27">
        <f t="shared" si="2"/>
        <v>0.03226050838414633</v>
      </c>
      <c r="AF21" s="27">
        <f t="shared" si="2"/>
        <v>-0.05813677972560973</v>
      </c>
      <c r="AG21" s="27">
        <f t="shared" si="2"/>
        <v>-0.0006160640243902272</v>
      </c>
      <c r="AH21" s="27">
        <f t="shared" si="2"/>
        <v>-0.04185602972560978</v>
      </c>
    </row>
    <row r="22" spans="1:34" ht="15">
      <c r="A22" s="4" t="s">
        <v>8</v>
      </c>
      <c r="B22" s="27">
        <f>B17/B12</f>
        <v>-0.006939801876955133</v>
      </c>
      <c r="C22" s="27">
        <f t="shared" si="2"/>
        <v>-0.006653033368091668</v>
      </c>
      <c r="D22" s="27">
        <f t="shared" si="2"/>
        <v>-0.033815983315954125</v>
      </c>
      <c r="E22" s="27">
        <f t="shared" si="2"/>
        <v>-0.0327036131386861</v>
      </c>
      <c r="F22" s="27">
        <f t="shared" si="2"/>
        <v>-0.03884689989572474</v>
      </c>
      <c r="G22" s="27">
        <f t="shared" si="2"/>
        <v>-0.01938110531803956</v>
      </c>
      <c r="H22" s="27">
        <f t="shared" si="2"/>
        <v>0.02260653076120948</v>
      </c>
      <c r="I22" s="27">
        <f t="shared" si="2"/>
        <v>0.013485874869655887</v>
      </c>
      <c r="J22" s="27">
        <f t="shared" si="2"/>
        <v>0.019215984358707</v>
      </c>
      <c r="K22" s="27">
        <f t="shared" si="2"/>
        <v>0.01665311157455681</v>
      </c>
      <c r="L22" s="27">
        <f t="shared" si="2"/>
        <v>0.021740571428571404</v>
      </c>
      <c r="M22" s="27">
        <f t="shared" si="2"/>
        <v>0.04573233889468194</v>
      </c>
      <c r="N22" s="27">
        <f t="shared" si="2"/>
        <v>0.038811733055265925</v>
      </c>
      <c r="O22" s="27">
        <f t="shared" si="2"/>
        <v>0.07004635557872768</v>
      </c>
      <c r="P22" s="27">
        <f t="shared" si="2"/>
        <v>0.0806035380604796</v>
      </c>
      <c r="Q22" s="27">
        <f t="shared" si="2"/>
        <v>0.08578596454640249</v>
      </c>
      <c r="R22" s="27">
        <f t="shared" si="2"/>
        <v>0.0905707340980188</v>
      </c>
      <c r="S22" s="27">
        <f t="shared" si="2"/>
        <v>0.07249704066736187</v>
      </c>
      <c r="T22" s="27">
        <f t="shared" si="2"/>
        <v>0.08104304588112606</v>
      </c>
      <c r="U22" s="27">
        <f t="shared" si="2"/>
        <v>0.02277383107403545</v>
      </c>
      <c r="V22" s="27">
        <f t="shared" si="2"/>
        <v>0.06905680291970812</v>
      </c>
      <c r="W22" s="27">
        <f t="shared" si="2"/>
        <v>0.027348807090719563</v>
      </c>
      <c r="X22" s="27">
        <f t="shared" si="2"/>
        <v>0.025249805005213764</v>
      </c>
      <c r="Y22" s="27">
        <f t="shared" si="2"/>
        <v>0.022986104275286766</v>
      </c>
      <c r="Z22" s="27">
        <f t="shared" si="2"/>
        <v>-0.020680344108446293</v>
      </c>
      <c r="AA22" s="27">
        <f t="shared" si="2"/>
        <v>-0.0004680521376433397</v>
      </c>
      <c r="AB22" s="27">
        <f t="shared" si="2"/>
        <v>0.01940357247132429</v>
      </c>
      <c r="AC22" s="27">
        <f t="shared" si="2"/>
        <v>0.032074215849843504</v>
      </c>
      <c r="AD22" s="27">
        <f t="shared" si="2"/>
        <v>0.034931825860271166</v>
      </c>
      <c r="AE22" s="27">
        <f t="shared" si="2"/>
        <v>0.028659795620437932</v>
      </c>
      <c r="AF22" s="27">
        <f t="shared" si="2"/>
        <v>-0.05494311366006251</v>
      </c>
      <c r="AG22" s="27">
        <f t="shared" si="2"/>
        <v>0.008774235662148066</v>
      </c>
      <c r="AH22" s="27">
        <f t="shared" si="2"/>
        <v>-0.019322093847758112</v>
      </c>
    </row>
    <row r="23" spans="1:42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5" spans="1:32" ht="15">
      <c r="A25" s="2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42" s="29" customFormat="1" ht="15">
      <c r="A26" s="28" t="s">
        <v>7</v>
      </c>
      <c r="B26" s="45">
        <v>992.5</v>
      </c>
      <c r="C26" s="45">
        <v>992.5</v>
      </c>
      <c r="D26" s="45">
        <v>992.5</v>
      </c>
      <c r="E26" s="45">
        <v>992.5</v>
      </c>
      <c r="F26" s="45">
        <v>992.5</v>
      </c>
      <c r="G26" s="45">
        <v>992.5</v>
      </c>
      <c r="H26" s="45">
        <v>992.5</v>
      </c>
      <c r="I26" s="45">
        <v>992.5</v>
      </c>
      <c r="J26" s="45">
        <v>992.5</v>
      </c>
      <c r="K26" s="45">
        <v>992.5</v>
      </c>
      <c r="L26" s="45">
        <v>992.5</v>
      </c>
      <c r="M26" s="45">
        <v>992.5</v>
      </c>
      <c r="N26" s="45">
        <v>992.5</v>
      </c>
      <c r="O26" s="45">
        <v>992.5</v>
      </c>
      <c r="P26" s="45">
        <v>992.5</v>
      </c>
      <c r="Q26" s="45">
        <v>992.5</v>
      </c>
      <c r="R26" s="45">
        <v>992.5</v>
      </c>
      <c r="S26" s="45">
        <v>992.5</v>
      </c>
      <c r="T26" s="45">
        <v>992.5</v>
      </c>
      <c r="U26" s="45">
        <v>992.5</v>
      </c>
      <c r="V26" s="45">
        <v>992.5</v>
      </c>
      <c r="W26" s="45">
        <v>992.5</v>
      </c>
      <c r="X26" s="45">
        <v>992.5</v>
      </c>
      <c r="Y26" s="45">
        <v>992.5</v>
      </c>
      <c r="Z26" s="45">
        <v>992.5</v>
      </c>
      <c r="AA26" s="45">
        <v>992.5</v>
      </c>
      <c r="AB26" s="45">
        <v>992.5</v>
      </c>
      <c r="AC26" s="45">
        <v>992.5</v>
      </c>
      <c r="AD26" s="45">
        <v>992.5</v>
      </c>
      <c r="AE26" s="45">
        <v>992.5</v>
      </c>
      <c r="AF26" s="45">
        <v>992.5</v>
      </c>
      <c r="AG26" s="46">
        <v>992.5</v>
      </c>
      <c r="AH26" s="46">
        <v>992.5</v>
      </c>
      <c r="AI26" s="46">
        <v>992.5</v>
      </c>
      <c r="AJ26" s="46">
        <v>992.5</v>
      </c>
      <c r="AK26" s="46">
        <v>992.5</v>
      </c>
      <c r="AL26" s="46">
        <v>992.5</v>
      </c>
      <c r="AM26" s="46">
        <v>992.5</v>
      </c>
      <c r="AN26" s="46">
        <v>992.5</v>
      </c>
      <c r="AO26" s="46">
        <v>992.5</v>
      </c>
      <c r="AP26" s="46">
        <v>992.5</v>
      </c>
    </row>
    <row r="27" spans="1:42" s="29" customFormat="1" ht="15">
      <c r="A27" s="28" t="s">
        <v>8</v>
      </c>
      <c r="B27" s="5">
        <v>763</v>
      </c>
      <c r="C27" s="5">
        <v>763</v>
      </c>
      <c r="D27" s="5">
        <v>763</v>
      </c>
      <c r="E27" s="5">
        <v>763</v>
      </c>
      <c r="F27" s="5">
        <v>763</v>
      </c>
      <c r="G27" s="5">
        <v>763</v>
      </c>
      <c r="H27" s="5">
        <v>763</v>
      </c>
      <c r="I27" s="5">
        <v>763</v>
      </c>
      <c r="J27" s="5">
        <v>763</v>
      </c>
      <c r="K27" s="5">
        <v>763</v>
      </c>
      <c r="L27" s="5">
        <v>763</v>
      </c>
      <c r="M27" s="5">
        <v>763</v>
      </c>
      <c r="N27" s="5">
        <v>763</v>
      </c>
      <c r="O27" s="5">
        <v>763</v>
      </c>
      <c r="P27" s="5">
        <v>763</v>
      </c>
      <c r="Q27" s="5">
        <v>763</v>
      </c>
      <c r="R27" s="5">
        <v>763</v>
      </c>
      <c r="S27" s="5">
        <v>763</v>
      </c>
      <c r="T27" s="5">
        <v>763</v>
      </c>
      <c r="U27" s="5">
        <v>763</v>
      </c>
      <c r="V27" s="5">
        <v>763</v>
      </c>
      <c r="W27" s="5">
        <v>763</v>
      </c>
      <c r="X27" s="5">
        <v>763</v>
      </c>
      <c r="Y27" s="5">
        <v>763</v>
      </c>
      <c r="Z27" s="5">
        <v>763</v>
      </c>
      <c r="AA27" s="5">
        <v>763</v>
      </c>
      <c r="AB27" s="5">
        <v>763</v>
      </c>
      <c r="AC27" s="5">
        <v>763</v>
      </c>
      <c r="AD27" s="5">
        <v>763</v>
      </c>
      <c r="AE27" s="5">
        <v>763</v>
      </c>
      <c r="AF27" s="5">
        <v>763</v>
      </c>
      <c r="AG27" s="29">
        <v>763</v>
      </c>
      <c r="AH27" s="29">
        <v>763</v>
      </c>
      <c r="AI27" s="29">
        <v>763</v>
      </c>
      <c r="AJ27" s="29">
        <v>763</v>
      </c>
      <c r="AK27" s="29">
        <v>763</v>
      </c>
      <c r="AL27" s="29">
        <v>763</v>
      </c>
      <c r="AM27" s="29">
        <v>763</v>
      </c>
      <c r="AN27" s="29">
        <v>763</v>
      </c>
      <c r="AO27" s="29">
        <v>763</v>
      </c>
      <c r="AP27" s="29">
        <v>763</v>
      </c>
    </row>
    <row r="28" spans="1:3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">
      <c r="A30" s="2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2" ht="15">
      <c r="A31" s="4" t="s">
        <v>7</v>
      </c>
      <c r="B31" s="8">
        <f aca="true" t="shared" si="3" ref="B31:AH32">B6-B26</f>
        <v>375.21678900000006</v>
      </c>
      <c r="C31" s="8">
        <f t="shared" si="3"/>
        <v>371.2323019999999</v>
      </c>
      <c r="D31" s="8">
        <f t="shared" si="3"/>
        <v>329.64731400000005</v>
      </c>
      <c r="E31" s="8">
        <f t="shared" si="3"/>
        <v>334.698533</v>
      </c>
      <c r="F31" s="8">
        <f t="shared" si="3"/>
        <v>319.5613619999999</v>
      </c>
      <c r="G31" s="8">
        <f t="shared" si="3"/>
        <v>364.14320999999995</v>
      </c>
      <c r="H31" s="8">
        <f t="shared" si="3"/>
        <v>413.82183199999986</v>
      </c>
      <c r="I31" s="8">
        <f t="shared" si="3"/>
        <v>399.16938600000003</v>
      </c>
      <c r="J31" s="8">
        <f t="shared" si="3"/>
        <v>406.15077700000006</v>
      </c>
      <c r="K31" s="8">
        <f t="shared" si="3"/>
        <v>395.755721</v>
      </c>
      <c r="L31" s="8">
        <f t="shared" si="3"/>
        <v>403.89136299999996</v>
      </c>
      <c r="M31" s="8">
        <f t="shared" si="3"/>
        <v>441.76739299999986</v>
      </c>
      <c r="N31" s="8">
        <f t="shared" si="3"/>
        <v>444.018247</v>
      </c>
      <c r="O31" s="8">
        <f t="shared" si="3"/>
        <v>482.29083400000013</v>
      </c>
      <c r="P31" s="8">
        <f t="shared" si="3"/>
        <v>501.0327669999999</v>
      </c>
      <c r="Q31" s="8">
        <f t="shared" si="3"/>
        <v>505.196637</v>
      </c>
      <c r="R31" s="8">
        <f t="shared" si="3"/>
        <v>518.850312</v>
      </c>
      <c r="S31" s="8">
        <f t="shared" si="3"/>
        <v>497.6311989999999</v>
      </c>
      <c r="T31" s="8">
        <f t="shared" si="3"/>
        <v>496.2406820000001</v>
      </c>
      <c r="U31" s="8">
        <f t="shared" si="3"/>
        <v>410.799759</v>
      </c>
      <c r="V31" s="8">
        <f t="shared" si="3"/>
        <v>465.76887899999997</v>
      </c>
      <c r="W31" s="8">
        <f t="shared" si="3"/>
        <v>420.3173140000001</v>
      </c>
      <c r="X31" s="8">
        <f t="shared" si="3"/>
        <v>404.5162250000001</v>
      </c>
      <c r="Y31" s="8">
        <f t="shared" si="3"/>
        <v>392.27974099999983</v>
      </c>
      <c r="Z31" s="8">
        <f t="shared" si="3"/>
        <v>338.3287129999999</v>
      </c>
      <c r="AA31" s="8">
        <f t="shared" si="3"/>
        <v>360.86033599999996</v>
      </c>
      <c r="AB31" s="8">
        <f t="shared" si="3"/>
        <v>372.39347</v>
      </c>
      <c r="AC31" s="8">
        <f t="shared" si="3"/>
        <v>392.2757429999999</v>
      </c>
      <c r="AD31" s="8">
        <f t="shared" si="3"/>
        <v>385.3023069999999</v>
      </c>
      <c r="AE31" s="8">
        <f t="shared" si="3"/>
        <v>361.825787</v>
      </c>
      <c r="AF31" s="8">
        <f t="shared" si="3"/>
        <v>243.22454500000003</v>
      </c>
      <c r="AG31" s="8">
        <f t="shared" si="3"/>
        <v>318.691724</v>
      </c>
      <c r="AH31" s="8">
        <f t="shared" si="3"/>
        <v>264.584889</v>
      </c>
      <c r="AI31" s="8"/>
      <c r="AJ31" s="8"/>
      <c r="AK31" s="8"/>
      <c r="AL31" s="8"/>
      <c r="AM31" s="8"/>
      <c r="AN31" s="8"/>
      <c r="AO31" s="8"/>
      <c r="AP31" s="8"/>
    </row>
    <row r="32" spans="1:42" ht="15">
      <c r="A32" s="4" t="s">
        <v>8</v>
      </c>
      <c r="B32" s="8">
        <f>B7-B27</f>
        <v>189.34473000000003</v>
      </c>
      <c r="C32" s="8">
        <f t="shared" si="3"/>
        <v>189.6197410000001</v>
      </c>
      <c r="D32" s="8">
        <f t="shared" si="3"/>
        <v>163.570472</v>
      </c>
      <c r="E32" s="8">
        <f t="shared" si="3"/>
        <v>164.63723500000003</v>
      </c>
      <c r="F32" s="8">
        <f t="shared" si="3"/>
        <v>158.74582299999997</v>
      </c>
      <c r="G32" s="8">
        <f t="shared" si="3"/>
        <v>177.41352000000006</v>
      </c>
      <c r="H32" s="8">
        <f t="shared" si="3"/>
        <v>217.6796629999999</v>
      </c>
      <c r="I32" s="8">
        <f t="shared" si="3"/>
        <v>208.932954</v>
      </c>
      <c r="J32" s="8">
        <f t="shared" si="3"/>
        <v>214.428129</v>
      </c>
      <c r="K32" s="8">
        <f t="shared" si="3"/>
        <v>211.97033399999998</v>
      </c>
      <c r="L32" s="8">
        <f t="shared" si="3"/>
        <v>216.84920799999998</v>
      </c>
      <c r="M32" s="8">
        <f t="shared" si="3"/>
        <v>239.85731299999998</v>
      </c>
      <c r="N32" s="8">
        <f t="shared" si="3"/>
        <v>233.22045200000002</v>
      </c>
      <c r="O32" s="8">
        <f t="shared" si="3"/>
        <v>263.17445499999985</v>
      </c>
      <c r="P32" s="8">
        <f t="shared" si="3"/>
        <v>273.29879299999993</v>
      </c>
      <c r="Q32" s="8">
        <f t="shared" si="3"/>
        <v>278.26874</v>
      </c>
      <c r="R32" s="8">
        <f t="shared" si="3"/>
        <v>282.85733400000004</v>
      </c>
      <c r="S32" s="8">
        <f t="shared" si="3"/>
        <v>265.52466200000003</v>
      </c>
      <c r="T32" s="8">
        <f t="shared" si="3"/>
        <v>273.7202809999999</v>
      </c>
      <c r="U32" s="8">
        <f t="shared" si="3"/>
        <v>217.840104</v>
      </c>
      <c r="V32" s="8">
        <f t="shared" si="3"/>
        <v>262.2254740000001</v>
      </c>
      <c r="W32" s="8">
        <f t="shared" si="3"/>
        <v>222.22750600000006</v>
      </c>
      <c r="X32" s="8">
        <f t="shared" si="3"/>
        <v>220.214563</v>
      </c>
      <c r="Y32" s="8">
        <f t="shared" si="3"/>
        <v>218.043674</v>
      </c>
      <c r="Z32" s="8">
        <f t="shared" si="3"/>
        <v>176.16755</v>
      </c>
      <c r="AA32" s="8">
        <f t="shared" si="3"/>
        <v>195.55113800000004</v>
      </c>
      <c r="AB32" s="8">
        <f t="shared" si="3"/>
        <v>214.608026</v>
      </c>
      <c r="AC32" s="8">
        <f t="shared" si="3"/>
        <v>226.75917299999992</v>
      </c>
      <c r="AD32" s="8">
        <f t="shared" si="3"/>
        <v>229.49962100000005</v>
      </c>
      <c r="AE32" s="8">
        <f t="shared" si="3"/>
        <v>223.48474399999998</v>
      </c>
      <c r="AF32" s="8">
        <f t="shared" si="3"/>
        <v>143.30955400000005</v>
      </c>
      <c r="AG32" s="8">
        <f t="shared" si="3"/>
        <v>204.414492</v>
      </c>
      <c r="AH32" s="8">
        <f t="shared" si="3"/>
        <v>177.47011199999997</v>
      </c>
      <c r="AI32" s="8"/>
      <c r="AJ32" s="8"/>
      <c r="AK32" s="8"/>
      <c r="AL32" s="8"/>
      <c r="AM32" s="8"/>
      <c r="AN32" s="8"/>
      <c r="AO32" s="8"/>
      <c r="AP32" s="8"/>
    </row>
    <row r="33" spans="1:3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">
      <c r="A35" s="2" t="s">
        <v>13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4" ht="15">
      <c r="A36" s="4" t="s">
        <v>7</v>
      </c>
      <c r="B36" s="27">
        <f>B31/B26</f>
        <v>0.3780521803526449</v>
      </c>
      <c r="C36" s="27">
        <f aca="true" t="shared" si="4" ref="C36:AH37">C31/C26</f>
        <v>0.3740375838790931</v>
      </c>
      <c r="D36" s="27">
        <f t="shared" si="4"/>
        <v>0.33213835163727967</v>
      </c>
      <c r="E36" s="27">
        <f t="shared" si="4"/>
        <v>0.3372277410579345</v>
      </c>
      <c r="F36" s="27">
        <f t="shared" si="4"/>
        <v>0.32197618337531475</v>
      </c>
      <c r="G36" s="27">
        <f t="shared" si="4"/>
        <v>0.36689492191435763</v>
      </c>
      <c r="H36" s="27">
        <f t="shared" si="4"/>
        <v>0.41694894911838776</v>
      </c>
      <c r="I36" s="27">
        <f t="shared" si="4"/>
        <v>0.4021857793450882</v>
      </c>
      <c r="J36" s="27">
        <f t="shared" si="4"/>
        <v>0.4092199264483628</v>
      </c>
      <c r="K36" s="27">
        <f t="shared" si="4"/>
        <v>0.3987463183879093</v>
      </c>
      <c r="L36" s="27">
        <f t="shared" si="4"/>
        <v>0.4069434387909319</v>
      </c>
      <c r="M36" s="27">
        <f t="shared" si="4"/>
        <v>0.44510568564231723</v>
      </c>
      <c r="N36" s="27">
        <f t="shared" si="4"/>
        <v>0.44737354861460954</v>
      </c>
      <c r="O36" s="27">
        <f t="shared" si="4"/>
        <v>0.48593534911838804</v>
      </c>
      <c r="P36" s="27">
        <f t="shared" si="4"/>
        <v>0.5048189088161208</v>
      </c>
      <c r="Q36" s="27">
        <f t="shared" si="4"/>
        <v>0.5090142438287154</v>
      </c>
      <c r="R36" s="27">
        <f t="shared" si="4"/>
        <v>0.5227710952141058</v>
      </c>
      <c r="S36" s="27">
        <f t="shared" si="4"/>
        <v>0.5013916362720402</v>
      </c>
      <c r="T36" s="27">
        <f t="shared" si="4"/>
        <v>0.4999906115869019</v>
      </c>
      <c r="U36" s="27">
        <f t="shared" si="4"/>
        <v>0.4139040392947103</v>
      </c>
      <c r="V36" s="27">
        <f t="shared" si="4"/>
        <v>0.46928854307304785</v>
      </c>
      <c r="W36" s="27">
        <f t="shared" si="4"/>
        <v>0.42349351536523944</v>
      </c>
      <c r="X36" s="27">
        <f t="shared" si="4"/>
        <v>0.40757302267002526</v>
      </c>
      <c r="Y36" s="27">
        <f t="shared" si="4"/>
        <v>0.39524407153652374</v>
      </c>
      <c r="Z36" s="27">
        <f t="shared" si="4"/>
        <v>0.3408853531486145</v>
      </c>
      <c r="AA36" s="27">
        <f t="shared" si="4"/>
        <v>0.36358724030226697</v>
      </c>
      <c r="AB36" s="27">
        <f t="shared" si="4"/>
        <v>0.3752075264483627</v>
      </c>
      <c r="AC36" s="27">
        <f t="shared" si="4"/>
        <v>0.39524004332493695</v>
      </c>
      <c r="AD36" s="27">
        <f t="shared" si="4"/>
        <v>0.38821391133501254</v>
      </c>
      <c r="AE36" s="27">
        <f t="shared" si="4"/>
        <v>0.3645599869017632</v>
      </c>
      <c r="AF36" s="27">
        <f t="shared" si="4"/>
        <v>0.24506251385390432</v>
      </c>
      <c r="AG36" s="27">
        <f t="shared" si="4"/>
        <v>0.32109997380352645</v>
      </c>
      <c r="AH36" s="27">
        <f t="shared" si="4"/>
        <v>0.26658427103274557</v>
      </c>
    </row>
    <row r="37" spans="1:34" ht="15">
      <c r="A37" s="4" t="s">
        <v>8</v>
      </c>
      <c r="B37" s="27">
        <f>B32/B27</f>
        <v>0.2481582306684142</v>
      </c>
      <c r="C37" s="27">
        <f t="shared" si="4"/>
        <v>0.2485186644823068</v>
      </c>
      <c r="D37" s="27">
        <f t="shared" si="4"/>
        <v>0.2143780760157274</v>
      </c>
      <c r="E37" s="27">
        <f t="shared" si="4"/>
        <v>0.2157761926605505</v>
      </c>
      <c r="F37" s="27">
        <f t="shared" si="4"/>
        <v>0.20805481389252944</v>
      </c>
      <c r="G37" s="27">
        <f t="shared" si="4"/>
        <v>0.2325209960681521</v>
      </c>
      <c r="H37" s="27">
        <f t="shared" si="4"/>
        <v>0.2852944469200523</v>
      </c>
      <c r="I37" s="27">
        <f t="shared" si="4"/>
        <v>0.27383087024901703</v>
      </c>
      <c r="J37" s="27">
        <f t="shared" si="4"/>
        <v>0.2810329344692005</v>
      </c>
      <c r="K37" s="27">
        <f t="shared" si="4"/>
        <v>0.2778117090432503</v>
      </c>
      <c r="L37" s="27">
        <f t="shared" si="4"/>
        <v>0.28420603931847965</v>
      </c>
      <c r="M37" s="27">
        <f t="shared" si="4"/>
        <v>0.31436082961992134</v>
      </c>
      <c r="N37" s="27">
        <f t="shared" si="4"/>
        <v>0.3056624534731324</v>
      </c>
      <c r="O37" s="27">
        <f t="shared" si="4"/>
        <v>0.3449206487549146</v>
      </c>
      <c r="P37" s="27">
        <f t="shared" si="4"/>
        <v>0.35818976802096975</v>
      </c>
      <c r="Q37" s="27">
        <f t="shared" si="4"/>
        <v>0.3647034600262123</v>
      </c>
      <c r="R37" s="27">
        <f t="shared" si="4"/>
        <v>0.3707173446920053</v>
      </c>
      <c r="S37" s="27">
        <f t="shared" si="4"/>
        <v>0.3480008676277851</v>
      </c>
      <c r="T37" s="27">
        <f t="shared" si="4"/>
        <v>0.35874217693315846</v>
      </c>
      <c r="U37" s="27">
        <f t="shared" si="4"/>
        <v>0.2855047234600262</v>
      </c>
      <c r="V37" s="27">
        <f t="shared" si="4"/>
        <v>0.34367689908256893</v>
      </c>
      <c r="W37" s="27">
        <f t="shared" si="4"/>
        <v>0.2912549226736567</v>
      </c>
      <c r="X37" s="27">
        <f t="shared" si="4"/>
        <v>0.28861672739187416</v>
      </c>
      <c r="Y37" s="27">
        <f t="shared" si="4"/>
        <v>0.2857715255570118</v>
      </c>
      <c r="Z37" s="27">
        <f t="shared" si="4"/>
        <v>0.23088800786369595</v>
      </c>
      <c r="AA37" s="27">
        <f t="shared" si="4"/>
        <v>0.2562924482306685</v>
      </c>
      <c r="AB37" s="27">
        <f t="shared" si="4"/>
        <v>0.2812687103538663</v>
      </c>
      <c r="AC37" s="27">
        <f t="shared" si="4"/>
        <v>0.2971941979030143</v>
      </c>
      <c r="AD37" s="27">
        <f t="shared" si="4"/>
        <v>0.3007858728702491</v>
      </c>
      <c r="AE37" s="27">
        <f t="shared" si="4"/>
        <v>0.29290267889908256</v>
      </c>
      <c r="AF37" s="27">
        <f t="shared" si="4"/>
        <v>0.18782379292267373</v>
      </c>
      <c r="AG37" s="27">
        <f t="shared" si="4"/>
        <v>0.2679089017038008</v>
      </c>
      <c r="AH37" s="27">
        <f t="shared" si="4"/>
        <v>0.23259516644823064</v>
      </c>
    </row>
    <row r="38" spans="1:42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42" ht="15">
      <c r="Z42" s="57">
        <f>AH3/R3-1</f>
        <v>-0.16823725180135474</v>
      </c>
    </row>
    <row r="46" spans="1:5" ht="15">
      <c r="A46" s="4"/>
      <c r="B46" s="4"/>
      <c r="C46" s="4"/>
      <c r="D46" s="4"/>
      <c r="E46" s="4"/>
    </row>
    <row r="47" spans="1:5" ht="15">
      <c r="A47" s="4"/>
      <c r="B47" s="4"/>
      <c r="C47" s="4"/>
      <c r="D47" s="4"/>
      <c r="E47" s="4"/>
    </row>
    <row r="48" spans="1:5" ht="15">
      <c r="A48" s="4"/>
      <c r="B48" s="62" t="s">
        <v>92</v>
      </c>
      <c r="C48" s="62"/>
      <c r="D48" s="4"/>
      <c r="E48" s="4"/>
    </row>
    <row r="49" spans="1:5" ht="15">
      <c r="A49" s="4"/>
      <c r="B49" s="2" t="s">
        <v>95</v>
      </c>
      <c r="C49" s="2" t="s">
        <v>96</v>
      </c>
      <c r="D49" s="4"/>
      <c r="E49" s="4"/>
    </row>
    <row r="50" spans="1:5" ht="15">
      <c r="A50" s="4" t="s">
        <v>106</v>
      </c>
      <c r="B50" s="41">
        <f>NRG_BAL_S!AH12/NRG_BAL_S!X12-1</f>
        <v>-0.10016443151903986</v>
      </c>
      <c r="C50" s="41">
        <f>NRG_BAL_S!AH52/NRG_BAL_S!X52-1</f>
        <v>-0.0434741841796743</v>
      </c>
      <c r="D50" s="4"/>
      <c r="E50" s="4"/>
    </row>
    <row r="51" spans="1:5" ht="7.05" customHeight="1">
      <c r="A51" s="4"/>
      <c r="B51" s="41"/>
      <c r="C51" s="41"/>
      <c r="D51" s="4"/>
      <c r="E51" s="4"/>
    </row>
    <row r="52" spans="1:5" ht="15">
      <c r="A52" s="4" t="s">
        <v>64</v>
      </c>
      <c r="B52" s="41">
        <f>NRG_BAL_S!AH13/NRG_BAL_S!X13-1</f>
        <v>-0.03913101157409937</v>
      </c>
      <c r="C52" s="41">
        <f>NRG_BAL_S!AH53/NRG_BAL_S!X53-1</f>
        <v>-0.058914707158566504</v>
      </c>
      <c r="D52" s="4"/>
      <c r="E52" s="4"/>
    </row>
    <row r="53" spans="1:5" ht="15">
      <c r="A53" s="4" t="s">
        <v>65</v>
      </c>
      <c r="B53" s="41">
        <f>NRG_BAL_S!AH14/NRG_BAL_S!X14-1</f>
        <v>0.0619615051618041</v>
      </c>
      <c r="C53" s="41">
        <f>NRG_BAL_S!AH54/NRG_BAL_S!X54-1</f>
        <v>0.07585786657118998</v>
      </c>
      <c r="D53" s="4"/>
      <c r="E53" s="4"/>
    </row>
    <row r="54" spans="1:5" ht="15">
      <c r="A54" s="4" t="s">
        <v>66</v>
      </c>
      <c r="B54" s="41">
        <f>NRG_BAL_S!AH15/NRG_BAL_S!X15-1</f>
        <v>-0.04315339745505331</v>
      </c>
      <c r="C54" s="41">
        <f>NRG_BAL_S!AH55/NRG_BAL_S!X55-1</f>
        <v>0.020694425372205005</v>
      </c>
      <c r="D54" s="4"/>
      <c r="E54" s="4"/>
    </row>
    <row r="55" spans="1:5" ht="15">
      <c r="A55" s="4" t="s">
        <v>67</v>
      </c>
      <c r="B55" s="41">
        <f>NRG_BAL_S!AH16/NRG_BAL_S!X16-1</f>
        <v>-0.09827553955686386</v>
      </c>
      <c r="C55" s="41">
        <f>NRG_BAL_S!AH56/NRG_BAL_S!X56-1</f>
        <v>-0.06612503283627413</v>
      </c>
      <c r="D55" s="4"/>
      <c r="E55" s="4"/>
    </row>
    <row r="56" spans="1:5" ht="15">
      <c r="A56" s="4" t="s">
        <v>68</v>
      </c>
      <c r="B56" s="41">
        <f>NRG_BAL_S!AH17/NRG_BAL_S!X17-1</f>
        <v>-0.13631384217145426</v>
      </c>
      <c r="C56" s="41">
        <f>NRG_BAL_S!AH57/NRG_BAL_S!X57-1</f>
        <v>-0.05902583817547735</v>
      </c>
      <c r="D56" s="4"/>
      <c r="E56" s="4"/>
    </row>
    <row r="57" spans="1:5" ht="15">
      <c r="A57" s="4" t="s">
        <v>69</v>
      </c>
      <c r="B57" s="41">
        <f>NRG_BAL_S!AH18/NRG_BAL_S!X18-1</f>
        <v>-0.09204137721023731</v>
      </c>
      <c r="C57" s="41">
        <f>NRG_BAL_S!AH58/NRG_BAL_S!X58-1</f>
        <v>-0.033152669584859074</v>
      </c>
      <c r="D57" s="4"/>
      <c r="E57" s="4"/>
    </row>
    <row r="58" spans="1:5" ht="15">
      <c r="A58" s="4" t="s">
        <v>70</v>
      </c>
      <c r="B58" s="41">
        <f>NRG_BAL_S!AH19/NRG_BAL_S!X19-1</f>
        <v>0.044894500289424766</v>
      </c>
      <c r="C58" s="41">
        <f>NRG_BAL_S!AH59/NRG_BAL_S!X59-1</f>
        <v>0.11414761019707864</v>
      </c>
      <c r="D58" s="4"/>
      <c r="E58" s="4"/>
    </row>
    <row r="59" spans="1:5" ht="15">
      <c r="A59" s="4" t="s">
        <v>71</v>
      </c>
      <c r="B59" s="41">
        <f>NRG_BAL_S!AH20/NRG_BAL_S!X20-1</f>
        <v>-0.21205402665337814</v>
      </c>
      <c r="C59" s="41">
        <f>NRG_BAL_S!AH60/NRG_BAL_S!X60-1</f>
        <v>-0.05537726398127785</v>
      </c>
      <c r="D59" s="4"/>
      <c r="E59" s="4"/>
    </row>
    <row r="60" spans="1:5" ht="15">
      <c r="A60" s="4" t="s">
        <v>72</v>
      </c>
      <c r="B60" s="41">
        <f>NRG_BAL_S!AH21/NRG_BAL_S!X21-1</f>
        <v>-0.07964871015805752</v>
      </c>
      <c r="C60" s="41">
        <f>NRG_BAL_S!AH61/NRG_BAL_S!X61-1</f>
        <v>-0.02764759434795916</v>
      </c>
      <c r="D60" s="4"/>
      <c r="E60" s="4"/>
    </row>
    <row r="61" spans="1:5" ht="15">
      <c r="A61" s="4" t="s">
        <v>73</v>
      </c>
      <c r="B61" s="41">
        <f>NRG_BAL_S!AH22/NRG_BAL_S!X22-1</f>
        <v>-0.177217232519726</v>
      </c>
      <c r="C61" s="41">
        <f>NRG_BAL_S!AH62/NRG_BAL_S!X62-1</f>
        <v>-0.0974171544902166</v>
      </c>
      <c r="D61" s="4"/>
      <c r="E61" s="4"/>
    </row>
    <row r="62" spans="1:5" ht="15">
      <c r="A62" s="4" t="s">
        <v>74</v>
      </c>
      <c r="B62" s="41">
        <f>NRG_BAL_S!AH23/NRG_BAL_S!X23-1</f>
        <v>0.013950786603556642</v>
      </c>
      <c r="C62" s="41">
        <f>NRG_BAL_S!AH63/NRG_BAL_S!X63-1</f>
        <v>0.03555304087384692</v>
      </c>
      <c r="D62" s="4"/>
      <c r="E62" s="4"/>
    </row>
    <row r="63" spans="1:5" ht="15">
      <c r="A63" s="4" t="s">
        <v>75</v>
      </c>
      <c r="B63" s="41">
        <f>NRG_BAL_S!AH24/NRG_BAL_S!X24-1</f>
        <v>-0.11054619757676498</v>
      </c>
      <c r="C63" s="41">
        <f>NRG_BAL_S!AH64/NRG_BAL_S!X64-1</f>
        <v>-0.08028402628038633</v>
      </c>
      <c r="D63" s="4"/>
      <c r="E63" s="4"/>
    </row>
    <row r="64" spans="1:5" ht="15">
      <c r="A64" s="4" t="s">
        <v>76</v>
      </c>
      <c r="B64" s="41">
        <f>NRG_BAL_S!AH25/NRG_BAL_S!X25-1</f>
        <v>-0.006971334158777265</v>
      </c>
      <c r="C64" s="41">
        <f>NRG_BAL_S!AH65/NRG_BAL_S!X65-1</f>
        <v>0.030654032571640455</v>
      </c>
      <c r="D64" s="4"/>
      <c r="E64" s="4"/>
    </row>
    <row r="65" spans="1:5" ht="15">
      <c r="A65" s="4" t="s">
        <v>77</v>
      </c>
      <c r="B65" s="41">
        <f>NRG_BAL_S!AH26/NRG_BAL_S!X26-1</f>
        <v>-0.029943735697425145</v>
      </c>
      <c r="C65" s="41">
        <f>NRG_BAL_S!AH66/NRG_BAL_S!X66-1</f>
        <v>-0.016074128227490214</v>
      </c>
      <c r="D65" s="4"/>
      <c r="E65" s="4"/>
    </row>
    <row r="66" spans="1:5" ht="15">
      <c r="A66" s="4" t="s">
        <v>78</v>
      </c>
      <c r="B66" s="41">
        <f>NRG_BAL_S!AH27/NRG_BAL_S!X27-1</f>
        <v>0.054726569340528775</v>
      </c>
      <c r="C66" s="41">
        <f>NRG_BAL_S!AH67/NRG_BAL_S!X67-1</f>
        <v>0.10043797740894211</v>
      </c>
      <c r="D66" s="4"/>
      <c r="E66" s="4"/>
    </row>
    <row r="67" spans="1:5" ht="15">
      <c r="A67" s="4" t="s">
        <v>79</v>
      </c>
      <c r="B67" s="41">
        <f>NRG_BAL_S!AH28/NRG_BAL_S!X28-1</f>
        <v>-0.14114762218203125</v>
      </c>
      <c r="C67" s="41">
        <f>NRG_BAL_S!AH68/NRG_BAL_S!X68-1</f>
        <v>-0.11938322801411327</v>
      </c>
      <c r="D67" s="4"/>
      <c r="E67" s="4"/>
    </row>
    <row r="68" spans="1:5" ht="15">
      <c r="A68" s="4" t="s">
        <v>80</v>
      </c>
      <c r="B68" s="41">
        <f>NRG_BAL_S!AH29/NRG_BAL_S!X29-1</f>
        <v>0.03173595312143185</v>
      </c>
      <c r="C68" s="41">
        <f>NRG_BAL_S!AH69/NRG_BAL_S!X69-1</f>
        <v>0.11174452150932002</v>
      </c>
      <c r="D68" s="4"/>
      <c r="E68" s="4"/>
    </row>
    <row r="69" spans="1:5" ht="15">
      <c r="A69" s="4" t="s">
        <v>81</v>
      </c>
      <c r="B69" s="41">
        <f>NRG_BAL_S!AH30/NRG_BAL_S!X30-1</f>
        <v>-0.08652055963163807</v>
      </c>
      <c r="C69" s="41">
        <f>NRG_BAL_S!AH70/NRG_BAL_S!X70-1</f>
        <v>0.3784939236111111</v>
      </c>
      <c r="D69" s="4"/>
      <c r="E69" s="4"/>
    </row>
    <row r="70" spans="1:5" ht="15">
      <c r="A70" s="4" t="s">
        <v>82</v>
      </c>
      <c r="B70" s="41">
        <f>NRG_BAL_S!AH31/NRG_BAL_S!X31-1</f>
        <v>-0.1596899715385196</v>
      </c>
      <c r="C70" s="41">
        <f>NRG_BAL_S!AH71/NRG_BAL_S!X71-1</f>
        <v>-0.1660622077307612</v>
      </c>
      <c r="D70" s="4"/>
      <c r="E70" s="4"/>
    </row>
    <row r="71" spans="1:5" ht="15">
      <c r="A71" s="4" t="s">
        <v>83</v>
      </c>
      <c r="B71" s="41">
        <f>NRG_BAL_S!AH32/NRG_BAL_S!X32-1</f>
        <v>-0.04791223147733914</v>
      </c>
      <c r="C71" s="41">
        <f>NRG_BAL_S!AH72/NRG_BAL_S!X72-1</f>
        <v>-0.03281293422621445</v>
      </c>
      <c r="D71" s="4"/>
      <c r="E71" s="4"/>
    </row>
    <row r="72" spans="1:5" ht="15">
      <c r="A72" s="4" t="s">
        <v>84</v>
      </c>
      <c r="B72" s="41">
        <f>NRG_BAL_S!AH33/NRG_BAL_S!X33-1</f>
        <v>0.061297508191187955</v>
      </c>
      <c r="C72" s="41">
        <f>NRG_BAL_S!AH73/NRG_BAL_S!X73-1</f>
        <v>0.12333279530777563</v>
      </c>
      <c r="D72" s="4"/>
      <c r="E72" s="4"/>
    </row>
    <row r="73" spans="1:5" ht="15">
      <c r="A73" s="4" t="s">
        <v>85</v>
      </c>
      <c r="B73" s="41">
        <f>NRG_BAL_S!AH34/NRG_BAL_S!X34-1</f>
        <v>-0.013153167469928562</v>
      </c>
      <c r="C73" s="41">
        <f>NRG_BAL_S!AH74/NRG_BAL_S!X74-1</f>
        <v>0.0421503227804112</v>
      </c>
      <c r="D73" s="4"/>
      <c r="E73" s="4"/>
    </row>
    <row r="74" spans="1:5" ht="15">
      <c r="A74" s="4" t="s">
        <v>86</v>
      </c>
      <c r="B74" s="41">
        <f>NRG_BAL_S!AH35/NRG_BAL_S!X35-1</f>
        <v>-0.06762835802332823</v>
      </c>
      <c r="C74" s="41">
        <f>NRG_BAL_S!AH75/NRG_BAL_S!X75-1</f>
        <v>0.05521905887223677</v>
      </c>
      <c r="D74" s="4"/>
      <c r="E74" s="4"/>
    </row>
    <row r="75" spans="1:5" ht="15">
      <c r="A75" s="4" t="s">
        <v>87</v>
      </c>
      <c r="B75" s="41">
        <f>NRG_BAL_S!AH36/NRG_BAL_S!X36-1</f>
        <v>-0.09260452836114386</v>
      </c>
      <c r="C75" s="41">
        <f>NRG_BAL_S!AH76/NRG_BAL_S!X76-1</f>
        <v>-0.04093027133591798</v>
      </c>
      <c r="D75" s="4"/>
      <c r="E75" s="4"/>
    </row>
    <row r="76" spans="1:5" ht="15">
      <c r="A76" s="4" t="s">
        <v>88</v>
      </c>
      <c r="B76" s="41">
        <f>NRG_BAL_S!AH37/NRG_BAL_S!X37-1</f>
        <v>-0.05250166480980456</v>
      </c>
      <c r="C76" s="41">
        <f>NRG_BAL_S!AH77/NRG_BAL_S!X77-1</f>
        <v>-0.027697886713152986</v>
      </c>
      <c r="D76" s="4"/>
      <c r="E76" s="4"/>
    </row>
    <row r="77" spans="1:5" ht="15">
      <c r="A77" s="4" t="s">
        <v>89</v>
      </c>
      <c r="B77" s="41">
        <f>NRG_BAL_S!AH38/NRG_BAL_S!X38-1</f>
        <v>-0.08508203097447209</v>
      </c>
      <c r="C77" s="41">
        <f>NRG_BAL_S!AH78/NRG_BAL_S!X78-1</f>
        <v>-0.07251405076772022</v>
      </c>
      <c r="D77" s="4"/>
      <c r="E77" s="4"/>
    </row>
    <row r="78" spans="1:5" ht="15">
      <c r="A78" s="4" t="s">
        <v>90</v>
      </c>
      <c r="B78" s="41">
        <f>NRG_BAL_S!AH39/NRG_BAL_S!X39-1</f>
        <v>-0.1038728270510767</v>
      </c>
      <c r="C78" s="41">
        <f>NRG_BAL_S!AH79/NRG_BAL_S!X79-1</f>
        <v>-0.04925654917148148</v>
      </c>
      <c r="D78" s="4"/>
      <c r="E78" s="4"/>
    </row>
    <row r="79" spans="1:5" ht="15">
      <c r="A79" s="4"/>
      <c r="B79" s="4"/>
      <c r="C79" s="4"/>
      <c r="D79" s="4"/>
      <c r="E79" s="4"/>
    </row>
    <row r="80" spans="1:5" ht="15">
      <c r="A80" s="4"/>
      <c r="B80" s="4"/>
      <c r="C80" s="4"/>
      <c r="D80" s="4"/>
      <c r="E80" s="4"/>
    </row>
    <row r="81" spans="1:5" ht="15">
      <c r="A81" s="4"/>
      <c r="B81" s="4"/>
      <c r="C81" s="4"/>
      <c r="D81" s="4"/>
      <c r="E81" s="4"/>
    </row>
    <row r="82" spans="1:5" ht="15">
      <c r="A82" s="4"/>
      <c r="B82" s="4"/>
      <c r="C82" s="4"/>
      <c r="D82" s="4"/>
      <c r="E82" s="4"/>
    </row>
  </sheetData>
  <mergeCells count="1">
    <mergeCell ref="B48:C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41EFD-A1D8-4481-B9B0-F1EC45854C9C}">
  <sheetPr>
    <tabColor theme="7"/>
  </sheetPr>
  <dimension ref="B1:O86"/>
  <sheetViews>
    <sheetView tabSelected="1" workbookViewId="0" topLeftCell="A1">
      <selection activeCell="F35" sqref="F35"/>
    </sheetView>
  </sheetViews>
  <sheetFormatPr defaultColWidth="4.7109375" defaultRowHeight="15"/>
  <cols>
    <col min="1" max="1" width="4.7109375" style="9" customWidth="1"/>
    <col min="2" max="2" width="28.7109375" style="9" customWidth="1"/>
    <col min="3" max="15" width="7.7109375" style="9" customWidth="1"/>
    <col min="16" max="16384" width="4.7109375" style="9" customWidth="1"/>
  </cols>
  <sheetData>
    <row r="1" spans="14:15" ht="15">
      <c r="N1" s="56"/>
      <c r="O1" s="56"/>
    </row>
    <row r="2" ht="15.6">
      <c r="B2" s="10" t="s">
        <v>94</v>
      </c>
    </row>
    <row r="3" spans="2:15" ht="15">
      <c r="B3" s="12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2">
        <v>2017</v>
      </c>
      <c r="K3" s="12">
        <v>2018</v>
      </c>
      <c r="L3" s="12">
        <v>2019</v>
      </c>
      <c r="M3" s="12">
        <v>2020</v>
      </c>
      <c r="N3" s="12">
        <v>2021</v>
      </c>
      <c r="O3" s="12">
        <v>2022</v>
      </c>
    </row>
    <row r="4" spans="2:15" ht="15">
      <c r="B4" s="16" t="s">
        <v>14</v>
      </c>
      <c r="C4" s="20">
        <f>CALC!V6</f>
        <v>1458.268879</v>
      </c>
      <c r="D4" s="20">
        <f>CALC!W6</f>
        <v>1412.8173140000001</v>
      </c>
      <c r="E4" s="20">
        <f>CALC!X6</f>
        <v>1397.016225</v>
      </c>
      <c r="F4" s="20">
        <f>CALC!Y6</f>
        <v>1384.7797409999998</v>
      </c>
      <c r="G4" s="20">
        <f>CALC!Z6</f>
        <v>1330.8287129999999</v>
      </c>
      <c r="H4" s="20">
        <f>CALC!AA6</f>
        <v>1353.360336</v>
      </c>
      <c r="I4" s="20">
        <f>CALC!AB6</f>
        <v>1364.89347</v>
      </c>
      <c r="J4" s="20">
        <f>CALC!AC6</f>
        <v>1384.775743</v>
      </c>
      <c r="K4" s="20">
        <f>CALC!AD6</f>
        <v>1377.802307</v>
      </c>
      <c r="L4" s="20">
        <f>CALC!AE6</f>
        <v>1354.325787</v>
      </c>
      <c r="M4" s="20">
        <f>CALC!AF6</f>
        <v>1235.724545</v>
      </c>
      <c r="N4" s="20">
        <f>CALC!AG6</f>
        <v>1311.191724</v>
      </c>
      <c r="O4" s="20">
        <f>CALC!AH6</f>
        <v>1257.084889</v>
      </c>
    </row>
    <row r="5" spans="2:15" ht="15">
      <c r="B5" s="17" t="s">
        <v>15</v>
      </c>
      <c r="C5" s="21">
        <f>100*CALC!V3/CALC!$Q$3</f>
        <v>97.36744030627078</v>
      </c>
      <c r="D5" s="21">
        <f>100*CALC!W3/CALC!$Q$3</f>
        <v>94.33267586351667</v>
      </c>
      <c r="E5" s="21">
        <f>100*CALC!X3/CALC!$Q$3</f>
        <v>93.27764985827366</v>
      </c>
      <c r="F5" s="21">
        <f>100*CALC!Y3/CALC!$Q$3</f>
        <v>92.46062966221375</v>
      </c>
      <c r="G5" s="21">
        <f>100*CALC!Z3/CALC!$Q$3</f>
        <v>88.85836291024535</v>
      </c>
      <c r="H5" s="21">
        <f>100*CALC!AA3/CALC!$Q$3</f>
        <v>90.3627812579511</v>
      </c>
      <c r="I5" s="21">
        <f>100*CALC!AB3/CALC!$Q$3</f>
        <v>91.13283934014736</v>
      </c>
      <c r="J5" s="21">
        <f>100*CALC!AC3/CALC!$Q$3</f>
        <v>92.46036271896897</v>
      </c>
      <c r="K5" s="21">
        <f>100*CALC!AD3/CALC!$Q$3</f>
        <v>91.99475200530878</v>
      </c>
      <c r="L5" s="21">
        <f>100*CALC!AE3/CALC!$Q$3</f>
        <v>90.42724364480227</v>
      </c>
      <c r="M5" s="21">
        <f>100*CALC!AF3/CALC!$Q$3</f>
        <v>82.50833409596552</v>
      </c>
      <c r="N5" s="21">
        <f>100*CALC!AG3/CALC!$Q$3</f>
        <v>87.54721694684555</v>
      </c>
      <c r="O5" s="21">
        <f>100*CALC!AH3/CALC!$Q$3</f>
        <v>83.93454708678763</v>
      </c>
    </row>
    <row r="6" spans="2:15" ht="15">
      <c r="B6" s="17" t="s">
        <v>9</v>
      </c>
      <c r="C6" s="21">
        <f>CALC!V16</f>
        <v>146.26887899999997</v>
      </c>
      <c r="D6" s="21">
        <f>CALC!W16</f>
        <v>100.81731400000012</v>
      </c>
      <c r="E6" s="21">
        <f>CALC!X16</f>
        <v>85.01622500000008</v>
      </c>
      <c r="F6" s="21">
        <f>CALC!Y16</f>
        <v>72.77974099999983</v>
      </c>
      <c r="G6" s="21">
        <f>CALC!Z16</f>
        <v>18.82871299999988</v>
      </c>
      <c r="H6" s="21">
        <f>CALC!AA16</f>
        <v>41.36033599999996</v>
      </c>
      <c r="I6" s="21">
        <f>CALC!AB16</f>
        <v>52.89346999999998</v>
      </c>
      <c r="J6" s="21">
        <f>CALC!AC16</f>
        <v>72.77574299999992</v>
      </c>
      <c r="K6" s="21">
        <f>CALC!AD16</f>
        <v>65.80230699999993</v>
      </c>
      <c r="L6" s="21">
        <f>CALC!AE16</f>
        <v>42.32578699999999</v>
      </c>
      <c r="M6" s="21">
        <f>CALC!AF16</f>
        <v>-76.27545499999997</v>
      </c>
      <c r="N6" s="21">
        <f>CALC!AG16</f>
        <v>-0.808275999999978</v>
      </c>
      <c r="O6" s="21">
        <f>CALC!AH16</f>
        <v>-54.915111000000024</v>
      </c>
    </row>
    <row r="7" spans="2:15" ht="15">
      <c r="B7" s="17" t="s">
        <v>10</v>
      </c>
      <c r="C7" s="22">
        <f>CALC!V21*100</f>
        <v>11.148542606707315</v>
      </c>
      <c r="D7" s="22">
        <f>CALC!W21*100</f>
        <v>7.684246493902449</v>
      </c>
      <c r="E7" s="22">
        <f>CALC!X21*100</f>
        <v>6.479895198170738</v>
      </c>
      <c r="F7" s="22">
        <f>CALC!Y21*100</f>
        <v>5.547236356707304</v>
      </c>
      <c r="G7" s="22">
        <f>CALC!Z21*100</f>
        <v>1.435115320121942</v>
      </c>
      <c r="H7" s="22">
        <f>CALC!AA21*100</f>
        <v>3.1524646341463383</v>
      </c>
      <c r="I7" s="22">
        <f>CALC!AB21*100</f>
        <v>4.031514481707315</v>
      </c>
      <c r="J7" s="22">
        <f>CALC!AC21*100</f>
        <v>5.5469316310975545</v>
      </c>
      <c r="K7" s="22">
        <f>CALC!AD21*100</f>
        <v>5.015419740853653</v>
      </c>
      <c r="L7" s="22">
        <f>CALC!AE21*100</f>
        <v>3.226050838414633</v>
      </c>
      <c r="M7" s="22">
        <f>CALC!AF21*100</f>
        <v>-5.813677972560973</v>
      </c>
      <c r="N7" s="22">
        <f>CALC!AG21*100</f>
        <v>-0.06160640243902272</v>
      </c>
      <c r="O7" s="22">
        <f>CALC!AH21*100</f>
        <v>-4.185602972560978</v>
      </c>
    </row>
    <row r="8" spans="2:15" ht="15">
      <c r="B8" s="17" t="s">
        <v>12</v>
      </c>
      <c r="C8" s="21">
        <f>CALC!V31</f>
        <v>465.76887899999997</v>
      </c>
      <c r="D8" s="21">
        <f>CALC!W31</f>
        <v>420.3173140000001</v>
      </c>
      <c r="E8" s="21">
        <f>CALC!X31</f>
        <v>404.5162250000001</v>
      </c>
      <c r="F8" s="21">
        <f>CALC!Y31</f>
        <v>392.27974099999983</v>
      </c>
      <c r="G8" s="21">
        <f>CALC!Z31</f>
        <v>338.3287129999999</v>
      </c>
      <c r="H8" s="21">
        <f>CALC!AA31</f>
        <v>360.86033599999996</v>
      </c>
      <c r="I8" s="21">
        <f>CALC!AB31</f>
        <v>372.39347</v>
      </c>
      <c r="J8" s="21">
        <f>CALC!AC31</f>
        <v>392.2757429999999</v>
      </c>
      <c r="K8" s="21">
        <f>CALC!AD31</f>
        <v>385.3023069999999</v>
      </c>
      <c r="L8" s="21">
        <f>CALC!AE31</f>
        <v>361.825787</v>
      </c>
      <c r="M8" s="21">
        <f>CALC!AF31</f>
        <v>243.22454500000003</v>
      </c>
      <c r="N8" s="21">
        <f>CALC!AG31</f>
        <v>318.691724</v>
      </c>
      <c r="O8" s="21">
        <f>CALC!AH31</f>
        <v>264.584889</v>
      </c>
    </row>
    <row r="9" spans="2:15" ht="15">
      <c r="B9" s="18" t="s">
        <v>13</v>
      </c>
      <c r="C9" s="23">
        <f>CALC!V36*100</f>
        <v>46.92885430730478</v>
      </c>
      <c r="D9" s="23">
        <f>CALC!W36*100</f>
        <v>42.34935153652394</v>
      </c>
      <c r="E9" s="23">
        <f>CALC!X36*100</f>
        <v>40.75730226700253</v>
      </c>
      <c r="F9" s="23">
        <f>CALC!Y36*100</f>
        <v>39.524407153652376</v>
      </c>
      <c r="G9" s="23">
        <f>CALC!Z36*100</f>
        <v>34.08853531486145</v>
      </c>
      <c r="H9" s="23">
        <f>CALC!AA36*100</f>
        <v>36.358724030226696</v>
      </c>
      <c r="I9" s="23">
        <f>CALC!AB36*100</f>
        <v>37.52075264483627</v>
      </c>
      <c r="J9" s="23">
        <f>CALC!AC36*100</f>
        <v>39.524004332493696</v>
      </c>
      <c r="K9" s="23">
        <f>CALC!AD36*100</f>
        <v>38.82139113350125</v>
      </c>
      <c r="L9" s="23">
        <f>CALC!AE36*100</f>
        <v>36.45599869017632</v>
      </c>
      <c r="M9" s="23">
        <f>CALC!AF36*100</f>
        <v>24.50625138539043</v>
      </c>
      <c r="N9" s="23">
        <f>CALC!AG36*100</f>
        <v>32.109997380352645</v>
      </c>
      <c r="O9" s="23">
        <f>CALC!AH36*100</f>
        <v>26.65842710327456</v>
      </c>
    </row>
    <row r="10" spans="2:15" ht="18" customHeight="1">
      <c r="B10" s="11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ht="15.6">
      <c r="B12" s="10" t="s">
        <v>102</v>
      </c>
    </row>
    <row r="13" spans="2:15" ht="15">
      <c r="B13" s="12"/>
      <c r="C13" s="12">
        <v>2010</v>
      </c>
      <c r="D13" s="12">
        <v>2011</v>
      </c>
      <c r="E13" s="12">
        <v>2012</v>
      </c>
      <c r="F13" s="12">
        <v>2013</v>
      </c>
      <c r="G13" s="12">
        <v>2014</v>
      </c>
      <c r="H13" s="12">
        <v>2015</v>
      </c>
      <c r="I13" s="12">
        <v>2016</v>
      </c>
      <c r="J13" s="12">
        <v>2017</v>
      </c>
      <c r="K13" s="12">
        <v>2018</v>
      </c>
      <c r="L13" s="12">
        <v>2019</v>
      </c>
      <c r="M13" s="12">
        <v>2020</v>
      </c>
      <c r="N13" s="12">
        <v>2021</v>
      </c>
      <c r="O13" s="12">
        <v>2022</v>
      </c>
    </row>
    <row r="14" spans="2:15" ht="15">
      <c r="B14" s="13" t="s">
        <v>14</v>
      </c>
      <c r="C14" s="20">
        <f>CALC!V7</f>
        <v>1025.225474</v>
      </c>
      <c r="D14" s="20">
        <f>CALC!W7</f>
        <v>985.2275060000001</v>
      </c>
      <c r="E14" s="20">
        <f>CALC!X7</f>
        <v>983.214563</v>
      </c>
      <c r="F14" s="20">
        <f>CALC!Y7</f>
        <v>981.043674</v>
      </c>
      <c r="G14" s="20">
        <f>CALC!Z7</f>
        <v>939.16755</v>
      </c>
      <c r="H14" s="20">
        <f>CALC!AA7</f>
        <v>958.551138</v>
      </c>
      <c r="I14" s="20">
        <f>CALC!AB7</f>
        <v>977.608026</v>
      </c>
      <c r="J14" s="20">
        <f>CALC!AC7</f>
        <v>989.7591729999999</v>
      </c>
      <c r="K14" s="20">
        <f>CALC!AD7</f>
        <v>992.499621</v>
      </c>
      <c r="L14" s="20">
        <f>CALC!AE7</f>
        <v>986.484744</v>
      </c>
      <c r="M14" s="20">
        <f>CALC!AF7</f>
        <v>906.309554</v>
      </c>
      <c r="N14" s="20">
        <f>CALC!AG7</f>
        <v>967.414492</v>
      </c>
      <c r="O14" s="20">
        <f>CALC!AH7</f>
        <v>940.470112</v>
      </c>
    </row>
    <row r="15" spans="2:15" ht="15">
      <c r="B15" s="14" t="s">
        <v>15</v>
      </c>
      <c r="C15" s="21">
        <f>100*CALC!V4/CALC!$Q$4</f>
        <v>98.45925788572123</v>
      </c>
      <c r="D15" s="21">
        <f>100*CALC!W4/CALC!$Q$4</f>
        <v>94.61798555481461</v>
      </c>
      <c r="E15" s="21">
        <f>100*CALC!X4/CALC!$Q$4</f>
        <v>94.42466917810286</v>
      </c>
      <c r="F15" s="21">
        <f>100*CALC!Y4/CALC!$Q$4</f>
        <v>94.21618419083627</v>
      </c>
      <c r="G15" s="21">
        <f>100*CALC!Z4/CALC!$Q$4</f>
        <v>90.19453998014</v>
      </c>
      <c r="H15" s="21">
        <f>100*CALC!AA4/CALC!$Q$4</f>
        <v>92.05607555259941</v>
      </c>
      <c r="I15" s="21">
        <f>100*CALC!AB4/CALC!$Q$4</f>
        <v>93.88623593943673</v>
      </c>
      <c r="J15" s="21">
        <f>100*CALC!AC4/CALC!$Q$4</f>
        <v>95.05319183979344</v>
      </c>
      <c r="K15" s="21">
        <f>100*CALC!AD4/CALC!$Q$4</f>
        <v>95.31637538643483</v>
      </c>
      <c r="L15" s="21">
        <f>100*CALC!AE4/CALC!$Q$4</f>
        <v>94.7387265270251</v>
      </c>
      <c r="M15" s="21">
        <f>100*CALC!AF4/CALC!$Q$4</f>
        <v>87.03896690493177</v>
      </c>
      <c r="N15" s="21">
        <f>100*CALC!AG4/CALC!$Q$4</f>
        <v>92.90728270590357</v>
      </c>
      <c r="O15" s="21">
        <f>100*CALC!AH4/CALC!$Q$4</f>
        <v>90.31963371914921</v>
      </c>
    </row>
    <row r="16" spans="2:15" ht="15">
      <c r="B16" s="14" t="s">
        <v>9</v>
      </c>
      <c r="C16" s="21">
        <f>CALC!V17</f>
        <v>66.22547400000008</v>
      </c>
      <c r="D16" s="21">
        <f>CALC!W17</f>
        <v>26.227506000000062</v>
      </c>
      <c r="E16" s="21">
        <f>CALC!X17</f>
        <v>24.214563</v>
      </c>
      <c r="F16" s="21">
        <f>CALC!Y17</f>
        <v>22.04367400000001</v>
      </c>
      <c r="G16" s="21">
        <f>CALC!Z17</f>
        <v>-19.832449999999994</v>
      </c>
      <c r="H16" s="21">
        <f>CALC!AA17</f>
        <v>-0.4488619999999628</v>
      </c>
      <c r="I16" s="21">
        <f>CALC!AB17</f>
        <v>18.608025999999995</v>
      </c>
      <c r="J16" s="21">
        <f>CALC!AC17</f>
        <v>30.75917299999992</v>
      </c>
      <c r="K16" s="21">
        <f>CALC!AD17</f>
        <v>33.49962100000005</v>
      </c>
      <c r="L16" s="21">
        <f>CALC!AE17</f>
        <v>27.484743999999978</v>
      </c>
      <c r="M16" s="21">
        <f>CALC!AF17</f>
        <v>-52.69044599999995</v>
      </c>
      <c r="N16" s="21">
        <f>CALC!AG17</f>
        <v>8.414491999999996</v>
      </c>
      <c r="O16" s="21">
        <f>CALC!AH17</f>
        <v>-18.529888000000028</v>
      </c>
    </row>
    <row r="17" spans="2:15" ht="15">
      <c r="B17" s="14" t="s">
        <v>10</v>
      </c>
      <c r="C17" s="22">
        <f>CALC!V22*100</f>
        <v>6.905680291970811</v>
      </c>
      <c r="D17" s="22">
        <f>CALC!W22*100</f>
        <v>2.7348807090719562</v>
      </c>
      <c r="E17" s="22">
        <f>CALC!X22*100</f>
        <v>2.5249805005213766</v>
      </c>
      <c r="F17" s="22">
        <f>CALC!Y22*100</f>
        <v>2.2986104275286765</v>
      </c>
      <c r="G17" s="22">
        <f>CALC!Z22*100</f>
        <v>-2.0680344108446294</v>
      </c>
      <c r="H17" s="22">
        <f>CALC!AA22*100</f>
        <v>-0.04680521376433397</v>
      </c>
      <c r="I17" s="22">
        <f>CALC!AB22*100</f>
        <v>1.9403572471324289</v>
      </c>
      <c r="J17" s="22">
        <f>CALC!AC22*100</f>
        <v>3.2074215849843504</v>
      </c>
      <c r="K17" s="22">
        <f>CALC!AD22*100</f>
        <v>3.4931825860271166</v>
      </c>
      <c r="L17" s="22">
        <f>CALC!AE22*100</f>
        <v>2.865979562043793</v>
      </c>
      <c r="M17" s="22">
        <f>CALC!AF22*100</f>
        <v>-5.494311366006252</v>
      </c>
      <c r="N17" s="22">
        <f>CALC!AG22*100</f>
        <v>0.8774235662148065</v>
      </c>
      <c r="O17" s="22">
        <f>CALC!AH22*100</f>
        <v>-1.9322093847758113</v>
      </c>
    </row>
    <row r="18" spans="2:15" ht="15">
      <c r="B18" s="14" t="s">
        <v>12</v>
      </c>
      <c r="C18" s="21">
        <f>CALC!V32</f>
        <v>262.2254740000001</v>
      </c>
      <c r="D18" s="21">
        <f>CALC!W32</f>
        <v>222.22750600000006</v>
      </c>
      <c r="E18" s="21">
        <f>CALC!X32</f>
        <v>220.214563</v>
      </c>
      <c r="F18" s="21">
        <f>CALC!Y32</f>
        <v>218.043674</v>
      </c>
      <c r="G18" s="21">
        <f>CALC!Z32</f>
        <v>176.16755</v>
      </c>
      <c r="H18" s="21">
        <f>CALC!AA32</f>
        <v>195.55113800000004</v>
      </c>
      <c r="I18" s="21">
        <f>CALC!AB32</f>
        <v>214.608026</v>
      </c>
      <c r="J18" s="21">
        <f>CALC!AC32</f>
        <v>226.75917299999992</v>
      </c>
      <c r="K18" s="21">
        <f>CALC!AD32</f>
        <v>229.49962100000005</v>
      </c>
      <c r="L18" s="21">
        <f>CALC!AE32</f>
        <v>223.48474399999998</v>
      </c>
      <c r="M18" s="21">
        <f>CALC!AF32</f>
        <v>143.30955400000005</v>
      </c>
      <c r="N18" s="21">
        <f>CALC!AG32</f>
        <v>204.414492</v>
      </c>
      <c r="O18" s="21">
        <f>CALC!AH32</f>
        <v>177.47011199999997</v>
      </c>
    </row>
    <row r="19" spans="2:15" ht="15">
      <c r="B19" s="15" t="s">
        <v>13</v>
      </c>
      <c r="C19" s="23">
        <f>CALC!V37*100</f>
        <v>34.36768990825689</v>
      </c>
      <c r="D19" s="23">
        <f>CALC!W37*100</f>
        <v>29.125492267365672</v>
      </c>
      <c r="E19" s="23">
        <f>CALC!X37*100</f>
        <v>28.861672739187416</v>
      </c>
      <c r="F19" s="23">
        <f>CALC!Y37*100</f>
        <v>28.57715255570118</v>
      </c>
      <c r="G19" s="23">
        <f>CALC!Z37*100</f>
        <v>23.088800786369596</v>
      </c>
      <c r="H19" s="23">
        <f>CALC!AA37*100</f>
        <v>25.62924482306685</v>
      </c>
      <c r="I19" s="23">
        <f>CALC!AB37*100</f>
        <v>28.126871035386632</v>
      </c>
      <c r="J19" s="23">
        <f>CALC!AC37*100</f>
        <v>29.719419790301433</v>
      </c>
      <c r="K19" s="23">
        <f>CALC!AD37*100</f>
        <v>30.07858728702491</v>
      </c>
      <c r="L19" s="23">
        <f>CALC!AE37*100</f>
        <v>29.290267889908257</v>
      </c>
      <c r="M19" s="23">
        <f>CALC!AF37*100</f>
        <v>18.782379292267372</v>
      </c>
      <c r="N19" s="23">
        <f>CALC!AG37*100</f>
        <v>26.790890170380077</v>
      </c>
      <c r="O19" s="23">
        <f>CALC!AH37*100</f>
        <v>23.259516644823066</v>
      </c>
    </row>
    <row r="20" ht="18" customHeight="1">
      <c r="B20" s="11" t="s">
        <v>16</v>
      </c>
    </row>
    <row r="22" ht="15.6">
      <c r="B22" s="10" t="s">
        <v>103</v>
      </c>
    </row>
    <row r="23" spans="2:3" ht="15">
      <c r="B23" s="12"/>
      <c r="C23" s="12" t="s">
        <v>93</v>
      </c>
    </row>
    <row r="24" spans="2:3" ht="12.45" customHeight="1">
      <c r="B24" s="42" t="s">
        <v>106</v>
      </c>
      <c r="C24" s="52">
        <v>-0.10016443151903986</v>
      </c>
    </row>
    <row r="25" spans="2:3" ht="6" customHeight="1">
      <c r="B25" s="58"/>
      <c r="C25" s="59"/>
    </row>
    <row r="26" spans="2:3" ht="15">
      <c r="B26" s="13" t="s">
        <v>65</v>
      </c>
      <c r="C26" s="49">
        <v>0.0619615051618041</v>
      </c>
    </row>
    <row r="27" spans="2:3" ht="15">
      <c r="B27" s="14" t="s">
        <v>84</v>
      </c>
      <c r="C27" s="50">
        <v>0.061297508191187955</v>
      </c>
    </row>
    <row r="28" spans="2:3" ht="15">
      <c r="B28" s="14" t="s">
        <v>78</v>
      </c>
      <c r="C28" s="50">
        <v>0.054726569340528775</v>
      </c>
    </row>
    <row r="29" spans="2:3" ht="15">
      <c r="B29" s="14" t="s">
        <v>70</v>
      </c>
      <c r="C29" s="50">
        <v>0.044894500289424766</v>
      </c>
    </row>
    <row r="30" spans="2:3" ht="15">
      <c r="B30" s="14" t="s">
        <v>80</v>
      </c>
      <c r="C30" s="50">
        <v>0.03173595312143185</v>
      </c>
    </row>
    <row r="31" spans="2:3" ht="15">
      <c r="B31" s="14" t="s">
        <v>74</v>
      </c>
      <c r="C31" s="50">
        <v>0.013950786603556642</v>
      </c>
    </row>
    <row r="32" spans="2:3" ht="15">
      <c r="B32" s="14" t="s">
        <v>76</v>
      </c>
      <c r="C32" s="50">
        <v>-0.006971334158777265</v>
      </c>
    </row>
    <row r="33" spans="2:3" ht="15">
      <c r="B33" s="14" t="s">
        <v>85</v>
      </c>
      <c r="C33" s="50">
        <v>-0.013153167469928562</v>
      </c>
    </row>
    <row r="34" spans="2:3" ht="15">
      <c r="B34" s="14" t="s">
        <v>77</v>
      </c>
      <c r="C34" s="50">
        <v>-0.029943735697425145</v>
      </c>
    </row>
    <row r="35" spans="2:3" ht="15">
      <c r="B35" s="14" t="s">
        <v>64</v>
      </c>
      <c r="C35" s="50">
        <v>-0.03913101157409937</v>
      </c>
    </row>
    <row r="36" spans="2:3" ht="15">
      <c r="B36" s="14" t="s">
        <v>66</v>
      </c>
      <c r="C36" s="50">
        <v>-0.04315339745505331</v>
      </c>
    </row>
    <row r="37" spans="2:3" ht="15">
      <c r="B37" s="14" t="s">
        <v>83</v>
      </c>
      <c r="C37" s="50">
        <v>-0.04791223147733914</v>
      </c>
    </row>
    <row r="38" spans="2:3" ht="15">
      <c r="B38" s="14" t="s">
        <v>88</v>
      </c>
      <c r="C38" s="50">
        <v>-0.05250166480980456</v>
      </c>
    </row>
    <row r="39" spans="2:3" ht="15">
      <c r="B39" s="14" t="s">
        <v>86</v>
      </c>
      <c r="C39" s="50">
        <v>-0.06762835802332823</v>
      </c>
    </row>
    <row r="40" spans="2:3" ht="15">
      <c r="B40" s="14" t="s">
        <v>72</v>
      </c>
      <c r="C40" s="50">
        <v>-0.07964871015805752</v>
      </c>
    </row>
    <row r="41" spans="2:3" ht="15">
      <c r="B41" s="14" t="s">
        <v>89</v>
      </c>
      <c r="C41" s="50">
        <v>-0.08508203097447209</v>
      </c>
    </row>
    <row r="42" spans="2:3" ht="15">
      <c r="B42" s="14" t="s">
        <v>81</v>
      </c>
      <c r="C42" s="50">
        <v>-0.08652055963163807</v>
      </c>
    </row>
    <row r="43" spans="2:3" ht="15">
      <c r="B43" s="14" t="s">
        <v>69</v>
      </c>
      <c r="C43" s="50">
        <v>-0.09204137721023731</v>
      </c>
    </row>
    <row r="44" spans="2:3" ht="15">
      <c r="B44" s="14" t="s">
        <v>87</v>
      </c>
      <c r="C44" s="50">
        <v>-0.09260452836114386</v>
      </c>
    </row>
    <row r="45" spans="2:3" ht="15">
      <c r="B45" s="43" t="s">
        <v>67</v>
      </c>
      <c r="C45" s="51">
        <v>-0.09827553955686386</v>
      </c>
    </row>
    <row r="46" spans="2:3" ht="15">
      <c r="B46" s="44" t="s">
        <v>90</v>
      </c>
      <c r="C46" s="53">
        <v>-0.1038728270510767</v>
      </c>
    </row>
    <row r="47" spans="2:3" ht="15">
      <c r="B47" s="14" t="s">
        <v>75</v>
      </c>
      <c r="C47" s="50">
        <v>-0.11054619757676498</v>
      </c>
    </row>
    <row r="48" spans="2:3" ht="15">
      <c r="B48" s="14" t="s">
        <v>68</v>
      </c>
      <c r="C48" s="50">
        <v>-0.13631384217145426</v>
      </c>
    </row>
    <row r="49" spans="2:3" ht="15">
      <c r="B49" s="14" t="s">
        <v>79</v>
      </c>
      <c r="C49" s="50">
        <v>-0.14114762218203125</v>
      </c>
    </row>
    <row r="50" spans="2:3" ht="15">
      <c r="B50" s="14" t="s">
        <v>82</v>
      </c>
      <c r="C50" s="50">
        <v>-0.1596899715385196</v>
      </c>
    </row>
    <row r="51" spans="2:3" ht="15">
      <c r="B51" s="14" t="s">
        <v>73</v>
      </c>
      <c r="C51" s="50">
        <v>-0.177217232519726</v>
      </c>
    </row>
    <row r="52" spans="2:3" ht="15">
      <c r="B52" s="15" t="s">
        <v>71</v>
      </c>
      <c r="C52" s="54">
        <v>-0.21205402665337814</v>
      </c>
    </row>
    <row r="53" ht="15">
      <c r="B53" s="11" t="s">
        <v>16</v>
      </c>
    </row>
    <row r="55" ht="15.6">
      <c r="B55" s="10" t="s">
        <v>104</v>
      </c>
    </row>
    <row r="56" spans="2:3" ht="15">
      <c r="B56" s="12"/>
      <c r="C56" s="12" t="s">
        <v>93</v>
      </c>
    </row>
    <row r="57" spans="2:3" ht="15">
      <c r="B57" s="42" t="s">
        <v>106</v>
      </c>
      <c r="C57" s="52">
        <v>-0.0434741841796743</v>
      </c>
    </row>
    <row r="58" spans="2:3" ht="6" customHeight="1">
      <c r="B58" s="58"/>
      <c r="C58" s="59"/>
    </row>
    <row r="59" spans="2:3" ht="15">
      <c r="B59" s="13" t="s">
        <v>81</v>
      </c>
      <c r="C59" s="49">
        <v>0.3784939236111111</v>
      </c>
    </row>
    <row r="60" spans="2:3" ht="15">
      <c r="B60" s="14" t="s">
        <v>84</v>
      </c>
      <c r="C60" s="50">
        <v>0.12333279530777563</v>
      </c>
    </row>
    <row r="61" spans="2:3" ht="15">
      <c r="B61" s="14" t="s">
        <v>70</v>
      </c>
      <c r="C61" s="50">
        <v>0.11414761019707864</v>
      </c>
    </row>
    <row r="62" spans="2:3" ht="15">
      <c r="B62" s="14" t="s">
        <v>80</v>
      </c>
      <c r="C62" s="50">
        <v>0.11174452150932002</v>
      </c>
    </row>
    <row r="63" spans="2:3" ht="15">
      <c r="B63" s="14" t="s">
        <v>78</v>
      </c>
      <c r="C63" s="50">
        <v>0.10043797740894211</v>
      </c>
    </row>
    <row r="64" spans="2:3" ht="15">
      <c r="B64" s="14" t="s">
        <v>65</v>
      </c>
      <c r="C64" s="50">
        <v>0.07585786657118998</v>
      </c>
    </row>
    <row r="65" spans="2:3" ht="15">
      <c r="B65" s="14" t="s">
        <v>86</v>
      </c>
      <c r="C65" s="50">
        <v>0.05521905887223677</v>
      </c>
    </row>
    <row r="66" spans="2:3" ht="15">
      <c r="B66" s="43" t="s">
        <v>85</v>
      </c>
      <c r="C66" s="51">
        <v>0.0421503227804112</v>
      </c>
    </row>
    <row r="67" spans="2:3" ht="15">
      <c r="B67" s="14" t="s">
        <v>74</v>
      </c>
      <c r="C67" s="50">
        <v>0.03555304087384692</v>
      </c>
    </row>
    <row r="68" spans="2:3" ht="15">
      <c r="B68" s="14" t="s">
        <v>76</v>
      </c>
      <c r="C68" s="50">
        <v>0.030654032571640455</v>
      </c>
    </row>
    <row r="69" spans="2:3" ht="15">
      <c r="B69" s="14" t="s">
        <v>66</v>
      </c>
      <c r="C69" s="50">
        <v>0.020694425372205005</v>
      </c>
    </row>
    <row r="70" spans="2:3" ht="15">
      <c r="B70" s="14" t="s">
        <v>77</v>
      </c>
      <c r="C70" s="50">
        <v>-0.016074128227490214</v>
      </c>
    </row>
    <row r="71" spans="2:3" ht="15">
      <c r="B71" s="14" t="s">
        <v>72</v>
      </c>
      <c r="C71" s="50">
        <v>-0.02764759434795916</v>
      </c>
    </row>
    <row r="72" spans="2:3" ht="15">
      <c r="B72" s="44" t="s">
        <v>88</v>
      </c>
      <c r="C72" s="53">
        <v>-0.027697886713152986</v>
      </c>
    </row>
    <row r="73" spans="2:3" ht="15">
      <c r="B73" s="14" t="s">
        <v>83</v>
      </c>
      <c r="C73" s="55">
        <v>-0.03281293422621445</v>
      </c>
    </row>
    <row r="74" spans="2:3" ht="15">
      <c r="B74" s="14" t="s">
        <v>69</v>
      </c>
      <c r="C74" s="50">
        <v>-0.033152669584859074</v>
      </c>
    </row>
    <row r="75" spans="2:3" ht="15">
      <c r="B75" s="43" t="s">
        <v>87</v>
      </c>
      <c r="C75" s="51">
        <v>-0.04093027133591798</v>
      </c>
    </row>
    <row r="76" spans="2:3" ht="15">
      <c r="B76" s="44" t="s">
        <v>90</v>
      </c>
      <c r="C76" s="53">
        <v>-0.04925654917148148</v>
      </c>
    </row>
    <row r="77" spans="2:3" ht="15">
      <c r="B77" s="14" t="s">
        <v>71</v>
      </c>
      <c r="C77" s="50">
        <v>-0.05537726398127785</v>
      </c>
    </row>
    <row r="78" spans="2:3" ht="15">
      <c r="B78" s="14" t="s">
        <v>64</v>
      </c>
      <c r="C78" s="50">
        <v>-0.058914707158566504</v>
      </c>
    </row>
    <row r="79" spans="2:3" ht="15">
      <c r="B79" s="14" t="s">
        <v>68</v>
      </c>
      <c r="C79" s="50">
        <v>-0.05902583817547735</v>
      </c>
    </row>
    <row r="80" spans="2:3" ht="15">
      <c r="B80" s="14" t="s">
        <v>67</v>
      </c>
      <c r="C80" s="50">
        <v>-0.06612503283627413</v>
      </c>
    </row>
    <row r="81" spans="2:3" ht="15">
      <c r="B81" s="44" t="s">
        <v>89</v>
      </c>
      <c r="C81" s="53">
        <v>-0.07251405076772022</v>
      </c>
    </row>
    <row r="82" spans="2:3" ht="15">
      <c r="B82" s="14" t="s">
        <v>75</v>
      </c>
      <c r="C82" s="50">
        <v>-0.08028402628038633</v>
      </c>
    </row>
    <row r="83" spans="2:3" ht="15">
      <c r="B83" s="14" t="s">
        <v>73</v>
      </c>
      <c r="C83" s="50">
        <v>-0.0974171544902166</v>
      </c>
    </row>
    <row r="84" spans="2:3" ht="15">
      <c r="B84" s="14" t="s">
        <v>79</v>
      </c>
      <c r="C84" s="50">
        <v>-0.11938322801411327</v>
      </c>
    </row>
    <row r="85" spans="2:3" ht="15">
      <c r="B85" s="15" t="s">
        <v>82</v>
      </c>
      <c r="C85" s="54">
        <v>-0.1660622077307612</v>
      </c>
    </row>
    <row r="86" ht="15">
      <c r="B86" s="1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7B57-92B7-4EF4-87BB-4CC101B2EA38}">
  <sheetPr>
    <tabColor theme="6"/>
  </sheetPr>
  <dimension ref="B2:N42"/>
  <sheetViews>
    <sheetView showGridLines="0" workbookViewId="0" topLeftCell="A2">
      <selection activeCell="A6" sqref="A6"/>
    </sheetView>
  </sheetViews>
  <sheetFormatPr defaultColWidth="9.28125" defaultRowHeight="15"/>
  <cols>
    <col min="1" max="16384" width="9.28125" style="9" customWidth="1"/>
  </cols>
  <sheetData>
    <row r="2" ht="15.75">
      <c r="B2" s="10" t="s">
        <v>97</v>
      </c>
    </row>
    <row r="38" ht="15.6">
      <c r="N38" s="61"/>
    </row>
    <row r="42" ht="15.6">
      <c r="H42" s="6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C6F3-D268-4C34-B348-8DC1B6844E13}">
  <sheetPr>
    <tabColor theme="5"/>
  </sheetPr>
  <dimension ref="B2:B2"/>
  <sheetViews>
    <sheetView showGridLines="0" workbookViewId="0" topLeftCell="B3">
      <selection activeCell="R27" sqref="R27"/>
    </sheetView>
  </sheetViews>
  <sheetFormatPr defaultColWidth="9.28125" defaultRowHeight="15"/>
  <cols>
    <col min="1" max="16384" width="9.28125" style="9" customWidth="1"/>
  </cols>
  <sheetData>
    <row r="2" ht="15.75">
      <c r="B2" s="10" t="s">
        <v>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5583-A1ED-4668-9552-57B835829F47}">
  <sheetPr>
    <tabColor theme="4"/>
  </sheetPr>
  <dimension ref="A42:A42"/>
  <sheetViews>
    <sheetView workbookViewId="0" topLeftCell="A7">
      <selection activeCell="Q9" sqref="Q9"/>
    </sheetView>
  </sheetViews>
  <sheetFormatPr defaultColWidth="9.28125" defaultRowHeight="15"/>
  <cols>
    <col min="1" max="16384" width="9.28125" style="9" customWidth="1"/>
  </cols>
  <sheetData>
    <row r="42" ht="15.6">
      <c r="A42" s="60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80D-F4B6-4EE0-A8CD-502981EB4C28}">
  <sheetPr>
    <tabColor theme="3"/>
  </sheetPr>
  <dimension ref="A35:A35"/>
  <sheetViews>
    <sheetView workbookViewId="0" topLeftCell="A28">
      <selection activeCell="A35" sqref="A35"/>
    </sheetView>
  </sheetViews>
  <sheetFormatPr defaultColWidth="9.28125" defaultRowHeight="15"/>
  <cols>
    <col min="1" max="16384" width="9.28125" style="9" customWidth="1"/>
  </cols>
  <sheetData>
    <row r="35" ht="15.75">
      <c r="A35" s="60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FA8C-7251-4ED4-BC5E-9C7888A3D03F}">
  <sheetPr>
    <tabColor theme="9"/>
  </sheetPr>
  <dimension ref="A40:A40"/>
  <sheetViews>
    <sheetView workbookViewId="0" topLeftCell="A4">
      <selection activeCell="A40" sqref="A40"/>
    </sheetView>
  </sheetViews>
  <sheetFormatPr defaultColWidth="9.28125" defaultRowHeight="15"/>
  <cols>
    <col min="1" max="16384" width="9.28125" style="9" customWidth="1"/>
  </cols>
  <sheetData>
    <row r="40" ht="15.6">
      <c r="A40" s="60" t="s">
        <v>105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efficiency</dc:title>
  <dc:subject>SE article: energy efficiency</dc:subject>
  <dc:creator>STURC Marek (ESTAT)</dc:creator>
  <cp:keywords/>
  <dc:description/>
  <cp:lastModifiedBy>ROSS Wendy (ESTAT)</cp:lastModifiedBy>
  <dcterms:created xsi:type="dcterms:W3CDTF">2023-12-13T07:38:06Z</dcterms:created>
  <dcterms:modified xsi:type="dcterms:W3CDTF">2024-01-25T07:52:07Z</dcterms:modified>
  <cp:category>Energy</cp:category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2023-12-13T07:38:07Z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fcdbdb21-5bfa-4267-87a0-cbafae8e9ec5</vt:lpwstr>
  </property>
  <property fmtid="{D5CDD505-2E9C-101B-9397-08002B2CF9AE}" pid="8" name="MSIP_Label_6bd9ddd1-4d20-43f6-abfa-fc3c07406f94_ContentBits">
    <vt:lpwstr>0</vt:lpwstr>
  </property>
</Properties>
</file>