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/>
  <bookViews>
    <workbookView xWindow="65521" yWindow="6030" windowWidth="19230" windowHeight="5970" tabRatio="517" activeTab="2"/>
  </bookViews>
  <sheets>
    <sheet name="Figure 1" sheetId="54" r:id="rId1"/>
    <sheet name="Figure 2" sheetId="55" r:id="rId2"/>
    <sheet name="Table1" sheetId="52" r:id="rId3"/>
    <sheet name="Table2" sheetId="53" r:id="rId4"/>
  </sheets>
  <definedNames/>
  <calcPr calcId="145621"/>
</workbook>
</file>

<file path=xl/sharedStrings.xml><?xml version="1.0" encoding="utf-8"?>
<sst xmlns="http://schemas.openxmlformats.org/spreadsheetml/2006/main" count="205" uniqueCount="138">
  <si>
    <t>Country</t>
  </si>
  <si>
    <t>SE</t>
  </si>
  <si>
    <t>IE</t>
  </si>
  <si>
    <t>IT</t>
  </si>
  <si>
    <t>FI</t>
  </si>
  <si>
    <t>PT</t>
  </si>
  <si>
    <t>CZ</t>
  </si>
  <si>
    <t>BE</t>
  </si>
  <si>
    <t>AT</t>
  </si>
  <si>
    <t>DE</t>
  </si>
  <si>
    <t>FR</t>
  </si>
  <si>
    <t>ES</t>
  </si>
  <si>
    <t>NL</t>
  </si>
  <si>
    <t>DK</t>
  </si>
  <si>
    <t>UK</t>
  </si>
  <si>
    <t>Total</t>
  </si>
  <si>
    <t>CZECH REPUBLIC</t>
  </si>
  <si>
    <t>DENMARK</t>
  </si>
  <si>
    <t>GERMANY</t>
  </si>
  <si>
    <t>ESTONIA</t>
  </si>
  <si>
    <t>GREECE</t>
  </si>
  <si>
    <t>SPAIN</t>
  </si>
  <si>
    <t>FRANCE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</si>
  <si>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</si>
  <si>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</si>
  <si>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</si>
  <si>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</si>
  <si>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</si>
  <si>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</si>
  <si>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</si>
  <si>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</si>
  <si>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PORTUGAL</t>
  </si>
  <si>
    <t>SLOVENIA</t>
  </si>
  <si>
    <t>SLOVAKIA</t>
  </si>
  <si>
    <t>FINLAND</t>
  </si>
  <si>
    <t>UNITED KINGDOM</t>
  </si>
  <si>
    <t>Growth</t>
  </si>
  <si>
    <t>FRANKFURT/MAIN</t>
  </si>
  <si>
    <t>AMSTERDAM/SCHIPHOL</t>
  </si>
  <si>
    <t>MADRID/BARAJAS</t>
  </si>
  <si>
    <t>BARCELONA</t>
  </si>
  <si>
    <t>ROMA/FIUMICINO</t>
  </si>
  <si>
    <t>PALMA DE MALLORCA</t>
  </si>
  <si>
    <t>MANCHESTER</t>
  </si>
  <si>
    <t>MILANO/MALPENSA</t>
  </si>
  <si>
    <t>DUBLIN</t>
  </si>
  <si>
    <t>STOCKHOLM/ARLANDA</t>
  </si>
  <si>
    <t>MALAGA</t>
  </si>
  <si>
    <t>LISBOA</t>
  </si>
  <si>
    <t>HAMBURG</t>
  </si>
  <si>
    <t>PRAHA/RUZYNE</t>
  </si>
  <si>
    <t>SWITZERLAND</t>
  </si>
  <si>
    <t>ROMANIA</t>
  </si>
  <si>
    <t>Extra-EU</t>
  </si>
  <si>
    <t>Intra-EU</t>
  </si>
  <si>
    <t>NORWAY</t>
  </si>
  <si>
    <t>BELGIUM</t>
  </si>
  <si>
    <t>SWEDEN</t>
  </si>
  <si>
    <t>POLAND</t>
  </si>
  <si>
    <t>ITALY</t>
  </si>
  <si>
    <t>BULGARIA</t>
  </si>
  <si>
    <t>IRELAND</t>
  </si>
  <si>
    <t>CROATIA</t>
  </si>
  <si>
    <t>ICELAND</t>
  </si>
  <si>
    <t>TURKEY</t>
  </si>
  <si>
    <t>Jan</t>
  </si>
  <si>
    <t>Feb</t>
  </si>
  <si>
    <t>Mar</t>
  </si>
  <si>
    <t>Apr</t>
  </si>
  <si>
    <t>May</t>
  </si>
  <si>
    <t>Jun</t>
  </si>
  <si>
    <t>Nat.</t>
  </si>
  <si>
    <t>THE FORMER YUGOSLAV REPUBLIC OF MACEDONIA</t>
  </si>
  <si>
    <t>Dec</t>
  </si>
  <si>
    <t>Nov</t>
  </si>
  <si>
    <t>Oct</t>
  </si>
  <si>
    <t>Sep</t>
  </si>
  <si>
    <t>Aug</t>
  </si>
  <si>
    <t>Jul</t>
  </si>
  <si>
    <t>Airports*</t>
  </si>
  <si>
    <t/>
  </si>
  <si>
    <t>PL</t>
  </si>
  <si>
    <t>EL</t>
  </si>
  <si>
    <t>ATHENS</t>
  </si>
  <si>
    <t>LONDON/HEATHROW</t>
  </si>
  <si>
    <t>PARIS/CHARLES DE GAULLE</t>
  </si>
  <si>
    <t>MÜNCHEN</t>
  </si>
  <si>
    <t>LONDON/GATWICK</t>
  </si>
  <si>
    <t>PARIS/ORLY</t>
  </si>
  <si>
    <t>KØBENHAVN/KASTRUP</t>
  </si>
  <si>
    <t>WIEN/SCHWECHAT</t>
  </si>
  <si>
    <t>DÜSSELDORF</t>
  </si>
  <si>
    <t>LONDON/STANSTED</t>
  </si>
  <si>
    <t>BERLIN/TEGEL</t>
  </si>
  <si>
    <t>HELSINKI/VANTAA</t>
  </si>
  <si>
    <t>* For more details about the data presented, please see the notes from the “Methodology” section.</t>
  </si>
  <si>
    <t>Source: Eurostat (avia_paoc)</t>
  </si>
  <si>
    <t>Jan-13</t>
  </si>
  <si>
    <t>Feb-13</t>
  </si>
  <si>
    <t>Mar-13</t>
  </si>
  <si>
    <t>Apr-13</t>
  </si>
  <si>
    <t>May-13</t>
  </si>
  <si>
    <t>Jun-13</t>
  </si>
  <si>
    <t>2013-100</t>
  </si>
  <si>
    <t>EU-28</t>
  </si>
  <si>
    <t>Jul-13</t>
  </si>
  <si>
    <t>Aug-13</t>
  </si>
  <si>
    <t>Sep-13</t>
  </si>
  <si>
    <t>Oct-13</t>
  </si>
  <si>
    <t>Nov-13</t>
  </si>
  <si>
    <t>Dec-13</t>
  </si>
  <si>
    <t>Jan-14</t>
  </si>
  <si>
    <t>Feb-14</t>
  </si>
  <si>
    <t>Mar-14</t>
  </si>
  <si>
    <t>Year Y-1</t>
  </si>
  <si>
    <t>Year Y</t>
  </si>
  <si>
    <t>Total 
2013</t>
  </si>
  <si>
    <r>
      <t xml:space="preserve">Growth 2013-2014
</t>
    </r>
    <r>
      <rPr>
        <sz val="8"/>
        <rFont val="Arial"/>
        <family val="2"/>
      </rPr>
      <t>based on months available in 2014</t>
    </r>
  </si>
  <si>
    <t>* Top-30 airports according to the total annual passengers handled in 2013</t>
  </si>
  <si>
    <t>WARSZAWA/CHOPINA</t>
  </si>
  <si>
    <t>EDINBURGH</t>
  </si>
  <si>
    <t>NICE/CÔTE D'AZUR</t>
  </si>
  <si>
    <t>BRUSSELS</t>
  </si>
  <si>
    <t>Jun-14</t>
  </si>
  <si>
    <t>May-14</t>
  </si>
  <si>
    <t>Apr-14</t>
  </si>
  <si>
    <t>Rank 2013</t>
  </si>
  <si>
    <t>Growth 2013/2014</t>
  </si>
  <si>
    <t>Aug-14</t>
  </si>
  <si>
    <t>Jul-14</t>
  </si>
  <si>
    <t>Sep-14</t>
  </si>
  <si>
    <t>3 firsts quarter of 2014</t>
  </si>
  <si>
    <t>3 firsts quarter of 2013</t>
  </si>
  <si>
    <t>Figure 2: Change in EU-28 monthly passengers carried for 2013 and the 3 firsts quarter of 2014 (compared to the same month of the previous year)*</t>
  </si>
  <si>
    <t>:</t>
  </si>
  <si>
    <t>Table 1: Thousand passengers carried per country: monthly data for 2013 and the 3 firsts quarter of 2014</t>
  </si>
  <si>
    <t>Table 2: Thousand passengers handled in top airports: monthly data for 2013 and the 3 firsts quarter of 2014</t>
  </si>
  <si>
    <t>Figure 1: Share of and change in EU-28 monthly passengers carried in 2013 and the first three quarters of 2014 (million passengers)*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</si>
</sst>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>
    <font>
      <sz val="10"/>
      <name val="Arial "/>
      <family val="2"/>
    </font>
    <font>
      <sz val="10"/>
      <name val="Arial"/>
      <family val="2"/>
    </font>
    <font>
      <b/>
      <i/>
      <sz val="10"/>
      <name val="Arial 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8"/>
      <color theme="0"/>
      <name val="Arial"/>
      <family val="2"/>
    </font>
    <font>
      <sz val="8"/>
      <color rgb="FF000000"/>
      <name val="Arial Narrow"/>
      <family val="2"/>
    </font>
    <font>
      <b/>
      <sz val="10"/>
      <name val="+mn-cs"/>
      <family val="2"/>
    </font>
    <font>
      <b/>
      <sz val="10"/>
      <color rgb="FF000000"/>
      <name val="Arial"/>
      <family val="2"/>
    </font>
    <font>
      <b/>
      <sz val="7.5"/>
      <color rgb="FF000000"/>
      <name val="Arial"/>
      <family val="2"/>
    </font>
    <font>
      <sz val="7.5"/>
      <color rgb="FF000000"/>
      <name val="Arial"/>
      <family val="2"/>
    </font>
    <font>
      <sz val="7.5"/>
      <name val="Arial"/>
      <family val="2"/>
    </font>
    <font>
      <sz val="8"/>
      <color rgb="FF000000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DFD7D1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medium"/>
    </border>
    <border>
      <left/>
      <right style="hair">
        <color indexed="11"/>
      </right>
      <top style="hair">
        <color indexed="11"/>
      </top>
      <bottom style="thin"/>
    </border>
    <border>
      <left style="hair">
        <color indexed="11"/>
      </left>
      <right style="hair">
        <color indexed="11"/>
      </right>
      <top style="hair">
        <color indexed="11"/>
      </top>
      <bottom style="thin"/>
    </border>
    <border>
      <left/>
      <right/>
      <top/>
      <bottom style="hair">
        <color indexed="11"/>
      </bottom>
    </border>
    <border>
      <left style="thin"/>
      <right style="thin"/>
      <top/>
      <bottom style="hair">
        <color indexed="11"/>
      </bottom>
    </border>
    <border>
      <left style="hair">
        <color indexed="11"/>
      </left>
      <right style="hair">
        <color indexed="11"/>
      </right>
      <top/>
      <bottom style="hair">
        <color indexed="11"/>
      </bottom>
    </border>
    <border>
      <left style="hair">
        <color indexed="11"/>
      </left>
      <right/>
      <top/>
      <bottom style="hair">
        <color indexed="11"/>
      </bottom>
    </border>
    <border>
      <left/>
      <right/>
      <top style="hair">
        <color indexed="11"/>
      </top>
      <bottom style="hair">
        <color indexed="11"/>
      </bottom>
    </border>
    <border>
      <left style="hair">
        <color indexed="11"/>
      </left>
      <right style="hair">
        <color indexed="11"/>
      </right>
      <top style="hair">
        <color indexed="11"/>
      </top>
      <bottom style="hair">
        <color indexed="11"/>
      </bottom>
    </border>
    <border>
      <left/>
      <right/>
      <top style="hair">
        <color indexed="11"/>
      </top>
      <bottom style="thin"/>
    </border>
    <border>
      <left style="thin"/>
      <right style="thin"/>
      <top style="hair">
        <color indexed="11"/>
      </top>
      <bottom style="thin"/>
    </border>
    <border>
      <left style="thin"/>
      <right/>
      <top style="hair">
        <color indexed="11"/>
      </top>
      <bottom style="thin"/>
    </border>
    <border>
      <left style="thin"/>
      <right style="hair">
        <color theme="0" tint="-0.24993999302387238"/>
      </right>
      <top style="hair">
        <color theme="0" tint="-0.24993999302387238"/>
      </top>
      <bottom style="hair">
        <color theme="0" tint="-0.24993999302387238"/>
      </bottom>
    </border>
    <border>
      <left style="hair">
        <color theme="0" tint="-0.24993999302387238"/>
      </left>
      <right style="hair">
        <color theme="0" tint="-0.24993999302387238"/>
      </right>
      <top style="hair">
        <color theme="0" tint="-0.24993999302387238"/>
      </top>
      <bottom style="hair">
        <color theme="0" tint="-0.24993999302387238"/>
      </bottom>
    </border>
    <border>
      <left style="hair">
        <color theme="0" tint="-0.24993999302387238"/>
      </left>
      <right style="thin"/>
      <top style="hair">
        <color theme="0" tint="-0.24993999302387238"/>
      </top>
      <bottom style="hair">
        <color theme="0" tint="-0.24993999302387238"/>
      </bottom>
    </border>
    <border>
      <left style="hair">
        <color theme="0" tint="-0.24993999302387238"/>
      </left>
      <right style="hair">
        <color theme="0" tint="-0.24993999302387238"/>
      </right>
      <top style="hair">
        <color theme="0" tint="-0.24993999302387238"/>
      </top>
      <bottom style="thin"/>
    </border>
    <border>
      <left style="hair">
        <color theme="0" tint="-0.24993999302387238"/>
      </left>
      <right style="thin"/>
      <top style="hair">
        <color theme="0" tint="-0.24993999302387238"/>
      </top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hair">
        <color indexed="11"/>
      </left>
      <right/>
      <top style="hair">
        <color indexed="11"/>
      </top>
      <bottom style="thin"/>
    </border>
    <border>
      <left/>
      <right style="thin"/>
      <top style="thin"/>
      <bottom style="hair">
        <color indexed="11"/>
      </bottom>
    </border>
    <border>
      <left/>
      <right style="hair">
        <color indexed="11"/>
      </right>
      <top style="hair">
        <color indexed="11"/>
      </top>
      <bottom style="hair">
        <color indexed="11"/>
      </bottom>
    </border>
    <border>
      <left style="thin"/>
      <right style="thin"/>
      <top style="thin"/>
      <bottom style="hair">
        <color theme="0" tint="-0.24993999302387238"/>
      </bottom>
    </border>
    <border>
      <left/>
      <right style="thin"/>
      <top style="hair">
        <color indexed="11"/>
      </top>
      <bottom style="hair">
        <color indexed="11"/>
      </bottom>
    </border>
    <border>
      <left style="thin"/>
      <right style="thin"/>
      <top style="hair">
        <color theme="0" tint="-0.24993999302387238"/>
      </top>
      <bottom style="hair">
        <color theme="0" tint="-0.24993999302387238"/>
      </bottom>
    </border>
    <border>
      <left/>
      <right style="thin"/>
      <top style="hair">
        <color indexed="11"/>
      </top>
      <bottom style="medium"/>
    </border>
    <border>
      <left style="thin"/>
      <right style="hair">
        <color indexed="11"/>
      </right>
      <top style="hair">
        <color indexed="11"/>
      </top>
      <bottom style="medium"/>
    </border>
    <border>
      <left/>
      <right style="hair">
        <color indexed="11"/>
      </right>
      <top style="hair">
        <color indexed="11"/>
      </top>
      <bottom style="medium"/>
    </border>
    <border>
      <left/>
      <right/>
      <top style="hair">
        <color indexed="11"/>
      </top>
      <bottom style="medium"/>
    </border>
    <border>
      <left style="thin"/>
      <right style="thin"/>
      <top style="hair">
        <color theme="0" tint="-0.24993999302387238"/>
      </top>
      <bottom style="medium"/>
    </border>
    <border>
      <left/>
      <right style="thin"/>
      <top style="hair">
        <color indexed="11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hair">
        <color indexed="22"/>
      </left>
      <right style="thin"/>
      <top style="hair">
        <color indexed="22"/>
      </top>
      <bottom style="thin"/>
    </border>
    <border>
      <left/>
      <right style="hair">
        <color theme="0" tint="-0.24993999302387238"/>
      </right>
      <top style="hair">
        <color theme="0" tint="-0.24993999302387238"/>
      </top>
      <bottom style="thin"/>
    </border>
    <border>
      <left/>
      <right style="thin"/>
      <top style="thin"/>
      <bottom style="thin"/>
    </border>
    <border>
      <left style="hair">
        <color indexed="11"/>
      </left>
      <right style="thin"/>
      <top/>
      <bottom style="hair">
        <color indexed="11"/>
      </bottom>
    </border>
    <border>
      <left style="thin"/>
      <right/>
      <top/>
      <bottom style="hair">
        <color indexed="11"/>
      </bottom>
    </border>
    <border>
      <left style="thin"/>
      <right/>
      <top style="hair">
        <color indexed="11"/>
      </top>
      <bottom style="hair">
        <color indexed="11"/>
      </bottom>
    </border>
    <border>
      <left style="hair">
        <color indexed="11"/>
      </left>
      <right/>
      <top style="hair">
        <color indexed="11"/>
      </top>
      <bottom style="hair">
        <color indexed="11"/>
      </bottom>
    </border>
    <border>
      <left style="hair">
        <color indexed="11"/>
      </left>
      <right style="thin"/>
      <top style="hair">
        <color indexed="11"/>
      </top>
      <bottom style="thin"/>
    </border>
    <border>
      <left style="thin"/>
      <right style="hair">
        <color theme="0" tint="-0.24993999302387238"/>
      </right>
      <top style="thin"/>
      <bottom style="hair">
        <color theme="0" tint="-0.24993999302387238"/>
      </bottom>
    </border>
    <border>
      <left style="hair">
        <color theme="0" tint="-0.24993999302387238"/>
      </left>
      <right style="hair">
        <color theme="0" tint="-0.24993999302387238"/>
      </right>
      <top style="thin"/>
      <bottom style="hair">
        <color theme="0" tint="-0.24993999302387238"/>
      </bottom>
    </border>
    <border>
      <left style="hair">
        <color theme="0" tint="-0.24993999302387238"/>
      </left>
      <right style="thin"/>
      <top style="thin"/>
      <bottom style="hair">
        <color theme="0" tint="-0.24993999302387238"/>
      </bottom>
    </border>
    <border>
      <left style="thin"/>
      <right style="hair">
        <color theme="0" tint="-0.24993999302387238"/>
      </right>
      <top style="hair">
        <color theme="0" tint="-0.24993999302387238"/>
      </top>
      <bottom style="thin"/>
    </border>
    <border>
      <left style="hair">
        <color theme="0" tint="-0.24993999302387238"/>
      </left>
      <right/>
      <top style="hair">
        <color theme="0" tint="-0.24993999302387238"/>
      </top>
      <bottom style="thin"/>
    </border>
    <border>
      <left style="hair">
        <color indexed="11"/>
      </left>
      <right style="thin"/>
      <top style="hair">
        <color indexed="11"/>
      </top>
      <bottom style="medium"/>
    </border>
    <border>
      <left style="hair">
        <color indexed="11"/>
      </left>
      <right style="thin"/>
      <top style="thin"/>
      <bottom style="hair">
        <color indexed="11"/>
      </bottom>
    </border>
    <border>
      <left style="hair">
        <color indexed="11"/>
      </left>
      <right style="thin"/>
      <top style="hair">
        <color indexed="11"/>
      </top>
      <bottom style="hair">
        <color indexed="11"/>
      </bottom>
    </border>
    <border>
      <left style="thin"/>
      <right style="hair">
        <color indexed="11"/>
      </right>
      <top style="hair">
        <color indexed="11"/>
      </top>
      <bottom style="thin"/>
    </border>
    <border>
      <left/>
      <right style="thin"/>
      <top style="medium"/>
      <bottom style="hair">
        <color indexed="11"/>
      </bottom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/>
      <top style="medium"/>
      <bottom/>
    </border>
    <border>
      <left/>
      <right/>
      <top/>
      <bottom style="thin"/>
    </border>
    <border>
      <left/>
      <right/>
      <top style="medium"/>
      <bottom style="hair">
        <color indexed="11"/>
      </bottom>
    </border>
    <border>
      <left style="thin"/>
      <right/>
      <top style="medium"/>
      <bottom style="hair">
        <color indexed="11"/>
      </bottom>
    </border>
    <border>
      <left style="thin"/>
      <right/>
      <top style="thin"/>
      <bottom style="hair">
        <color indexed="11"/>
      </bottom>
    </border>
    <border>
      <left style="thin"/>
      <right style="thin"/>
      <top style="medium"/>
      <bottom style="hair">
        <color theme="0" tint="-0.24993999302387238"/>
      </bottom>
    </border>
    <border>
      <left style="thin"/>
      <right style="thin"/>
      <top style="hair">
        <color theme="0" tint="-0.24993999302387238"/>
      </top>
      <bottom style="thin"/>
    </border>
    <border>
      <left style="thin"/>
      <right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113">
    <xf numFmtId="0" fontId="0" fillId="0" borderId="0" xfId="0"/>
    <xf numFmtId="0" fontId="3" fillId="0" borderId="0" xfId="21" applyFont="1">
      <alignment/>
      <protection/>
    </xf>
    <xf numFmtId="0" fontId="3" fillId="0" borderId="0" xfId="0" applyFont="1"/>
    <xf numFmtId="10" fontId="3" fillId="0" borderId="0" xfId="21" applyNumberFormat="1" applyFont="1">
      <alignment/>
      <protection/>
    </xf>
    <xf numFmtId="0" fontId="3" fillId="0" borderId="0" xfId="21" applyFont="1" applyBorder="1">
      <alignment/>
      <protection/>
    </xf>
    <xf numFmtId="0" fontId="3" fillId="0" borderId="1" xfId="21" applyFont="1" applyBorder="1">
      <alignment/>
      <protection/>
    </xf>
    <xf numFmtId="1" fontId="3" fillId="2" borderId="0" xfId="21" applyNumberFormat="1" applyFont="1" applyFill="1" applyBorder="1">
      <alignment/>
      <protection/>
    </xf>
    <xf numFmtId="1" fontId="3" fillId="0" borderId="0" xfId="0" applyNumberFormat="1" applyFont="1"/>
    <xf numFmtId="164" fontId="3" fillId="0" borderId="0" xfId="15" applyNumberFormat="1" applyFont="1"/>
    <xf numFmtId="164" fontId="3" fillId="2" borderId="0" xfId="15" applyNumberFormat="1" applyFont="1" applyFill="1"/>
    <xf numFmtId="0" fontId="3" fillId="3" borderId="0" xfId="21" applyFont="1" applyFill="1">
      <alignment/>
      <protection/>
    </xf>
    <xf numFmtId="0" fontId="4" fillId="2" borderId="0" xfId="0" applyFont="1" applyFill="1" applyBorder="1" applyAlignment="1">
      <alignment horizontal="center" vertical="center" wrapText="1"/>
    </xf>
    <xf numFmtId="0" fontId="3" fillId="2" borderId="0" xfId="21" applyFont="1" applyFill="1">
      <alignment/>
      <protection/>
    </xf>
    <xf numFmtId="0" fontId="4" fillId="3" borderId="0" xfId="21" applyFont="1" applyFill="1">
      <alignment/>
      <protection/>
    </xf>
    <xf numFmtId="9" fontId="3" fillId="3" borderId="0" xfId="15" applyFont="1" applyFill="1"/>
    <xf numFmtId="9" fontId="3" fillId="0" borderId="0" xfId="21" applyNumberFormat="1" applyFont="1">
      <alignment/>
      <protection/>
    </xf>
    <xf numFmtId="0" fontId="4" fillId="0" borderId="0" xfId="21" applyFont="1">
      <alignment/>
      <protection/>
    </xf>
    <xf numFmtId="0" fontId="4" fillId="4" borderId="2" xfId="21" applyFont="1" applyFill="1" applyBorder="1" applyAlignment="1">
      <alignment horizontal="center" vertical="center"/>
      <protection/>
    </xf>
    <xf numFmtId="0" fontId="4" fillId="4" borderId="3" xfId="21" applyFont="1" applyFill="1" applyBorder="1" applyAlignment="1">
      <alignment horizontal="center" vertical="center"/>
      <protection/>
    </xf>
    <xf numFmtId="0" fontId="4" fillId="0" borderId="4" xfId="21" applyFont="1" applyFill="1" applyBorder="1" applyAlignment="1">
      <alignment horizontal="left" vertical="center"/>
      <protection/>
    </xf>
    <xf numFmtId="3" fontId="3" fillId="0" borderId="5" xfId="21" applyNumberFormat="1" applyFont="1" applyFill="1" applyBorder="1" applyAlignment="1">
      <alignment horizontal="right" vertical="center"/>
      <protection/>
    </xf>
    <xf numFmtId="3" fontId="3" fillId="0" borderId="6" xfId="21" applyNumberFormat="1" applyFont="1" applyFill="1" applyBorder="1" applyAlignment="1">
      <alignment horizontal="right" vertical="center"/>
      <protection/>
    </xf>
    <xf numFmtId="3" fontId="3" fillId="0" borderId="7" xfId="21" applyNumberFormat="1" applyFont="1" applyFill="1" applyBorder="1" applyAlignment="1">
      <alignment horizontal="right" vertical="center"/>
      <protection/>
    </xf>
    <xf numFmtId="0" fontId="4" fillId="0" borderId="8" xfId="21" applyFont="1" applyFill="1" applyBorder="1" applyAlignment="1">
      <alignment horizontal="left" vertical="center"/>
      <protection/>
    </xf>
    <xf numFmtId="3" fontId="3" fillId="0" borderId="9" xfId="21" applyNumberFormat="1" applyFont="1" applyFill="1" applyBorder="1" applyAlignment="1">
      <alignment horizontal="right" vertical="center"/>
      <protection/>
    </xf>
    <xf numFmtId="3" fontId="3" fillId="2" borderId="7" xfId="21" applyNumberFormat="1" applyFont="1" applyFill="1" applyBorder="1" applyAlignment="1">
      <alignment horizontal="right" vertical="center"/>
      <protection/>
    </xf>
    <xf numFmtId="0" fontId="4" fillId="0" borderId="10" xfId="21" applyFont="1" applyFill="1" applyBorder="1" applyAlignment="1">
      <alignment horizontal="left" vertical="center"/>
      <protection/>
    </xf>
    <xf numFmtId="3" fontId="3" fillId="0" borderId="11" xfId="21" applyNumberFormat="1" applyFont="1" applyFill="1" applyBorder="1" applyAlignment="1">
      <alignment horizontal="right" vertical="center"/>
      <protection/>
    </xf>
    <xf numFmtId="3" fontId="3" fillId="0" borderId="12" xfId="21" applyNumberFormat="1" applyFont="1" applyFill="1" applyBorder="1" applyAlignment="1">
      <alignment horizontal="right" vertical="center"/>
      <protection/>
    </xf>
    <xf numFmtId="0" fontId="4" fillId="0" borderId="8" xfId="21" applyFont="1" applyFill="1" applyBorder="1" applyAlignment="1">
      <alignment horizontal="left" vertical="center" wrapText="1"/>
      <protection/>
    </xf>
    <xf numFmtId="3" fontId="3" fillId="0" borderId="13" xfId="21" applyNumberFormat="1" applyFont="1" applyFill="1" applyBorder="1" applyAlignment="1">
      <alignment horizontal="right" vertical="center"/>
      <protection/>
    </xf>
    <xf numFmtId="3" fontId="3" fillId="0" borderId="14" xfId="21" applyNumberFormat="1" applyFont="1" applyFill="1" applyBorder="1" applyAlignment="1">
      <alignment horizontal="right" vertical="center"/>
      <protection/>
    </xf>
    <xf numFmtId="3" fontId="3" fillId="0" borderId="15" xfId="21" applyNumberFormat="1" applyFont="1" applyFill="1" applyBorder="1" applyAlignment="1">
      <alignment horizontal="right" vertical="center"/>
      <protection/>
    </xf>
    <xf numFmtId="3" fontId="3" fillId="0" borderId="16" xfId="21" applyNumberFormat="1" applyFont="1" applyFill="1" applyBorder="1" applyAlignment="1">
      <alignment horizontal="right" vertical="center"/>
      <protection/>
    </xf>
    <xf numFmtId="3" fontId="3" fillId="0" borderId="17" xfId="21" applyNumberFormat="1" applyFont="1" applyFill="1" applyBorder="1" applyAlignment="1">
      <alignment horizontal="right" vertical="center"/>
      <protection/>
    </xf>
    <xf numFmtId="3" fontId="3" fillId="0" borderId="0" xfId="21" applyNumberFormat="1" applyFont="1">
      <alignment/>
      <protection/>
    </xf>
    <xf numFmtId="0" fontId="3" fillId="0" borderId="0" xfId="21" applyFont="1" applyAlignment="1">
      <alignment horizontal="left"/>
      <protection/>
    </xf>
    <xf numFmtId="3" fontId="4" fillId="5" borderId="18" xfId="0" applyNumberFormat="1" applyFont="1" applyFill="1" applyBorder="1" applyAlignment="1">
      <alignment horizontal="right" vertical="center" wrapText="1"/>
    </xf>
    <xf numFmtId="3" fontId="4" fillId="5" borderId="19" xfId="0" applyNumberFormat="1" applyFont="1" applyFill="1" applyBorder="1" applyAlignment="1">
      <alignment horizontal="right" vertical="center" wrapText="1"/>
    </xf>
    <xf numFmtId="0" fontId="3" fillId="0" borderId="0" xfId="21" applyFont="1" applyAlignment="1">
      <alignment horizontal="center" vertical="center"/>
      <protection/>
    </xf>
    <xf numFmtId="0" fontId="4" fillId="4" borderId="20" xfId="21" applyFont="1" applyFill="1" applyBorder="1" applyAlignment="1">
      <alignment horizontal="center" vertical="center"/>
      <protection/>
    </xf>
    <xf numFmtId="10" fontId="3" fillId="0" borderId="0" xfId="15" applyNumberFormat="1" applyFont="1"/>
    <xf numFmtId="0" fontId="3" fillId="0" borderId="21" xfId="21" applyFont="1" applyBorder="1" applyAlignment="1">
      <alignment horizontal="center" vertical="center"/>
      <protection/>
    </xf>
    <xf numFmtId="0" fontId="3" fillId="0" borderId="21" xfId="21" applyFont="1" applyBorder="1" applyAlignment="1">
      <alignment horizontal="left" vertical="center"/>
      <protection/>
    </xf>
    <xf numFmtId="3" fontId="3" fillId="0" borderId="22" xfId="21" applyNumberFormat="1" applyFont="1" applyBorder="1" applyAlignment="1">
      <alignment horizontal="right" vertical="center"/>
      <protection/>
    </xf>
    <xf numFmtId="3" fontId="3" fillId="0" borderId="8" xfId="21" applyNumberFormat="1" applyFont="1" applyBorder="1" applyAlignment="1">
      <alignment horizontal="right" vertical="center"/>
      <protection/>
    </xf>
    <xf numFmtId="3" fontId="3" fillId="0" borderId="23" xfId="21" applyNumberFormat="1" applyFont="1" applyBorder="1" applyAlignment="1">
      <alignment horizontal="right" vertical="center"/>
      <protection/>
    </xf>
    <xf numFmtId="0" fontId="3" fillId="0" borderId="24" xfId="21" applyFont="1" applyBorder="1" applyAlignment="1">
      <alignment horizontal="center" vertical="center"/>
      <protection/>
    </xf>
    <xf numFmtId="0" fontId="3" fillId="0" borderId="24" xfId="21" applyFont="1" applyBorder="1" applyAlignment="1">
      <alignment horizontal="left" vertical="center"/>
      <protection/>
    </xf>
    <xf numFmtId="3" fontId="3" fillId="0" borderId="25" xfId="21" applyNumberFormat="1" applyFont="1" applyBorder="1" applyAlignment="1">
      <alignment horizontal="right" vertical="center"/>
      <protection/>
    </xf>
    <xf numFmtId="0" fontId="3" fillId="0" borderId="26" xfId="21" applyFont="1" applyBorder="1" applyAlignment="1">
      <alignment horizontal="center" vertical="center"/>
      <protection/>
    </xf>
    <xf numFmtId="0" fontId="3" fillId="0" borderId="26" xfId="21" applyFont="1" applyBorder="1" applyAlignment="1">
      <alignment horizontal="left" vertical="center"/>
      <protection/>
    </xf>
    <xf numFmtId="3" fontId="3" fillId="0" borderId="27" xfId="21" applyNumberFormat="1" applyFont="1" applyBorder="1" applyAlignment="1">
      <alignment horizontal="right" vertical="center"/>
      <protection/>
    </xf>
    <xf numFmtId="3" fontId="3" fillId="0" borderId="28" xfId="21" applyNumberFormat="1" applyFont="1" applyBorder="1" applyAlignment="1">
      <alignment horizontal="right" vertical="center"/>
      <protection/>
    </xf>
    <xf numFmtId="3" fontId="3" fillId="0" borderId="29" xfId="21" applyNumberFormat="1" applyFont="1" applyBorder="1" applyAlignment="1">
      <alignment horizontal="right" vertical="center"/>
      <protection/>
    </xf>
    <xf numFmtId="3" fontId="3" fillId="0" borderId="30" xfId="21" applyNumberFormat="1" applyFont="1" applyBorder="1" applyAlignment="1">
      <alignment horizontal="right" vertical="center"/>
      <protection/>
    </xf>
    <xf numFmtId="0" fontId="3" fillId="0" borderId="0" xfId="0" applyFont="1" applyAlignment="1">
      <alignment/>
    </xf>
    <xf numFmtId="0" fontId="5" fillId="0" borderId="0" xfId="0" applyFont="1" applyAlignment="1">
      <alignment wrapText="1"/>
    </xf>
    <xf numFmtId="0" fontId="4" fillId="0" borderId="4" xfId="21" applyFont="1" applyFill="1" applyBorder="1" applyAlignment="1">
      <alignment horizontal="left" vertical="center" wrapText="1"/>
      <protection/>
    </xf>
    <xf numFmtId="0" fontId="4" fillId="0" borderId="31" xfId="21" applyFont="1" applyFill="1" applyBorder="1" applyAlignment="1">
      <alignment horizontal="left" vertical="center"/>
      <protection/>
    </xf>
    <xf numFmtId="0" fontId="6" fillId="0" borderId="0" xfId="0" applyNumberFormat="1" applyFont="1" applyFill="1" applyBorder="1" applyAlignment="1">
      <alignment horizontal="center" vertical="center"/>
    </xf>
    <xf numFmtId="1" fontId="7" fillId="0" borderId="32" xfId="0" applyNumberFormat="1" applyFont="1" applyFill="1" applyBorder="1" applyAlignment="1">
      <alignment horizontal="right" vertical="center"/>
    </xf>
    <xf numFmtId="0" fontId="3" fillId="0" borderId="0" xfId="21" applyFont="1" applyFill="1">
      <alignment/>
      <protection/>
    </xf>
    <xf numFmtId="0" fontId="7" fillId="0" borderId="32" xfId="0" applyNumberFormat="1" applyFont="1" applyFill="1" applyBorder="1" applyAlignment="1">
      <alignment horizontal="left" vertical="center"/>
    </xf>
    <xf numFmtId="4" fontId="7" fillId="0" borderId="32" xfId="0" applyNumberFormat="1" applyFont="1" applyFill="1" applyBorder="1" applyAlignment="1">
      <alignment horizontal="right" vertical="center"/>
    </xf>
    <xf numFmtId="1" fontId="8" fillId="0" borderId="32" xfId="0" applyNumberFormat="1" applyFont="1" applyFill="1" applyBorder="1" applyAlignment="1">
      <alignment horizontal="right" vertical="center"/>
    </xf>
    <xf numFmtId="0" fontId="4" fillId="5" borderId="33" xfId="0" applyFont="1" applyFill="1" applyBorder="1" applyAlignment="1">
      <alignment horizontal="left" vertical="center" wrapText="1"/>
    </xf>
    <xf numFmtId="3" fontId="3" fillId="0" borderId="34" xfId="21" applyNumberFormat="1" applyFont="1" applyFill="1" applyBorder="1" applyAlignment="1">
      <alignment horizontal="right" vertical="center"/>
      <protection/>
    </xf>
    <xf numFmtId="3" fontId="4" fillId="5" borderId="35" xfId="0" applyNumberFormat="1" applyFont="1" applyFill="1" applyBorder="1" applyAlignment="1">
      <alignment horizontal="right" vertical="center" wrapText="1"/>
    </xf>
    <xf numFmtId="3" fontId="3" fillId="0" borderId="36" xfId="21" applyNumberFormat="1" applyFont="1" applyFill="1" applyBorder="1" applyAlignment="1">
      <alignment horizontal="right" vertical="center"/>
      <protection/>
    </xf>
    <xf numFmtId="0" fontId="6" fillId="2" borderId="0" xfId="0" applyNumberFormat="1" applyFont="1" applyFill="1" applyBorder="1" applyAlignment="1">
      <alignment horizontal="center" vertical="center"/>
    </xf>
    <xf numFmtId="9" fontId="3" fillId="0" borderId="22" xfId="15" applyNumberFormat="1" applyFont="1" applyBorder="1" applyAlignment="1">
      <alignment horizontal="center" vertical="center"/>
    </xf>
    <xf numFmtId="3" fontId="3" fillId="0" borderId="37" xfId="21" applyNumberFormat="1" applyFont="1" applyFill="1" applyBorder="1" applyAlignment="1">
      <alignment horizontal="right" vertical="center"/>
      <protection/>
    </xf>
    <xf numFmtId="3" fontId="3" fillId="0" borderId="38" xfId="21" applyNumberFormat="1" applyFont="1" applyFill="1" applyBorder="1" applyAlignment="1">
      <alignment horizontal="right" vertical="center"/>
      <protection/>
    </xf>
    <xf numFmtId="3" fontId="3" fillId="0" borderId="39" xfId="21" applyNumberFormat="1" applyFont="1" applyFill="1" applyBorder="1" applyAlignment="1">
      <alignment horizontal="right" vertical="center"/>
      <protection/>
    </xf>
    <xf numFmtId="3" fontId="3" fillId="0" borderId="3" xfId="21" applyNumberFormat="1" applyFont="1" applyFill="1" applyBorder="1" applyAlignment="1">
      <alignment horizontal="right" vertical="center"/>
      <protection/>
    </xf>
    <xf numFmtId="3" fontId="3" fillId="0" borderId="20" xfId="21" applyNumberFormat="1" applyFont="1" applyFill="1" applyBorder="1" applyAlignment="1">
      <alignment horizontal="right" vertical="center"/>
      <protection/>
    </xf>
    <xf numFmtId="3" fontId="3" fillId="0" borderId="40" xfId="21" applyNumberFormat="1" applyFont="1" applyFill="1" applyBorder="1" applyAlignment="1">
      <alignment horizontal="right" vertical="center"/>
      <protection/>
    </xf>
    <xf numFmtId="3" fontId="3" fillId="0" borderId="41" xfId="21" applyNumberFormat="1" applyFont="1" applyFill="1" applyBorder="1" applyAlignment="1">
      <alignment horizontal="right" vertical="center"/>
      <protection/>
    </xf>
    <xf numFmtId="3" fontId="3" fillId="0" borderId="42" xfId="21" applyNumberFormat="1" applyFont="1" applyFill="1" applyBorder="1" applyAlignment="1">
      <alignment horizontal="right" vertical="center"/>
      <protection/>
    </xf>
    <xf numFmtId="3" fontId="3" fillId="0" borderId="43" xfId="21" applyNumberFormat="1" applyFont="1" applyFill="1" applyBorder="1" applyAlignment="1">
      <alignment horizontal="right" vertical="center"/>
      <protection/>
    </xf>
    <xf numFmtId="3" fontId="3" fillId="0" borderId="44" xfId="21" applyNumberFormat="1" applyFont="1" applyFill="1" applyBorder="1" applyAlignment="1">
      <alignment horizontal="right" vertical="center"/>
      <protection/>
    </xf>
    <xf numFmtId="3" fontId="3" fillId="0" borderId="45" xfId="21" applyNumberFormat="1" applyFont="1" applyFill="1" applyBorder="1" applyAlignment="1">
      <alignment horizontal="right" vertical="center"/>
      <protection/>
    </xf>
    <xf numFmtId="3" fontId="3" fillId="0" borderId="46" xfId="21" applyNumberFormat="1" applyFont="1" applyBorder="1" applyAlignment="1">
      <alignment horizontal="right" vertical="center"/>
      <protection/>
    </xf>
    <xf numFmtId="3" fontId="3" fillId="2" borderId="36" xfId="21" applyNumberFormat="1" applyFont="1" applyFill="1" applyBorder="1" applyAlignment="1">
      <alignment horizontal="right" vertical="center"/>
      <protection/>
    </xf>
    <xf numFmtId="3" fontId="3" fillId="0" borderId="47" xfId="21" applyNumberFormat="1" applyFont="1" applyBorder="1" applyAlignment="1">
      <alignment horizontal="right" vertical="center"/>
      <protection/>
    </xf>
    <xf numFmtId="3" fontId="3" fillId="0" borderId="48" xfId="21" applyNumberFormat="1" applyFont="1" applyBorder="1" applyAlignment="1">
      <alignment horizontal="right" vertical="center"/>
      <protection/>
    </xf>
    <xf numFmtId="9" fontId="3" fillId="0" borderId="27" xfId="15" applyNumberFormat="1" applyFont="1" applyBorder="1" applyAlignment="1">
      <alignment horizontal="center" vertical="center"/>
    </xf>
    <xf numFmtId="0" fontId="4" fillId="4" borderId="49" xfId="21" applyFont="1" applyFill="1" applyBorder="1" applyAlignment="1">
      <alignment horizontal="center" vertical="center"/>
      <protection/>
    </xf>
    <xf numFmtId="0" fontId="4" fillId="4" borderId="40" xfId="21" applyFont="1" applyFill="1" applyBorder="1" applyAlignment="1">
      <alignment horizontal="center" vertical="center"/>
      <protection/>
    </xf>
    <xf numFmtId="0" fontId="9" fillId="0" borderId="0" xfId="0" applyFont="1"/>
    <xf numFmtId="164" fontId="9" fillId="0" borderId="0" xfId="15" applyNumberFormat="1" applyFont="1"/>
    <xf numFmtId="0" fontId="3" fillId="4" borderId="50" xfId="21" applyFont="1" applyFill="1" applyBorder="1" applyAlignment="1">
      <alignment horizontal="center" vertical="center"/>
      <protection/>
    </xf>
    <xf numFmtId="0" fontId="3" fillId="4" borderId="31" xfId="21" applyFont="1" applyFill="1" applyBorder="1" applyAlignment="1">
      <alignment horizontal="center" vertical="center"/>
      <protection/>
    </xf>
    <xf numFmtId="0" fontId="4" fillId="4" borderId="51" xfId="21" applyFont="1" applyFill="1" applyBorder="1" applyAlignment="1">
      <alignment horizontal="center" vertical="center" wrapText="1"/>
      <protection/>
    </xf>
    <xf numFmtId="0" fontId="4" fillId="4" borderId="52" xfId="21" applyFont="1" applyFill="1" applyBorder="1" applyAlignment="1">
      <alignment horizontal="center" vertical="center" wrapText="1"/>
      <protection/>
    </xf>
    <xf numFmtId="0" fontId="4" fillId="4" borderId="53" xfId="21" applyFont="1" applyFill="1" applyBorder="1" applyAlignment="1">
      <alignment horizontal="center" vertical="center" wrapText="1"/>
      <protection/>
    </xf>
    <xf numFmtId="0" fontId="4" fillId="4" borderId="54" xfId="21" applyFont="1" applyFill="1" applyBorder="1" applyAlignment="1">
      <alignment horizontal="center" vertical="center" wrapText="1"/>
      <protection/>
    </xf>
    <xf numFmtId="0" fontId="4" fillId="4" borderId="55" xfId="21" applyFont="1" applyFill="1" applyBorder="1" applyAlignment="1">
      <alignment horizontal="center" vertical="center"/>
      <protection/>
    </xf>
    <xf numFmtId="0" fontId="4" fillId="4" borderId="50" xfId="21" applyFont="1" applyFill="1" applyBorder="1" applyAlignment="1">
      <alignment horizontal="center" vertical="center"/>
      <protection/>
    </xf>
    <xf numFmtId="0" fontId="4" fillId="4" borderId="56" xfId="21" applyFont="1" applyFill="1" applyBorder="1" applyAlignment="1">
      <alignment horizontal="center" vertical="center"/>
      <protection/>
    </xf>
    <xf numFmtId="0" fontId="4" fillId="4" borderId="57" xfId="21" applyFont="1" applyFill="1" applyBorder="1" applyAlignment="1">
      <alignment horizontal="center" vertical="center" wrapText="1"/>
      <protection/>
    </xf>
    <xf numFmtId="0" fontId="4" fillId="4" borderId="12" xfId="21" applyFont="1" applyFill="1" applyBorder="1" applyAlignment="1">
      <alignment horizontal="center" vertical="center" wrapText="1"/>
      <protection/>
    </xf>
    <xf numFmtId="0" fontId="4" fillId="4" borderId="50" xfId="21" applyFont="1" applyFill="1" applyBorder="1" applyAlignment="1">
      <alignment horizontal="center" vertical="center" wrapText="1"/>
      <protection/>
    </xf>
    <xf numFmtId="0" fontId="4" fillId="4" borderId="31" xfId="21" applyFont="1" applyFill="1" applyBorder="1" applyAlignment="1">
      <alignment horizontal="center" vertical="center" wrapText="1"/>
      <protection/>
    </xf>
    <xf numFmtId="0" fontId="4" fillId="6" borderId="58" xfId="21" applyFont="1" applyFill="1" applyBorder="1" applyAlignment="1">
      <alignment horizontal="center" vertical="center" wrapText="1"/>
      <protection/>
    </xf>
    <xf numFmtId="0" fontId="4" fillId="6" borderId="59" xfId="21" applyFont="1" applyFill="1" applyBorder="1" applyAlignment="1">
      <alignment horizontal="center" vertical="center" wrapText="1"/>
      <protection/>
    </xf>
    <xf numFmtId="0" fontId="4" fillId="4" borderId="56" xfId="21" applyFont="1" applyFill="1" applyBorder="1" applyAlignment="1">
      <alignment horizontal="center" vertical="center" wrapText="1"/>
      <protection/>
    </xf>
    <xf numFmtId="0" fontId="4" fillId="4" borderId="55" xfId="21" applyFont="1" applyFill="1" applyBorder="1" applyAlignment="1">
      <alignment horizontal="center" vertical="center" wrapText="1"/>
      <protection/>
    </xf>
    <xf numFmtId="9" fontId="4" fillId="5" borderId="60" xfId="15" applyFont="1" applyFill="1" applyBorder="1" applyAlignment="1">
      <alignment horizontal="center" vertical="center" wrapText="1"/>
    </xf>
    <xf numFmtId="9" fontId="3" fillId="0" borderId="37" xfId="15" applyFont="1" applyFill="1" applyBorder="1" applyAlignment="1">
      <alignment horizontal="center" vertical="center"/>
    </xf>
    <xf numFmtId="9" fontId="3" fillId="0" borderId="37" xfId="15" applyNumberFormat="1" applyFont="1" applyFill="1" applyBorder="1" applyAlignment="1">
      <alignment horizontal="center" vertical="center"/>
    </xf>
    <xf numFmtId="9" fontId="3" fillId="0" borderId="12" xfId="15" applyFont="1" applyFill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Percent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80"/>
      <rgbColor rgb="00C0C0C0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D8D85"/>
      <rgbColor rgb="0074AFB6"/>
      <rgbColor rgb="00922B71"/>
      <rgbColor rgb="00026A72"/>
      <rgbColor rgb="00543F4B"/>
      <rgbColor rgb="00DFD7D1"/>
      <rgbColor rgb="00DFE1DE"/>
      <rgbColor rgb="00B2D2D6"/>
      <rgbColor rgb="009D8D85"/>
      <rgbColor rgb="0074AFB6"/>
      <rgbColor rgb="00922B71"/>
      <rgbColor rgb="00026A72"/>
      <rgbColor rgb="00543F4B"/>
      <rgbColor rgb="00DFD7D1"/>
      <rgbColor rgb="00DFE1DE"/>
      <rgbColor rgb="00B2D2D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925"/>
          <c:y val="0.04725"/>
          <c:w val="0.868"/>
          <c:h val="0.872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1'!$C$53:$W$53</c:f>
              <c:strCache/>
            </c:strRef>
          </c:cat>
          <c:val>
            <c:numRef>
              <c:f>'Figure 1'!$C$57:$W$57</c:f>
              <c:numCache/>
            </c:numRef>
          </c:val>
          <c:smooth val="0"/>
        </c:ser>
        <c:marker val="1"/>
        <c:axId val="39776584"/>
        <c:axId val="22444937"/>
      </c:lineChart>
      <c:catAx>
        <c:axId val="39776584"/>
        <c:scaling>
          <c:orientation val="minMax"/>
        </c:scaling>
        <c:axPos val="b"/>
        <c:delete val="0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2444937"/>
        <c:crosses val="autoZero"/>
        <c:auto val="0"/>
        <c:lblOffset val="100"/>
        <c:tickLblSkip val="1"/>
        <c:noMultiLvlLbl val="0"/>
      </c:catAx>
      <c:valAx>
        <c:axId val="22444937"/>
        <c:scaling>
          <c:orientation val="minMax"/>
          <c:max val="100"/>
          <c:min val="4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  <a:prstDash val="solid"/>
          </a:ln>
        </c:spPr>
        <c:crossAx val="39776584"/>
        <c:crosses val="autoZero"/>
        <c:crossBetween val="between"/>
        <c:dispUnits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Narrow"/>
          <a:ea typeface="Arial Narrow"/>
          <a:cs typeface="Arial Narrow"/>
        </a:defRPr>
      </a:pPr>
    </a:p>
  </c:txPr>
  <c:userShapes r:id="rId1"/>
  <c:lang xmlns:c="http://schemas.openxmlformats.org/drawingml/2006/chart" val="fr-LU"/>
  <c:printSettings xmlns:c="http://schemas.openxmlformats.org/drawingml/2006/chart">
    <c:headerFooter alignWithMargins="0">
      <c:oddHeader>&amp;A</c:oddHeader>
      <c:oddFooter>Page &amp;P</c:oddFooter>
    </c:headerFooter>
    <c:pageMargins b="1" l="0.75000000000000033" r="0.75000000000000033" t="1" header="0.5" footer="0.5"/>
    <c:pageSetup paperSize="9" orientation="landscape" verticalDpi="12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25"/>
          <c:y val="0.24725"/>
          <c:w val="0.46725"/>
          <c:h val="0.464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noFill/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2700">
                <a:noFill/>
                <a:prstDash val="solid"/>
              </a:ln>
            </c:spPr>
          </c:dPt>
          <c:dPt>
            <c:idx val="1"/>
            <c:spPr>
              <a:solidFill>
                <a:srgbClr val="74AFB6"/>
              </a:solidFill>
              <a:ln w="12700">
                <a:noFill/>
                <a:prstDash val="solid"/>
              </a:ln>
            </c:spPr>
          </c:dPt>
          <c:dPt>
            <c:idx val="2"/>
            <c:spPr>
              <a:solidFill>
                <a:srgbClr val="DFD7D1"/>
              </a:solidFill>
              <a:ln w="12700">
                <a:noFill/>
                <a:prstDash val="solid"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'Figure 1'!$B$69:$B$71</c:f>
              <c:strCache/>
            </c:strRef>
          </c:cat>
          <c:val>
            <c:numRef>
              <c:f>'Figure 1'!$C$69:$C$71</c:f>
              <c:numCache/>
            </c:numRef>
          </c:val>
        </c:ser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Narrow"/>
          <a:ea typeface="Arial Narrow"/>
          <a:cs typeface="Arial Narrow"/>
        </a:defRPr>
      </a:pPr>
    </a:p>
  </c:txPr>
  <c:userShapes r:id="rId1"/>
  <c:lang xmlns:c="http://schemas.openxmlformats.org/drawingml/2006/chart" val="fr-LU"/>
  <c:printSettings xmlns:c="http://schemas.openxmlformats.org/drawingml/2006/chart">
    <c:headerFooter alignWithMargins="0"/>
    <c:pageMargins b="1" l="0.75000000000000033" r="0.75000000000000033" t="1" header="0.5" footer="0.5"/>
    <c:pageSetup paperSize="9" orientation="landscape" horizontalDpi="1200" verticalDpi="120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475"/>
          <c:y val="0.09575"/>
          <c:w val="0.8595"/>
          <c:h val="0.78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2'!$B$32</c:f>
              <c:strCache>
                <c:ptCount val="1"/>
                <c:pt idx="0">
                  <c:v>Growth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6"/>
              <c:delete val="1"/>
            </c:dLbl>
            <c:dLbl>
              <c:idx val="18"/>
              <c:delete val="1"/>
            </c:dLbl>
            <c:dLbl>
              <c:idx val="20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2'!$C$31:$W$31</c:f>
              <c:strCache/>
            </c:strRef>
          </c:cat>
          <c:val>
            <c:numRef>
              <c:f>'Figure 2'!$C$32:$W$32</c:f>
              <c:numCache/>
            </c:numRef>
          </c:val>
        </c:ser>
        <c:gapWidth val="200"/>
        <c:axId val="677842"/>
        <c:axId val="6100579"/>
      </c:barChart>
      <c:catAx>
        <c:axId val="677842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6100579"/>
        <c:crosses val="autoZero"/>
        <c:auto val="1"/>
        <c:lblOffset val="100"/>
        <c:noMultiLvlLbl val="0"/>
      </c:catAx>
      <c:valAx>
        <c:axId val="6100579"/>
        <c:scaling>
          <c:orientation val="minMax"/>
          <c:max val="0.07"/>
          <c:min val="-0.04000000000000001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0"/>
        <c:majorTickMark val="out"/>
        <c:minorTickMark val="none"/>
        <c:tickLblPos val="low"/>
        <c:spPr>
          <a:noFill/>
          <a:ln w="9525">
            <a:noFill/>
            <a:prstDash val="solid"/>
            <a:round/>
          </a:ln>
        </c:spPr>
        <c:crossAx val="677842"/>
        <c:crosses val="autoZero"/>
        <c:crossBetween val="between"/>
        <c:dispUnits/>
        <c:majorUnit val="0.0100000000000000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Narrow"/>
          <a:ea typeface="Arial Narrow"/>
          <a:cs typeface="Arial Narrow"/>
        </a:defRPr>
      </a:pPr>
    </a:p>
  </c:txPr>
  <c:lang xmlns:c="http://schemas.openxmlformats.org/drawingml/2006/chart" val="fr-LU"/>
  <c:printSettings xmlns:c="http://schemas.openxmlformats.org/drawingml/2006/chart">
    <c:headerFooter/>
    <c:pageMargins b="1" l="0.75000000000000033" r="0.75000000000000033" t="1" header="0.5" footer="0.5"/>
    <c:pageSetup/>
  </c:printSettings>
  <c:date1904 val="0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0.11075</cdr:x>
      <cdr:y>0.7625</cdr:y>
    </cdr:from>
    <cdr:to>
      <cdr:x>0.1475</cdr:x>
      <cdr:y>0.807</cdr:y>
    </cdr:to>
    <cdr:sp macro="" textlink="">
      <cdr:nvSpPr>
        <cdr:cNvPr id="2" name="Text Box 176"/>
        <cdr:cNvSpPr txBox="1">
          <a:spLocks noChangeArrowheads="1"/>
        </cdr:cNvSpPr>
      </cdr:nvSpPr>
      <cdr:spPr bwMode="auto">
        <a:xfrm>
          <a:off x="1371600" y="4171950"/>
          <a:ext cx="457200" cy="24765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</a:ln>
      </cdr:spPr>
      <cdr:txBody>
        <a:bodyPr wrap="square" lIns="27432" tIns="22860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-3.6%</a:t>
          </a:r>
        </a:p>
      </cdr:txBody>
    </cdr:sp>
  </cdr:relSizeAnchor>
  <cdr:relSizeAnchor xmlns:cdr="http://schemas.openxmlformats.org/drawingml/2006/chartDrawing">
    <cdr:from>
      <cdr:x>0.5795</cdr:x>
      <cdr:y>0.84875</cdr:y>
    </cdr:from>
    <cdr:to>
      <cdr:x>0.6255</cdr:x>
      <cdr:y>0.8775</cdr:y>
    </cdr:to>
    <cdr:sp macro="" textlink="">
      <cdr:nvSpPr>
        <cdr:cNvPr id="3" name="Text Box 176"/>
        <cdr:cNvSpPr txBox="1">
          <a:spLocks noChangeArrowheads="1"/>
        </cdr:cNvSpPr>
      </cdr:nvSpPr>
      <cdr:spPr bwMode="auto">
        <a:xfrm>
          <a:off x="7172325" y="4648200"/>
          <a:ext cx="571500" cy="1619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</a:ln>
      </cdr:spPr>
      <cdr:txBody>
        <a:bodyPr wrap="square" lIns="27432" tIns="22860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-4.2%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0.1575</cdr:x>
      <cdr:y>0.29825</cdr:y>
    </cdr:from>
    <cdr:to>
      <cdr:x>0.3945</cdr:x>
      <cdr:y>0.41625</cdr:y>
    </cdr:to>
    <cdr:sp macro="" textlink="">
      <cdr:nvSpPr>
        <cdr:cNvPr id="94209" name="Text Box 2"/>
        <cdr:cNvSpPr txBox="1">
          <a:spLocks noChangeArrowheads="1"/>
        </cdr:cNvSpPr>
      </cdr:nvSpPr>
      <cdr:spPr bwMode="auto">
        <a:xfrm>
          <a:off x="1152525" y="1343025"/>
          <a:ext cx="1743075" cy="533400"/>
        </a:xfrm>
        <a:prstGeom prst="rect">
          <a:avLst/>
        </a:prstGeom>
        <a:noFill/>
        <a:ln w="9525">
          <a:noFill/>
        </a:ln>
      </cdr:spPr>
      <c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n-US" sz="75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National</a:t>
          </a:r>
          <a:endParaRPr lang="en-US" sz="750" b="0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r>
            <a:rPr lang="en-US" sz="75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Share of total: 17%</a:t>
          </a:r>
        </a:p>
        <a:p>
          <a:pPr algn="ctr" rtl="1">
            <a:defRPr sz="1000"/>
          </a:pPr>
          <a:r>
            <a:rPr lang="en-US" sz="75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13/14 growth: +1.8%</a:t>
          </a:r>
        </a:p>
      </cdr:txBody>
    </cdr:sp>
  </cdr:relSizeAnchor>
  <cdr:relSizeAnchor xmlns:cdr="http://schemas.openxmlformats.org/drawingml/2006/chartDrawing">
    <cdr:from>
      <cdr:x>0.16125</cdr:x>
      <cdr:y>0.5175</cdr:y>
    </cdr:from>
    <cdr:to>
      <cdr:x>0.4075</cdr:x>
      <cdr:y>0.6305</cdr:y>
    </cdr:to>
    <cdr:sp macro="" textlink="">
      <cdr:nvSpPr>
        <cdr:cNvPr id="94210" name="Text Box 3"/>
        <cdr:cNvSpPr txBox="1">
          <a:spLocks noChangeArrowheads="1"/>
        </cdr:cNvSpPr>
      </cdr:nvSpPr>
      <cdr:spPr bwMode="auto">
        <a:xfrm>
          <a:off x="1181100" y="2333625"/>
          <a:ext cx="1819275" cy="514350"/>
        </a:xfrm>
        <a:prstGeom prst="rect">
          <a:avLst/>
        </a:prstGeom>
        <a:noFill/>
        <a:ln w="9525">
          <a:noFill/>
        </a:ln>
      </cdr:spPr>
      <c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n-US" sz="75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Extra-EU</a:t>
          </a:r>
          <a:endParaRPr lang="en-US" sz="75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n-US" sz="75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Share of total: 38%</a:t>
          </a:r>
        </a:p>
        <a:p>
          <a:pPr algn="ctr" rtl="1">
            <a:defRPr sz="1000"/>
          </a:pPr>
          <a:r>
            <a:rPr lang="en-US" sz="75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/>
          </a:r>
          <a:r>
            <a:rPr lang="en-US" sz="750" b="0" i="0">
              <a:effectLst/>
              <a:latin typeface="Arial" pitchFamily="34" charset="0"/>
              <a:ea typeface="+mn-ea"/>
              <a:cs typeface="Arial" pitchFamily="34" charset="0"/>
            </a:rPr>
            <a:t>13/14 growth: </a:t>
          </a:r>
          <a:r>
            <a:rPr lang="en-US" sz="75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+3.0%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3</xdr:row>
      <xdr:rowOff>114300</xdr:rowOff>
    </xdr:from>
    <xdr:to>
      <xdr:col>18</xdr:col>
      <xdr:colOff>323850</xdr:colOff>
      <xdr:row>41</xdr:row>
      <xdr:rowOff>76200</xdr:rowOff>
    </xdr:to>
    <xdr:grpSp>
      <xdr:nvGrpSpPr>
        <xdr:cNvPr id="3" name="Group 21"/>
        <xdr:cNvGrpSpPr>
          <a:grpSpLocks/>
        </xdr:cNvGrpSpPr>
      </xdr:nvGrpSpPr>
      <xdr:grpSpPr bwMode="auto">
        <a:xfrm>
          <a:off x="352425" y="600075"/>
          <a:ext cx="12639675" cy="6038850"/>
          <a:chOff x="-18" y="10"/>
          <a:chExt cx="909" cy="642"/>
        </a:xfrm>
      </xdr:grpSpPr>
      <xdr:graphicFrame macro="">
        <xdr:nvGraphicFramePr>
          <xdr:cNvPr id="6" name="Chart 1"/>
          <xdr:cNvGraphicFramePr/>
        </xdr:nvGraphicFramePr>
        <xdr:xfrm>
          <a:off x="0" y="62"/>
          <a:ext cx="891" cy="59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7" name="Chart 7"/>
          <xdr:cNvGraphicFramePr/>
        </xdr:nvGraphicFramePr>
        <xdr:xfrm>
          <a:off x="-18" y="10"/>
          <a:ext cx="530" cy="487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 macro="" textlink="">
        <xdr:nvSpPr>
          <xdr:cNvPr id="8" name="Text Box 26"/>
          <xdr:cNvSpPr txBox="1">
            <a:spLocks noChangeArrowheads="1"/>
          </xdr:cNvSpPr>
        </xdr:nvSpPr>
        <xdr:spPr bwMode="auto">
          <a:xfrm>
            <a:off x="26" y="88"/>
            <a:ext cx="290" cy="44"/>
          </a:xfrm>
          <a:prstGeom prst="rect">
            <a:avLst/>
          </a:prstGeom>
          <a:noFill/>
          <a:ln w="9525">
            <a:noFill/>
          </a:ln>
        </xdr:spPr>
        <xdr:txBody>
          <a:bodyPr vertOverflow="clip" wrap="square" lIns="27432" tIns="22860" rIns="27432" bIns="0" anchor="t" upright="1"/>
          <a:lstStyle/>
          <a:p>
            <a:pPr algn="ctr" rtl="1">
              <a:defRPr sz="1000"/>
            </a:pPr>
            <a:r>
              <a:rPr lang="en-US" sz="1000" b="1" baseline="0" smtClean="0">
                <a:latin typeface="+mn-lt"/>
                <a:ea typeface="+mn-ea"/>
                <a:cs typeface="+mn-cs"/>
              </a:rPr>
              <a:t>Passenger transport in the first three quarters of 2014</a:t>
            </a:r>
          </a:p>
          <a:p>
            <a:pPr algn="ctr" rtl="1">
              <a:defRPr sz="1000"/>
            </a:pPr>
            <a:r>
              <a:rPr lang="en-US" sz="1000" b="1" baseline="0" smtClean="0">
                <a:latin typeface="+mn-lt"/>
                <a:ea typeface="+mn-ea"/>
                <a:cs typeface="+mn-cs"/>
              </a:rPr>
              <a:t> 680 </a:t>
            </a:r>
            <a:r>
              <a:rPr lang="en-US" sz="1000" b="1" baseline="0">
                <a:latin typeface="+mn-lt"/>
                <a:ea typeface="+mn-ea"/>
                <a:cs typeface="+mn-cs"/>
              </a:rPr>
              <a:t>million passengers</a:t>
            </a:r>
          </a:p>
          <a:p>
            <a:pPr algn="ctr" rtl="1">
              <a:defRPr sz="1000"/>
            </a:pPr>
            <a:endParaRPr lang="en-US" sz="1000" b="1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9" name="Text Box 168"/>
          <xdr:cNvSpPr txBox="1">
            <a:spLocks noChangeArrowheads="1"/>
          </xdr:cNvSpPr>
        </xdr:nvSpPr>
        <xdr:spPr bwMode="auto">
          <a:xfrm>
            <a:off x="147" y="209"/>
            <a:ext cx="105" cy="50"/>
          </a:xfrm>
          <a:prstGeom prst="rect">
            <a:avLst/>
          </a:prstGeom>
          <a:solidFill>
            <a:srgbClr val="FFFFFF">
              <a:alpha val="0"/>
            </a:srgbClr>
          </a:solidFill>
          <a:ln w="9525">
            <a:noFill/>
          </a:ln>
        </xdr:spPr>
        <xdr:txBody>
          <a:bodyPr vertOverflow="clip" wrap="square" lIns="27432" tIns="22860" rIns="27432" bIns="0" anchor="t" upright="1"/>
          <a:lstStyle/>
          <a:p>
            <a:pPr algn="ctr" rtl="1">
              <a:defRPr sz="1000"/>
            </a:pPr>
            <a:r>
              <a:rPr lang="en-US" sz="750" b="1" i="0" strike="noStrike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Intra-EU</a:t>
            </a:r>
            <a:endParaRPr lang="en-US" sz="75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 rtl="1">
              <a:defRPr sz="1000"/>
            </a:pPr>
            <a:r>
              <a:rPr lang="en-US" sz="750" b="0" i="0" strike="noStrike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Share of total: 45%</a:t>
            </a:r>
          </a:p>
          <a:p>
            <a:pPr algn="ctr" rtl="1">
              <a:defRPr sz="1000"/>
            </a:pPr>
            <a:r>
              <a:rPr lang="en-US" sz="750" b="0" i="0" strike="noStrike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750" b="0" i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13/14 growth: </a:t>
            </a:r>
            <a:r>
              <a:rPr lang="en-US" sz="750" b="0" i="0" strike="noStrike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+6.1%</a:t>
            </a:r>
          </a:p>
        </xdr:txBody>
      </xdr:sp>
      <xdr:sp macro="" textlink="">
        <xdr:nvSpPr>
          <xdr:cNvPr id="12" name="Text Box 176"/>
          <xdr:cNvSpPr txBox="1">
            <a:spLocks noChangeArrowheads="1"/>
          </xdr:cNvSpPr>
        </xdr:nvSpPr>
        <xdr:spPr bwMode="auto">
          <a:xfrm>
            <a:off x="540" y="223"/>
            <a:ext cx="38" cy="17"/>
          </a:xfrm>
          <a:prstGeom prst="rect">
            <a:avLst/>
          </a:prstGeom>
          <a:solidFill>
            <a:srgbClr val="FFFFFF">
              <a:alpha val="0"/>
            </a:srgbClr>
          </a:solidFill>
          <a:ln w="9525">
            <a:noFill/>
          </a:ln>
        </xdr:spPr>
        <xdr:txBody>
          <a:bodyPr vertOverflow="clip" wrap="square" lIns="27432" tIns="22860" rIns="0" bIns="0" anchor="t" upright="1"/>
          <a:lstStyle/>
          <a:p>
            <a:pPr algn="l" rtl="1">
              <a:defRPr sz="1000"/>
            </a:pPr>
            <a:endParaRPr lang="en-US" sz="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5" name="Text Box 176"/>
          <xdr:cNvSpPr txBox="1">
            <a:spLocks noChangeArrowheads="1"/>
          </xdr:cNvSpPr>
        </xdr:nvSpPr>
        <xdr:spPr bwMode="auto">
          <a:xfrm>
            <a:off x="156" y="515"/>
            <a:ext cx="41" cy="17"/>
          </a:xfrm>
          <a:prstGeom prst="rect">
            <a:avLst/>
          </a:prstGeom>
          <a:solidFill>
            <a:srgbClr val="FFFFFF">
              <a:alpha val="0"/>
            </a:srgbClr>
          </a:solidFill>
          <a:ln w="9525">
            <a:noFill/>
          </a:ln>
        </xdr:spPr>
        <xdr:txBody>
          <a:bodyPr vertOverflow="clip" wrap="square" lIns="27432" tIns="22860" rIns="0" bIns="0" anchor="t" upright="1"/>
          <a:lstStyle/>
          <a:p>
            <a:pPr algn="l" rtl="1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+24.7%</a:t>
            </a:r>
          </a:p>
        </xdr:txBody>
      </xdr:sp>
      <xdr:sp macro="" textlink="">
        <xdr:nvSpPr>
          <xdr:cNvPr id="16" name="Text Box 176"/>
          <xdr:cNvSpPr txBox="1">
            <a:spLocks noChangeArrowheads="1"/>
          </xdr:cNvSpPr>
        </xdr:nvSpPr>
        <xdr:spPr bwMode="auto">
          <a:xfrm>
            <a:off x="228" y="367"/>
            <a:ext cx="41" cy="17"/>
          </a:xfrm>
          <a:prstGeom prst="rect">
            <a:avLst/>
          </a:prstGeom>
          <a:solidFill>
            <a:srgbClr val="FFFFFF">
              <a:alpha val="0"/>
            </a:srgbClr>
          </a:solidFill>
          <a:ln w="9525">
            <a:noFill/>
          </a:ln>
        </xdr:spPr>
        <xdr:txBody>
          <a:bodyPr vertOverflow="clip" wrap="square" lIns="27432" tIns="22860" rIns="0" bIns="0" anchor="t" upright="1"/>
          <a:lstStyle/>
          <a:p>
            <a:pPr algn="l" rtl="1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+13.9%</a:t>
            </a:r>
          </a:p>
        </xdr:txBody>
      </xdr:sp>
      <xdr:sp macro="" textlink="">
        <xdr:nvSpPr>
          <xdr:cNvPr id="18" name="Text Box 176"/>
          <xdr:cNvSpPr txBox="1">
            <a:spLocks noChangeArrowheads="1"/>
          </xdr:cNvSpPr>
        </xdr:nvSpPr>
        <xdr:spPr bwMode="auto">
          <a:xfrm>
            <a:off x="453" y="387"/>
            <a:ext cx="41" cy="17"/>
          </a:xfrm>
          <a:prstGeom prst="rect">
            <a:avLst/>
          </a:prstGeom>
          <a:solidFill>
            <a:srgbClr val="FFFFFF">
              <a:alpha val="0"/>
            </a:srgbClr>
          </a:solidFill>
          <a:ln w="9525">
            <a:noFill/>
          </a:ln>
        </xdr:spPr>
        <xdr:txBody>
          <a:bodyPr vertOverflow="clip" wrap="square" lIns="27432" tIns="22860" rIns="0" bIns="0" anchor="t" upright="1"/>
          <a:lstStyle/>
          <a:p>
            <a:pPr algn="l" rtl="1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-24.5%</a:t>
            </a:r>
          </a:p>
        </xdr:txBody>
      </xdr:sp>
      <xdr:sp macro="" textlink="">
        <xdr:nvSpPr>
          <xdr:cNvPr id="22" name="Text Box 176"/>
          <xdr:cNvSpPr txBox="1">
            <a:spLocks noChangeArrowheads="1"/>
          </xdr:cNvSpPr>
        </xdr:nvSpPr>
        <xdr:spPr bwMode="auto">
          <a:xfrm>
            <a:off x="594" y="511"/>
            <a:ext cx="41" cy="17"/>
          </a:xfrm>
          <a:prstGeom prst="rect">
            <a:avLst/>
          </a:prstGeom>
          <a:solidFill>
            <a:srgbClr val="FFFFFF">
              <a:alpha val="0"/>
            </a:srgbClr>
          </a:solidFill>
          <a:ln w="9525">
            <a:noFill/>
          </a:ln>
        </xdr:spPr>
        <xdr:txBody>
          <a:bodyPr vertOverflow="clip" wrap="square" lIns="27432" tIns="22860" rIns="0" bIns="0" anchor="t" upright="1"/>
          <a:lstStyle/>
          <a:p>
            <a:pPr algn="l" rtl="1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+20.7%</a:t>
            </a:r>
          </a:p>
        </xdr:txBody>
      </xdr:sp>
    </xdr:grpSp>
    <xdr:clientData/>
  </xdr:twoCellAnchor>
  <xdr:twoCellAnchor>
    <xdr:from>
      <xdr:col>2</xdr:col>
      <xdr:colOff>581025</xdr:colOff>
      <xdr:row>34</xdr:row>
      <xdr:rowOff>47625</xdr:rowOff>
    </xdr:from>
    <xdr:to>
      <xdr:col>3</xdr:col>
      <xdr:colOff>323850</xdr:colOff>
      <xdr:row>35</xdr:row>
      <xdr:rowOff>47625</xdr:rowOff>
    </xdr:to>
    <xdr:cxnSp macro="">
      <xdr:nvCxnSpPr>
        <xdr:cNvPr id="19" name="Straight Arrow Connector 18"/>
        <xdr:cNvCxnSpPr/>
      </xdr:nvCxnSpPr>
      <xdr:spPr bwMode="auto">
        <a:xfrm>
          <a:off x="1838325" y="5476875"/>
          <a:ext cx="504825" cy="161925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</xdr:spPr>
    </xdr:cxnSp>
    <xdr:clientData/>
  </xdr:twoCellAnchor>
  <xdr:twoCellAnchor>
    <xdr:from>
      <xdr:col>3</xdr:col>
      <xdr:colOff>476250</xdr:colOff>
      <xdr:row>30</xdr:row>
      <xdr:rowOff>19050</xdr:rowOff>
    </xdr:from>
    <xdr:to>
      <xdr:col>4</xdr:col>
      <xdr:colOff>295275</xdr:colOff>
      <xdr:row>36</xdr:row>
      <xdr:rowOff>95250</xdr:rowOff>
    </xdr:to>
    <xdr:cxnSp macro="">
      <xdr:nvCxnSpPr>
        <xdr:cNvPr id="21" name="Straight Arrow Connector 20"/>
        <xdr:cNvCxnSpPr/>
      </xdr:nvCxnSpPr>
      <xdr:spPr bwMode="auto">
        <a:xfrm flipV="1">
          <a:off x="2495550" y="4800600"/>
          <a:ext cx="514350" cy="102870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</xdr:spPr>
    </xdr:cxnSp>
    <xdr:clientData/>
  </xdr:twoCellAnchor>
  <xdr:twoCellAnchor>
    <xdr:from>
      <xdr:col>5</xdr:col>
      <xdr:colOff>171450</xdr:colOff>
      <xdr:row>22</xdr:row>
      <xdr:rowOff>47625</xdr:rowOff>
    </xdr:from>
    <xdr:to>
      <xdr:col>5</xdr:col>
      <xdr:colOff>590550</xdr:colOff>
      <xdr:row>27</xdr:row>
      <xdr:rowOff>47625</xdr:rowOff>
    </xdr:to>
    <xdr:cxnSp macro="">
      <xdr:nvCxnSpPr>
        <xdr:cNvPr id="13" name="Straight Arrow Connector 12"/>
        <xdr:cNvCxnSpPr/>
      </xdr:nvCxnSpPr>
      <xdr:spPr bwMode="auto">
        <a:xfrm flipV="1">
          <a:off x="3581400" y="3571875"/>
          <a:ext cx="419100" cy="76200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</xdr:spPr>
    </xdr:cxnSp>
    <xdr:clientData/>
  </xdr:twoCellAnchor>
  <xdr:twoCellAnchor>
    <xdr:from>
      <xdr:col>9</xdr:col>
      <xdr:colOff>400050</xdr:colOff>
      <xdr:row>21</xdr:row>
      <xdr:rowOff>123825</xdr:rowOff>
    </xdr:from>
    <xdr:to>
      <xdr:col>10</xdr:col>
      <xdr:colOff>142875</xdr:colOff>
      <xdr:row>31</xdr:row>
      <xdr:rowOff>85725</xdr:rowOff>
    </xdr:to>
    <xdr:cxnSp macro="">
      <xdr:nvCxnSpPr>
        <xdr:cNvPr id="17" name="Straight Arrow Connector 16"/>
        <xdr:cNvCxnSpPr/>
      </xdr:nvCxnSpPr>
      <xdr:spPr bwMode="auto">
        <a:xfrm>
          <a:off x="6648450" y="3486150"/>
          <a:ext cx="514350" cy="1495425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</xdr:spPr>
    </xdr:cxnSp>
    <xdr:clientData/>
  </xdr:twoCellAnchor>
  <xdr:twoCellAnchor>
    <xdr:from>
      <xdr:col>12</xdr:col>
      <xdr:colOff>276225</xdr:colOff>
      <xdr:row>30</xdr:row>
      <xdr:rowOff>9525</xdr:rowOff>
    </xdr:from>
    <xdr:to>
      <xdr:col>13</xdr:col>
      <xdr:colOff>104775</xdr:colOff>
      <xdr:row>35</xdr:row>
      <xdr:rowOff>47625</xdr:rowOff>
    </xdr:to>
    <xdr:cxnSp macro="">
      <xdr:nvCxnSpPr>
        <xdr:cNvPr id="20" name="Straight Arrow Connector 19"/>
        <xdr:cNvCxnSpPr/>
      </xdr:nvCxnSpPr>
      <xdr:spPr bwMode="auto">
        <a:xfrm flipV="1">
          <a:off x="8686800" y="4772025"/>
          <a:ext cx="523875" cy="809625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</xdr:spPr>
    </xdr:cxnSp>
    <xdr:clientData/>
  </xdr:twoCellAnchor>
  <xdr:twoCellAnchor>
    <xdr:from>
      <xdr:col>11</xdr:col>
      <xdr:colOff>228600</xdr:colOff>
      <xdr:row>35</xdr:row>
      <xdr:rowOff>9525</xdr:rowOff>
    </xdr:from>
    <xdr:to>
      <xdr:col>12</xdr:col>
      <xdr:colOff>57150</xdr:colOff>
      <xdr:row>36</xdr:row>
      <xdr:rowOff>19050</xdr:rowOff>
    </xdr:to>
    <xdr:cxnSp macro="">
      <xdr:nvCxnSpPr>
        <xdr:cNvPr id="23" name="Straight Arrow Connector 22"/>
        <xdr:cNvCxnSpPr/>
      </xdr:nvCxnSpPr>
      <xdr:spPr bwMode="auto">
        <a:xfrm>
          <a:off x="7943850" y="5543550"/>
          <a:ext cx="523875" cy="17145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</xdr:spPr>
    </xdr:cxnSp>
    <xdr:clientData/>
  </xdr:twoCellAnchor>
  <xdr:twoCellAnchor>
    <xdr:from>
      <xdr:col>12</xdr:col>
      <xdr:colOff>400050</xdr:colOff>
      <xdr:row>24</xdr:row>
      <xdr:rowOff>0</xdr:rowOff>
    </xdr:from>
    <xdr:to>
      <xdr:col>13</xdr:col>
      <xdr:colOff>238125</xdr:colOff>
      <xdr:row>28</xdr:row>
      <xdr:rowOff>104775</xdr:rowOff>
    </xdr:to>
    <xdr:cxnSp macro="">
      <xdr:nvCxnSpPr>
        <xdr:cNvPr id="37" name="Straight Arrow Connector 36"/>
        <xdr:cNvCxnSpPr/>
      </xdr:nvCxnSpPr>
      <xdr:spPr bwMode="auto">
        <a:xfrm flipV="1">
          <a:off x="8810625" y="3848100"/>
          <a:ext cx="533400" cy="68580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</xdr:spPr>
    </xdr:cxnSp>
    <xdr:clientData/>
  </xdr:twoCellAnchor>
  <xdr:twoCellAnchor>
    <xdr:from>
      <xdr:col>12</xdr:col>
      <xdr:colOff>209550</xdr:colOff>
      <xdr:row>25</xdr:row>
      <xdr:rowOff>57150</xdr:rowOff>
    </xdr:from>
    <xdr:to>
      <xdr:col>13</xdr:col>
      <xdr:colOff>95250</xdr:colOff>
      <xdr:row>26</xdr:row>
      <xdr:rowOff>57150</xdr:rowOff>
    </xdr:to>
    <xdr:sp macro="" textlink="">
      <xdr:nvSpPr>
        <xdr:cNvPr id="41" name="Text Box 176"/>
        <xdr:cNvSpPr txBox="1">
          <a:spLocks noChangeArrowheads="1"/>
        </xdr:cNvSpPr>
      </xdr:nvSpPr>
      <xdr:spPr bwMode="auto">
        <a:xfrm>
          <a:off x="8620125" y="4067175"/>
          <a:ext cx="581025" cy="14287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+15.0%</a:t>
          </a:r>
        </a:p>
      </xdr:txBody>
    </xdr:sp>
    <xdr:clientData/>
  </xdr:twoCellAnchor>
  <xdr:twoCellAnchor>
    <xdr:from>
      <xdr:col>16</xdr:col>
      <xdr:colOff>285750</xdr:colOff>
      <xdr:row>11</xdr:row>
      <xdr:rowOff>0</xdr:rowOff>
    </xdr:from>
    <xdr:to>
      <xdr:col>17</xdr:col>
      <xdr:colOff>114300</xdr:colOff>
      <xdr:row>16</xdr:row>
      <xdr:rowOff>28575</xdr:rowOff>
    </xdr:to>
    <xdr:cxnSp macro="">
      <xdr:nvCxnSpPr>
        <xdr:cNvPr id="35" name="Straight Arrow Connector 34"/>
        <xdr:cNvCxnSpPr/>
      </xdr:nvCxnSpPr>
      <xdr:spPr bwMode="auto">
        <a:xfrm>
          <a:off x="11477625" y="1781175"/>
          <a:ext cx="523875" cy="80010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</xdr:spPr>
    </xdr:cxnSp>
    <xdr:clientData/>
  </xdr:twoCellAnchor>
  <xdr:twoCellAnchor>
    <xdr:from>
      <xdr:col>16</xdr:col>
      <xdr:colOff>133350</xdr:colOff>
      <xdr:row>13</xdr:row>
      <xdr:rowOff>114300</xdr:rowOff>
    </xdr:from>
    <xdr:to>
      <xdr:col>17</xdr:col>
      <xdr:colOff>19050</xdr:colOff>
      <xdr:row>14</xdr:row>
      <xdr:rowOff>114300</xdr:rowOff>
    </xdr:to>
    <xdr:sp macro="" textlink="">
      <xdr:nvSpPr>
        <xdr:cNvPr id="40" name="Text Box 176"/>
        <xdr:cNvSpPr txBox="1">
          <a:spLocks noChangeArrowheads="1"/>
        </xdr:cNvSpPr>
      </xdr:nvSpPr>
      <xdr:spPr bwMode="auto">
        <a:xfrm>
          <a:off x="11325225" y="2219325"/>
          <a:ext cx="581025" cy="14287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-10.5%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4</xdr:row>
      <xdr:rowOff>133350</xdr:rowOff>
    </xdr:from>
    <xdr:to>
      <xdr:col>17</xdr:col>
      <xdr:colOff>180975</xdr:colOff>
      <xdr:row>21</xdr:row>
      <xdr:rowOff>76200</xdr:rowOff>
    </xdr:to>
    <xdr:graphicFrame macro="">
      <xdr:nvGraphicFramePr>
        <xdr:cNvPr id="2" name="Chart 1025"/>
        <xdr:cNvGraphicFramePr/>
      </xdr:nvGraphicFramePr>
      <xdr:xfrm>
        <a:off x="752475" y="781050"/>
        <a:ext cx="1133475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7 Transpor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9D8D85"/>
      </a:accent1>
      <a:accent2>
        <a:srgbClr val="74AFB6"/>
      </a:accent2>
      <a:accent3>
        <a:srgbClr val="922B71"/>
      </a:accent3>
      <a:accent4>
        <a:srgbClr val="026A72"/>
      </a:accent4>
      <a:accent5>
        <a:srgbClr val="543F4B"/>
      </a:accent5>
      <a:accent6>
        <a:srgbClr val="DFD7D1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A92"/>
  <sheetViews>
    <sheetView showGridLines="0" zoomScale="110" zoomScaleNormal="110" workbookViewId="0" topLeftCell="A1">
      <selection activeCell="L68" sqref="L68"/>
    </sheetView>
  </sheetViews>
  <sheetFormatPr defaultColWidth="9.00390625" defaultRowHeight="12.75"/>
  <cols>
    <col min="1" max="1" width="9.125" style="2" customWidth="1"/>
    <col min="2" max="2" width="7.375" style="2" customWidth="1"/>
    <col min="3" max="3" width="10.00390625" style="2" bestFit="1" customWidth="1"/>
    <col min="4" max="7" width="9.125" style="2" customWidth="1"/>
    <col min="8" max="8" width="9.875" style="2" bestFit="1" customWidth="1"/>
    <col min="9" max="9" width="9.125" style="2" customWidth="1"/>
    <col min="10" max="10" width="10.125" style="2" customWidth="1"/>
    <col min="11" max="17" width="9.125" style="2" customWidth="1"/>
    <col min="18" max="18" width="10.25390625" style="2" customWidth="1"/>
    <col min="19" max="19" width="10.125" style="2" customWidth="1"/>
    <col min="20" max="20" width="9.125" style="2" customWidth="1"/>
    <col min="21" max="21" width="11.375" style="2" customWidth="1"/>
    <col min="22" max="22" width="11.25390625" style="2" customWidth="1"/>
    <col min="23" max="23" width="9.125" style="2" customWidth="1"/>
    <col min="24" max="24" width="10.00390625" style="2" bestFit="1" customWidth="1"/>
    <col min="25" max="16384" width="9.125" style="2" customWidth="1"/>
  </cols>
  <sheetData>
    <row r="1" spans="1:8" ht="12.75">
      <c r="A1" s="10"/>
      <c r="B1" s="11"/>
      <c r="C1" s="6"/>
      <c r="D1" s="8"/>
      <c r="E1" s="12"/>
      <c r="F1" s="9"/>
      <c r="G1" s="10"/>
      <c r="H1" s="1"/>
    </row>
    <row r="2" spans="1:8" ht="12.75">
      <c r="A2" s="10"/>
      <c r="B2" s="1"/>
      <c r="C2" s="13" t="s">
        <v>137</v>
      </c>
      <c r="D2" s="14"/>
      <c r="E2" s="10"/>
      <c r="F2" s="10"/>
      <c r="G2" s="10"/>
      <c r="H2" s="10"/>
    </row>
    <row r="3" spans="1:8" ht="12.75">
      <c r="A3" s="10"/>
      <c r="B3" s="1"/>
      <c r="C3" s="1"/>
      <c r="D3" s="10"/>
      <c r="E3" s="10"/>
      <c r="F3" s="10"/>
      <c r="G3" s="10"/>
      <c r="H3" s="10"/>
    </row>
    <row r="4" spans="1:28" ht="12.75">
      <c r="A4" s="10"/>
      <c r="B4" s="10"/>
      <c r="C4" s="10"/>
      <c r="D4" s="10"/>
      <c r="E4" s="10"/>
      <c r="F4" s="10"/>
      <c r="G4" s="10"/>
      <c r="H4" s="10"/>
      <c r="AA4" s="3"/>
      <c r="AB4" s="3"/>
    </row>
    <row r="5" spans="1:28" ht="12.75">
      <c r="A5" s="10"/>
      <c r="B5" s="10"/>
      <c r="C5" s="10"/>
      <c r="D5" s="10"/>
      <c r="E5" s="10"/>
      <c r="F5" s="10"/>
      <c r="G5" s="10"/>
      <c r="H5" s="10"/>
      <c r="AA5" s="3"/>
      <c r="AB5" s="3"/>
    </row>
    <row r="6" spans="1:53" ht="12.75">
      <c r="A6" s="10"/>
      <c r="B6" s="10"/>
      <c r="D6" s="1"/>
      <c r="E6" s="10"/>
      <c r="F6" s="10"/>
      <c r="G6" s="10"/>
      <c r="H6" s="10"/>
      <c r="AA6" s="3"/>
      <c r="AB6" s="3"/>
      <c r="AZ6" s="3"/>
      <c r="BA6" s="3"/>
    </row>
    <row r="7" spans="1:53" ht="12.75">
      <c r="A7" s="10"/>
      <c r="B7" s="10"/>
      <c r="C7" s="10"/>
      <c r="D7" s="10"/>
      <c r="E7" s="10"/>
      <c r="F7" s="10"/>
      <c r="G7" s="10"/>
      <c r="H7" s="10"/>
      <c r="AA7" s="3"/>
      <c r="AB7" s="3"/>
      <c r="AZ7" s="3"/>
      <c r="BA7" s="3"/>
    </row>
    <row r="8" spans="1:53" ht="12.75">
      <c r="A8" s="10"/>
      <c r="B8" s="10"/>
      <c r="C8" s="10"/>
      <c r="D8" s="10"/>
      <c r="E8" s="10"/>
      <c r="F8" s="10"/>
      <c r="G8" s="10"/>
      <c r="H8" s="10"/>
      <c r="AA8" s="3"/>
      <c r="AB8" s="3"/>
      <c r="AZ8" s="3"/>
      <c r="BA8" s="3"/>
    </row>
    <row r="9" spans="1:53" ht="12.75">
      <c r="A9" s="10"/>
      <c r="B9" s="10"/>
      <c r="C9" s="10"/>
      <c r="D9" s="10"/>
      <c r="E9" s="10"/>
      <c r="F9" s="10"/>
      <c r="G9" s="10"/>
      <c r="H9" s="10"/>
      <c r="AZ9" s="3"/>
      <c r="BA9" s="3"/>
    </row>
    <row r="10" spans="1:53" ht="12.75">
      <c r="A10" s="10"/>
      <c r="B10" s="10"/>
      <c r="C10" s="10"/>
      <c r="D10" s="10"/>
      <c r="E10" s="10"/>
      <c r="F10" s="10"/>
      <c r="G10" s="10"/>
      <c r="H10" s="10"/>
      <c r="AZ10" s="3"/>
      <c r="BA10" s="3"/>
    </row>
    <row r="11" spans="1:8" ht="12.75">
      <c r="A11" s="10"/>
      <c r="B11" s="10"/>
      <c r="C11" s="10"/>
      <c r="D11" s="10"/>
      <c r="E11" s="10"/>
      <c r="F11" s="10"/>
      <c r="G11" s="10"/>
      <c r="H11" s="10"/>
    </row>
    <row r="12" spans="1:8" ht="12.75">
      <c r="A12" s="10"/>
      <c r="B12" s="10"/>
      <c r="C12" s="10"/>
      <c r="D12" s="10"/>
      <c r="E12" s="10"/>
      <c r="F12" s="10"/>
      <c r="G12" s="10"/>
      <c r="H12" s="10"/>
    </row>
    <row r="13" spans="1:18" ht="12.7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ht="11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ht="11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8" ht="12.7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 ht="12.7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1:18" ht="12.7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1:18" ht="12.7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1:18" ht="12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18" ht="12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 ht="12.7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1:18" ht="12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1:18" ht="12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1:18" ht="12.75">
      <c r="A25" s="10"/>
      <c r="B25" s="1"/>
      <c r="C25" s="1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ht="11.25"/>
    <row r="27" ht="11.25"/>
    <row r="35" ht="12.75">
      <c r="S35" s="10"/>
    </row>
    <row r="36" ht="12.75">
      <c r="S36" s="10"/>
    </row>
    <row r="37" ht="12.75">
      <c r="S37" s="10"/>
    </row>
    <row r="38" ht="12.75">
      <c r="S38" s="10"/>
    </row>
    <row r="39" ht="12.75">
      <c r="S39" s="10"/>
    </row>
    <row r="40" ht="12.75">
      <c r="S40" s="10"/>
    </row>
    <row r="41" ht="12.75">
      <c r="S41" s="10"/>
    </row>
    <row r="42" ht="12.75">
      <c r="S42" s="10"/>
    </row>
    <row r="43" spans="3:19" ht="12.75">
      <c r="C43" s="2" t="s">
        <v>95</v>
      </c>
      <c r="S43" s="10"/>
    </row>
    <row r="44" spans="3:19" ht="12.75">
      <c r="C44" s="2" t="s">
        <v>96</v>
      </c>
      <c r="S44" s="10"/>
    </row>
    <row r="45" ht="12.75">
      <c r="S45" s="10"/>
    </row>
    <row r="46" ht="12.75">
      <c r="S46" s="10"/>
    </row>
    <row r="47" ht="12.75">
      <c r="S47" s="10"/>
    </row>
    <row r="53" spans="2:24" ht="12.75">
      <c r="B53" s="90"/>
      <c r="C53" s="90" t="s">
        <v>97</v>
      </c>
      <c r="D53" s="90" t="s">
        <v>98</v>
      </c>
      <c r="E53" s="90" t="s">
        <v>99</v>
      </c>
      <c r="F53" s="90" t="s">
        <v>100</v>
      </c>
      <c r="G53" s="90" t="s">
        <v>101</v>
      </c>
      <c r="H53" s="90" t="s">
        <v>102</v>
      </c>
      <c r="I53" s="90" t="s">
        <v>105</v>
      </c>
      <c r="J53" s="90" t="s">
        <v>106</v>
      </c>
      <c r="K53" s="90" t="s">
        <v>107</v>
      </c>
      <c r="L53" s="90" t="s">
        <v>108</v>
      </c>
      <c r="M53" s="90" t="s">
        <v>109</v>
      </c>
      <c r="N53" s="90" t="s">
        <v>110</v>
      </c>
      <c r="O53" s="90" t="s">
        <v>111</v>
      </c>
      <c r="P53" s="90" t="s">
        <v>112</v>
      </c>
      <c r="Q53" s="90" t="s">
        <v>113</v>
      </c>
      <c r="R53" s="90" t="s">
        <v>125</v>
      </c>
      <c r="S53" s="90" t="s">
        <v>124</v>
      </c>
      <c r="T53" s="90" t="s">
        <v>123</v>
      </c>
      <c r="U53" s="90" t="s">
        <v>129</v>
      </c>
      <c r="V53" s="90" t="s">
        <v>128</v>
      </c>
      <c r="W53" s="90" t="s">
        <v>130</v>
      </c>
      <c r="X53" s="90"/>
    </row>
    <row r="54" spans="2:24" ht="12.75">
      <c r="B54" s="90" t="s">
        <v>36</v>
      </c>
      <c r="C54" s="90">
        <f aca="true" t="shared" si="0" ref="C54:W54">(C56/C55)-1</f>
        <v>-0.029886718862919714</v>
      </c>
      <c r="D54" s="90">
        <f t="shared" si="0"/>
        <v>-0.024429692512836332</v>
      </c>
      <c r="E54" s="90">
        <f t="shared" si="0"/>
        <v>0.007745385379115399</v>
      </c>
      <c r="F54" s="90">
        <f t="shared" si="0"/>
        <v>-0.014394205130246474</v>
      </c>
      <c r="G54" s="90">
        <f t="shared" si="0"/>
        <v>0.04039389092121293</v>
      </c>
      <c r="H54" s="90">
        <f t="shared" si="0"/>
        <v>0.027761371322015282</v>
      </c>
      <c r="I54" s="90">
        <f t="shared" si="0"/>
        <v>0.013268786182105252</v>
      </c>
      <c r="J54" s="90">
        <f t="shared" si="0"/>
        <v>0.0352799017267198</v>
      </c>
      <c r="K54" s="90">
        <f t="shared" si="0"/>
        <v>0.023390097546667432</v>
      </c>
      <c r="L54" s="90">
        <f t="shared" si="0"/>
        <v>0.036609025222699376</v>
      </c>
      <c r="M54" s="90">
        <f t="shared" si="0"/>
        <v>0.01921993599948313</v>
      </c>
      <c r="N54" s="90">
        <f t="shared" si="0"/>
        <v>0.040578230847620134</v>
      </c>
      <c r="O54" s="90">
        <f t="shared" si="0"/>
        <v>0.045117119630181834</v>
      </c>
      <c r="P54" s="90">
        <f t="shared" si="0"/>
        <v>0.038087204279996234</v>
      </c>
      <c r="Q54" s="90">
        <f t="shared" si="0"/>
        <v>0.005304576827678487</v>
      </c>
      <c r="R54" s="90">
        <f t="shared" si="0"/>
        <v>0.06862612671015533</v>
      </c>
      <c r="S54" s="90">
        <f t="shared" si="0"/>
        <v>0.0376437998268897</v>
      </c>
      <c r="T54" s="90">
        <f t="shared" si="0"/>
        <v>0.04914691525805237</v>
      </c>
      <c r="U54" s="90">
        <f t="shared" si="0"/>
        <v>0.039247210478730254</v>
      </c>
      <c r="V54" s="90">
        <f t="shared" si="0"/>
        <v>0.051151061726212976</v>
      </c>
      <c r="W54" s="90">
        <f t="shared" si="0"/>
        <v>0.035199350102925075</v>
      </c>
      <c r="X54" s="90"/>
    </row>
    <row r="55" spans="2:24" ht="12.75">
      <c r="B55" s="90" t="s">
        <v>114</v>
      </c>
      <c r="C55" s="90">
        <v>52650778</v>
      </c>
      <c r="D55" s="90">
        <v>50468871</v>
      </c>
      <c r="E55" s="90">
        <v>60902457</v>
      </c>
      <c r="F55" s="90">
        <v>67377114</v>
      </c>
      <c r="G55" s="90">
        <v>72715055</v>
      </c>
      <c r="H55" s="90">
        <v>80088731</v>
      </c>
      <c r="I55" s="90">
        <v>89591767</v>
      </c>
      <c r="J55" s="90">
        <v>89170118</v>
      </c>
      <c r="K55" s="90">
        <v>81999316</v>
      </c>
      <c r="L55" s="90">
        <v>72850014</v>
      </c>
      <c r="M55" s="90">
        <v>55912361</v>
      </c>
      <c r="N55" s="90">
        <v>54434384</v>
      </c>
      <c r="O55" s="90">
        <v>51077219</v>
      </c>
      <c r="P55" s="90">
        <v>49235932</v>
      </c>
      <c r="Q55" s="90">
        <v>61374170</v>
      </c>
      <c r="R55" s="90">
        <v>66407274</v>
      </c>
      <c r="S55" s="90">
        <v>75652299</v>
      </c>
      <c r="T55" s="90">
        <v>82312104</v>
      </c>
      <c r="U55" s="90">
        <v>90780541</v>
      </c>
      <c r="V55" s="90">
        <v>92316031</v>
      </c>
      <c r="W55" s="90">
        <v>83917288</v>
      </c>
      <c r="X55" s="90"/>
    </row>
    <row r="56" spans="2:24" ht="12.75">
      <c r="B56" s="90" t="s">
        <v>115</v>
      </c>
      <c r="C56" s="90">
        <v>51077219</v>
      </c>
      <c r="D56" s="90">
        <v>49235932</v>
      </c>
      <c r="E56" s="90">
        <v>61374170</v>
      </c>
      <c r="F56" s="90">
        <v>66407274</v>
      </c>
      <c r="G56" s="90">
        <v>75652299</v>
      </c>
      <c r="H56" s="90">
        <v>82312104</v>
      </c>
      <c r="I56" s="90">
        <v>90780541</v>
      </c>
      <c r="J56" s="90">
        <v>92316031</v>
      </c>
      <c r="K56" s="90">
        <v>83917288</v>
      </c>
      <c r="L56" s="90">
        <v>75516982</v>
      </c>
      <c r="M56" s="90">
        <v>56986993</v>
      </c>
      <c r="N56" s="90">
        <v>56643235</v>
      </c>
      <c r="O56" s="90">
        <v>53381676</v>
      </c>
      <c r="P56" s="90">
        <v>51111191</v>
      </c>
      <c r="Q56" s="90">
        <v>61699734</v>
      </c>
      <c r="R56" s="90">
        <v>70964548</v>
      </c>
      <c r="S56" s="90">
        <v>78500139</v>
      </c>
      <c r="T56" s="90">
        <v>86357490</v>
      </c>
      <c r="U56" s="90">
        <v>94343424</v>
      </c>
      <c r="V56" s="90">
        <v>97038094</v>
      </c>
      <c r="W56" s="90">
        <v>86871122</v>
      </c>
      <c r="X56" s="90"/>
    </row>
    <row r="57" spans="2:24" ht="12.75">
      <c r="B57" s="90"/>
      <c r="C57" s="90">
        <f aca="true" t="shared" si="1" ref="C57:W57">C56/1000000</f>
        <v>51.077219</v>
      </c>
      <c r="D57" s="90">
        <f t="shared" si="1"/>
        <v>49.235932</v>
      </c>
      <c r="E57" s="90">
        <f t="shared" si="1"/>
        <v>61.37417</v>
      </c>
      <c r="F57" s="90">
        <f t="shared" si="1"/>
        <v>66.407274</v>
      </c>
      <c r="G57" s="90">
        <f t="shared" si="1"/>
        <v>75.652299</v>
      </c>
      <c r="H57" s="90">
        <f t="shared" si="1"/>
        <v>82.312104</v>
      </c>
      <c r="I57" s="90">
        <f t="shared" si="1"/>
        <v>90.780541</v>
      </c>
      <c r="J57" s="90">
        <f t="shared" si="1"/>
        <v>92.316031</v>
      </c>
      <c r="K57" s="90">
        <f t="shared" si="1"/>
        <v>83.917288</v>
      </c>
      <c r="L57" s="90">
        <f t="shared" si="1"/>
        <v>75.516982</v>
      </c>
      <c r="M57" s="90">
        <f t="shared" si="1"/>
        <v>56.986993</v>
      </c>
      <c r="N57" s="90">
        <f t="shared" si="1"/>
        <v>56.643235</v>
      </c>
      <c r="O57" s="90">
        <f t="shared" si="1"/>
        <v>53.381676</v>
      </c>
      <c r="P57" s="90">
        <f t="shared" si="1"/>
        <v>51.111191</v>
      </c>
      <c r="Q57" s="90">
        <f t="shared" si="1"/>
        <v>61.699734</v>
      </c>
      <c r="R57" s="90">
        <f t="shared" si="1"/>
        <v>70.964548</v>
      </c>
      <c r="S57" s="90">
        <f t="shared" si="1"/>
        <v>78.500139</v>
      </c>
      <c r="T57" s="90">
        <f t="shared" si="1"/>
        <v>86.35749</v>
      </c>
      <c r="U57" s="90">
        <f t="shared" si="1"/>
        <v>94.343424</v>
      </c>
      <c r="V57" s="90">
        <f t="shared" si="1"/>
        <v>97.038094</v>
      </c>
      <c r="W57" s="90">
        <f t="shared" si="1"/>
        <v>86.871122</v>
      </c>
      <c r="X57" s="90"/>
    </row>
    <row r="58" spans="2:24" ht="12.75">
      <c r="B58" s="90" t="s">
        <v>103</v>
      </c>
      <c r="C58" s="90">
        <f aca="true" t="shared" si="2" ref="C58:N58">100*C56/$C56</f>
        <v>100</v>
      </c>
      <c r="D58" s="90">
        <f t="shared" si="2"/>
        <v>96.39509151819718</v>
      </c>
      <c r="E58" s="90">
        <f t="shared" si="2"/>
        <v>120.1595764248637</v>
      </c>
      <c r="F58" s="90">
        <f t="shared" si="2"/>
        <v>130.01348800920425</v>
      </c>
      <c r="G58" s="90">
        <f t="shared" si="2"/>
        <v>148.11358269133643</v>
      </c>
      <c r="H58" s="90">
        <f t="shared" si="2"/>
        <v>161.15228199875173</v>
      </c>
      <c r="I58" s="90">
        <f t="shared" si="2"/>
        <v>177.7319571764469</v>
      </c>
      <c r="J58" s="90">
        <f t="shared" si="2"/>
        <v>180.73817018111342</v>
      </c>
      <c r="K58" s="90">
        <f t="shared" si="2"/>
        <v>164.2949433092667</v>
      </c>
      <c r="L58" s="90">
        <f t="shared" si="2"/>
        <v>147.8486563647876</v>
      </c>
      <c r="M58" s="90">
        <f t="shared" si="2"/>
        <v>111.57027362824903</v>
      </c>
      <c r="N58" s="90">
        <f t="shared" si="2"/>
        <v>110.89725734676354</v>
      </c>
      <c r="O58" s="90">
        <f aca="true" t="shared" si="3" ref="O58:W58">100*O56/$O56</f>
        <v>100</v>
      </c>
      <c r="P58" s="90">
        <f t="shared" si="3"/>
        <v>95.74669592614515</v>
      </c>
      <c r="Q58" s="90">
        <f t="shared" si="3"/>
        <v>115.58223462298186</v>
      </c>
      <c r="R58" s="90">
        <f t="shared" si="3"/>
        <v>132.9380291469305</v>
      </c>
      <c r="S58" s="90">
        <f t="shared" si="3"/>
        <v>147.054466779949</v>
      </c>
      <c r="T58" s="90">
        <f t="shared" si="3"/>
        <v>161.77365806199117</v>
      </c>
      <c r="U58" s="90">
        <f t="shared" si="3"/>
        <v>176.73372413410175</v>
      </c>
      <c r="V58" s="90">
        <f t="shared" si="3"/>
        <v>181.78165481353565</v>
      </c>
      <c r="W58" s="90">
        <f t="shared" si="3"/>
        <v>162.73584591087024</v>
      </c>
      <c r="X58" s="90"/>
    </row>
    <row r="59" spans="2:24" ht="12.75"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</row>
    <row r="60" spans="2:24" ht="12.75"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</row>
    <row r="61" spans="2:24" ht="12.75"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>
        <f>SUM(C56:K56)</f>
        <v>653072858</v>
      </c>
      <c r="V61" s="90">
        <f>SUM(O56:W56)</f>
        <v>680267418</v>
      </c>
      <c r="W61" s="90"/>
      <c r="X61" s="90">
        <f>(V61/U61)-1</f>
        <v>0.04164092821631238</v>
      </c>
    </row>
    <row r="62" spans="2:24" ht="12.75"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</row>
    <row r="63" spans="2:24" ht="12.75"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</row>
    <row r="64" spans="2:24" ht="12.75"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</row>
    <row r="65" spans="2:24" ht="12.75">
      <c r="B65" s="90"/>
      <c r="C65" s="90"/>
      <c r="D65" s="90">
        <f aca="true" t="shared" si="4" ref="D65:W65">(D56/C56)-1</f>
        <v>-0.036049084818028154</v>
      </c>
      <c r="E65" s="90">
        <f t="shared" si="4"/>
        <v>0.24653210586122354</v>
      </c>
      <c r="F65" s="90">
        <f t="shared" si="4"/>
        <v>0.08200687683434249</v>
      </c>
      <c r="G65" s="90">
        <f t="shared" si="4"/>
        <v>0.1392170532402821</v>
      </c>
      <c r="H65" s="90">
        <f t="shared" si="4"/>
        <v>0.0880317596164526</v>
      </c>
      <c r="I65" s="90">
        <f t="shared" si="4"/>
        <v>0.10288203785921923</v>
      </c>
      <c r="J65" s="90">
        <f t="shared" si="4"/>
        <v>0.01691430765983215</v>
      </c>
      <c r="K65" s="90">
        <f t="shared" si="4"/>
        <v>-0.09097816391174784</v>
      </c>
      <c r="L65" s="90">
        <f t="shared" si="4"/>
        <v>-0.10010221016675369</v>
      </c>
      <c r="M65" s="90">
        <f t="shared" si="4"/>
        <v>-0.24537512635237457</v>
      </c>
      <c r="N65" s="90">
        <f t="shared" si="4"/>
        <v>-0.006032218615219742</v>
      </c>
      <c r="O65" s="90">
        <f t="shared" si="4"/>
        <v>-0.057580733162574504</v>
      </c>
      <c r="P65" s="90">
        <f t="shared" si="4"/>
        <v>-0.04253304073854858</v>
      </c>
      <c r="Q65" s="90">
        <f t="shared" si="4"/>
        <v>0.2071668218414242</v>
      </c>
      <c r="R65" s="90">
        <f t="shared" si="4"/>
        <v>0.1501597073335843</v>
      </c>
      <c r="S65" s="90">
        <f t="shared" si="4"/>
        <v>0.10618810677128532</v>
      </c>
      <c r="T65" s="90">
        <f t="shared" si="4"/>
        <v>0.1000934660765378</v>
      </c>
      <c r="U65" s="90">
        <f t="shared" si="4"/>
        <v>0.09247529079411643</v>
      </c>
      <c r="V65" s="90">
        <f t="shared" si="4"/>
        <v>0.028562351097199956</v>
      </c>
      <c r="W65" s="90">
        <f t="shared" si="4"/>
        <v>-0.10477299770541659</v>
      </c>
      <c r="X65" s="90"/>
    </row>
    <row r="66" spans="2:24" ht="12.75"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</row>
    <row r="67" spans="2:24" ht="12.75">
      <c r="B67" s="90"/>
      <c r="C67" s="90" t="s">
        <v>131</v>
      </c>
      <c r="D67" s="90"/>
      <c r="E67" s="90"/>
      <c r="F67" s="90"/>
      <c r="G67" s="90"/>
      <c r="H67" s="90" t="s">
        <v>132</v>
      </c>
      <c r="I67" s="90"/>
      <c r="J67" s="90"/>
      <c r="K67" s="90"/>
      <c r="L67" s="90"/>
      <c r="M67" s="90"/>
      <c r="N67" s="90">
        <f>(SUM(C56:N56)/SUM(C55:N55))-1</f>
        <v>0.016976291538956634</v>
      </c>
      <c r="O67" s="90"/>
      <c r="P67" s="90"/>
      <c r="Q67" s="90"/>
      <c r="R67" s="90"/>
      <c r="S67" s="90"/>
      <c r="T67" s="90"/>
      <c r="U67" s="90"/>
      <c r="V67" s="90"/>
      <c r="W67" s="90">
        <f>(SUM(O56:W56)/SUM(O55:W55))-1</f>
        <v>0.04164092821631238</v>
      </c>
      <c r="X67" s="90"/>
    </row>
    <row r="68" spans="2:24" ht="12.75">
      <c r="B68" s="90" t="s">
        <v>15</v>
      </c>
      <c r="C68" s="90">
        <f>C69+C70+C71</f>
        <v>680267418</v>
      </c>
      <c r="D68" s="90"/>
      <c r="E68" s="90" t="s">
        <v>127</v>
      </c>
      <c r="F68" s="90"/>
      <c r="G68" s="90" t="s">
        <v>15</v>
      </c>
      <c r="H68" s="90">
        <f>H69+H70+H71</f>
        <v>653072858</v>
      </c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</row>
    <row r="69" spans="2:24" ht="12.75">
      <c r="B69" s="90" t="s">
        <v>54</v>
      </c>
      <c r="C69" s="90">
        <v>303383329</v>
      </c>
      <c r="D69" s="90">
        <f>C69/C68</f>
        <v>0.4459765688792698</v>
      </c>
      <c r="E69" s="90">
        <f>(C69/H69)-1</f>
        <v>0.06107525965307059</v>
      </c>
      <c r="F69" s="90"/>
      <c r="G69" s="90" t="s">
        <v>54</v>
      </c>
      <c r="H69" s="90">
        <v>285920651</v>
      </c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</row>
    <row r="70" spans="2:24" ht="12.75">
      <c r="B70" s="90" t="s">
        <v>53</v>
      </c>
      <c r="C70" s="90">
        <v>259111314</v>
      </c>
      <c r="D70" s="90">
        <f>C70/C68</f>
        <v>0.38089625806538335</v>
      </c>
      <c r="E70" s="90">
        <f>(C70/H70)-1</f>
        <v>0.030464809214649557</v>
      </c>
      <c r="F70" s="90"/>
      <c r="G70" s="90" t="s">
        <v>53</v>
      </c>
      <c r="H70" s="90">
        <v>251450910</v>
      </c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</row>
    <row r="71" spans="2:24" ht="12.75">
      <c r="B71" s="90" t="s">
        <v>71</v>
      </c>
      <c r="C71" s="90">
        <v>117772775</v>
      </c>
      <c r="D71" s="90">
        <f>C71/C68</f>
        <v>0.1731271730553469</v>
      </c>
      <c r="E71" s="90">
        <f>(C71/H71)-1</f>
        <v>0.017903671382352826</v>
      </c>
      <c r="F71" s="90"/>
      <c r="G71" s="90" t="s">
        <v>71</v>
      </c>
      <c r="H71" s="90">
        <v>115701297</v>
      </c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</row>
    <row r="72" spans="2:24" ht="12.75">
      <c r="B72" s="90"/>
      <c r="C72" s="90"/>
      <c r="D72" s="90">
        <f>SUM(D69:D71)</f>
        <v>1</v>
      </c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</row>
    <row r="73" spans="2:24" ht="12.75"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</row>
    <row r="74" spans="2:8" ht="12.75">
      <c r="B74" s="11"/>
      <c r="D74" s="8"/>
      <c r="E74" s="12"/>
      <c r="F74" s="9"/>
      <c r="G74" s="10"/>
      <c r="H74" s="1"/>
    </row>
    <row r="91" spans="19:23" ht="12.75">
      <c r="S91" s="7"/>
      <c r="T91" s="7"/>
      <c r="U91" s="7"/>
      <c r="V91" s="7"/>
      <c r="W91" s="7"/>
    </row>
    <row r="92" spans="19:23" ht="12.75">
      <c r="S92" s="7"/>
      <c r="T92" s="7"/>
      <c r="U92" s="7"/>
      <c r="V92" s="7"/>
      <c r="W92" s="7"/>
    </row>
  </sheetData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X39"/>
  <sheetViews>
    <sheetView showGridLines="0" zoomScale="130" zoomScaleNormal="130" workbookViewId="0" topLeftCell="A1">
      <selection activeCell="H27" sqref="H27"/>
    </sheetView>
  </sheetViews>
  <sheetFormatPr defaultColWidth="9.00390625" defaultRowHeight="12.75"/>
  <cols>
    <col min="1" max="2" width="9.125" style="2" customWidth="1"/>
    <col min="3" max="3" width="10.25390625" style="2" customWidth="1"/>
    <col min="4" max="16384" width="9.125" style="2" customWidth="1"/>
  </cols>
  <sheetData>
    <row r="1" spans="3:18" ht="12.7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3" spans="2:18" ht="12.75">
      <c r="B3" s="13" t="s">
        <v>133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2:18" ht="12.75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2:18" ht="12.7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</row>
    <row r="6" spans="2:18" ht="12.75">
      <c r="B6" s="1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2:18" ht="12.75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2:18" ht="12.75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2:18" ht="12.75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2:18" ht="12.75">
      <c r="B10" s="1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2:18" ht="12.7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21" spans="3:20" ht="25.5" customHeight="1"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</row>
    <row r="23" ht="12.75">
      <c r="B23" s="56" t="s">
        <v>95</v>
      </c>
    </row>
    <row r="25" ht="12.75">
      <c r="B25" s="2" t="s">
        <v>96</v>
      </c>
    </row>
    <row r="30" spans="2:24" ht="12.75"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</row>
    <row r="31" spans="2:24" ht="12.75">
      <c r="B31" s="90"/>
      <c r="C31" s="90" t="str">
        <f>'Figure 1'!C$53</f>
        <v>Jan-13</v>
      </c>
      <c r="D31" s="90" t="str">
        <f>'Figure 1'!D$53</f>
        <v>Feb-13</v>
      </c>
      <c r="E31" s="90" t="str">
        <f>'Figure 1'!E$53</f>
        <v>Mar-13</v>
      </c>
      <c r="F31" s="90" t="str">
        <f>'Figure 1'!F$53</f>
        <v>Apr-13</v>
      </c>
      <c r="G31" s="90" t="str">
        <f>'Figure 1'!G$53</f>
        <v>May-13</v>
      </c>
      <c r="H31" s="90" t="str">
        <f>'Figure 1'!H$53</f>
        <v>Jun-13</v>
      </c>
      <c r="I31" s="90" t="str">
        <f>'Figure 1'!I$53</f>
        <v>Jul-13</v>
      </c>
      <c r="J31" s="90" t="str">
        <f>'Figure 1'!J$53</f>
        <v>Aug-13</v>
      </c>
      <c r="K31" s="90" t="str">
        <f>'Figure 1'!K$53</f>
        <v>Sep-13</v>
      </c>
      <c r="L31" s="90" t="str">
        <f>'Figure 1'!L$53</f>
        <v>Oct-13</v>
      </c>
      <c r="M31" s="90" t="str">
        <f>'Figure 1'!M$53</f>
        <v>Nov-13</v>
      </c>
      <c r="N31" s="90" t="str">
        <f>'Figure 1'!N$53</f>
        <v>Dec-13</v>
      </c>
      <c r="O31" s="90" t="str">
        <f>'Figure 1'!O$53</f>
        <v>Jan-14</v>
      </c>
      <c r="P31" s="90" t="str">
        <f>'Figure 1'!P$53</f>
        <v>Feb-14</v>
      </c>
      <c r="Q31" s="90" t="str">
        <f>'Figure 1'!Q$53</f>
        <v>Mar-14</v>
      </c>
      <c r="R31" s="90" t="str">
        <f>'Figure 1'!R$53</f>
        <v>Apr-14</v>
      </c>
      <c r="S31" s="90" t="str">
        <f>'Figure 1'!S$53</f>
        <v>May-14</v>
      </c>
      <c r="T31" s="90" t="str">
        <f>'Figure 1'!T$53</f>
        <v>Jun-14</v>
      </c>
      <c r="U31" s="90" t="str">
        <f>'Figure 1'!U$53</f>
        <v>Jul-14</v>
      </c>
      <c r="V31" s="90" t="str">
        <f>'Figure 1'!V$53</f>
        <v>Aug-14</v>
      </c>
      <c r="W31" s="90" t="str">
        <f>'Figure 1'!W$53</f>
        <v>Sep-14</v>
      </c>
      <c r="X31" s="90"/>
    </row>
    <row r="32" spans="2:24" ht="12.75">
      <c r="B32" s="90" t="s">
        <v>36</v>
      </c>
      <c r="C32" s="91">
        <f>'Figure 1'!C$54</f>
        <v>-0.029886718862919714</v>
      </c>
      <c r="D32" s="91">
        <f>'Figure 1'!D$54</f>
        <v>-0.024429692512836332</v>
      </c>
      <c r="E32" s="91">
        <f>'Figure 1'!E$54</f>
        <v>0.007745385379115399</v>
      </c>
      <c r="F32" s="91">
        <f>'Figure 1'!F$54</f>
        <v>-0.014394205130246474</v>
      </c>
      <c r="G32" s="91">
        <f>'Figure 1'!G$54</f>
        <v>0.04039389092121293</v>
      </c>
      <c r="H32" s="91">
        <f>'Figure 1'!H$54</f>
        <v>0.027761371322015282</v>
      </c>
      <c r="I32" s="91">
        <f>'Figure 1'!I$54</f>
        <v>0.013268786182105252</v>
      </c>
      <c r="J32" s="91">
        <f>'Figure 1'!J$54</f>
        <v>0.0352799017267198</v>
      </c>
      <c r="K32" s="91">
        <f>'Figure 1'!K$54</f>
        <v>0.023390097546667432</v>
      </c>
      <c r="L32" s="91">
        <f>'Figure 1'!L$54</f>
        <v>0.036609025222699376</v>
      </c>
      <c r="M32" s="91">
        <f>'Figure 1'!M$54</f>
        <v>0.01921993599948313</v>
      </c>
      <c r="N32" s="91">
        <f>'Figure 1'!N$54</f>
        <v>0.040578230847620134</v>
      </c>
      <c r="O32" s="91">
        <f>'Figure 1'!O$54</f>
        <v>0.045117119630181834</v>
      </c>
      <c r="P32" s="91">
        <f>'Figure 1'!P$54</f>
        <v>0.038087204279996234</v>
      </c>
      <c r="Q32" s="91">
        <f>'Figure 1'!Q$54</f>
        <v>0.005304576827678487</v>
      </c>
      <c r="R32" s="91">
        <f>'Figure 1'!R$54</f>
        <v>0.06862612671015533</v>
      </c>
      <c r="S32" s="91">
        <f>'Figure 1'!S$54</f>
        <v>0.0376437998268897</v>
      </c>
      <c r="T32" s="91">
        <f>'Figure 1'!T$54</f>
        <v>0.04914691525805237</v>
      </c>
      <c r="U32" s="91">
        <f>'Figure 1'!U$54</f>
        <v>0.039247210478730254</v>
      </c>
      <c r="V32" s="91">
        <f>'Figure 1'!V$54</f>
        <v>0.051151061726212976</v>
      </c>
      <c r="W32" s="91">
        <f>'Figure 1'!W$54</f>
        <v>0.035199350102925075</v>
      </c>
      <c r="X32" s="90"/>
    </row>
    <row r="33" spans="2:24" ht="12.75"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</row>
    <row r="34" spans="2:24" ht="12.75"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</row>
    <row r="35" spans="2:24" ht="12.75">
      <c r="B35" s="90" t="s">
        <v>15</v>
      </c>
      <c r="C35" s="90">
        <f>'Figure 1'!C68</f>
        <v>680267418</v>
      </c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</row>
    <row r="36" spans="2:24" ht="12.75">
      <c r="B36" s="90" t="s">
        <v>54</v>
      </c>
      <c r="C36" s="90">
        <f>'Figure 1'!C69</f>
        <v>303383329</v>
      </c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</row>
    <row r="37" spans="2:24" ht="12.75">
      <c r="B37" s="90" t="s">
        <v>53</v>
      </c>
      <c r="C37" s="90">
        <f>'Figure 1'!C70</f>
        <v>259111314</v>
      </c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</row>
    <row r="38" spans="2:24" ht="12.75">
      <c r="B38" s="90" t="s">
        <v>71</v>
      </c>
      <c r="C38" s="90">
        <f>'Figure 1'!C71</f>
        <v>117772775</v>
      </c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</row>
    <row r="39" spans="2:24" ht="12.75"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3:Y66"/>
  <sheetViews>
    <sheetView showGridLines="0" tabSelected="1" zoomScale="80" zoomScaleNormal="80" workbookViewId="0" topLeftCell="C1">
      <selection activeCell="AA21" sqref="AA21"/>
    </sheetView>
  </sheetViews>
  <sheetFormatPr defaultColWidth="9.00390625" defaultRowHeight="12.75"/>
  <cols>
    <col min="1" max="1" width="31.25390625" style="1" customWidth="1"/>
    <col min="2" max="12" width="7.875" style="1" customWidth="1"/>
    <col min="13" max="13" width="8.875" style="1" customWidth="1"/>
    <col min="14" max="14" width="12.625" style="1" customWidth="1"/>
    <col min="15" max="17" width="7.875" style="1" customWidth="1"/>
    <col min="18" max="18" width="8.125" style="1" customWidth="1"/>
    <col min="19" max="19" width="7.875" style="1" customWidth="1"/>
    <col min="20" max="20" width="8.375" style="1" customWidth="1"/>
    <col min="21" max="21" width="8.375" style="1" bestFit="1" customWidth="1"/>
    <col min="22" max="22" width="7.875" style="1" customWidth="1"/>
    <col min="23" max="23" width="8.75390625" style="1" customWidth="1"/>
    <col min="24" max="24" width="14.375" style="1" customWidth="1"/>
    <col min="25" max="25" width="9.25390625" style="1" bestFit="1" customWidth="1"/>
    <col min="26" max="28" width="9.125" style="1" customWidth="1"/>
    <col min="29" max="29" width="9.625" style="1" bestFit="1" customWidth="1"/>
    <col min="30" max="16384" width="9.125" style="1" customWidth="1"/>
  </cols>
  <sheetData>
    <row r="3" ht="12.75">
      <c r="A3" s="16" t="s">
        <v>135</v>
      </c>
    </row>
    <row r="4" spans="1:22" ht="12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V4" s="4"/>
    </row>
    <row r="5" spans="1:24" ht="12.75" customHeight="1">
      <c r="A5" s="92"/>
      <c r="B5" s="98">
        <v>2013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9"/>
      <c r="N5" s="94" t="s">
        <v>116</v>
      </c>
      <c r="O5" s="100">
        <v>2014</v>
      </c>
      <c r="P5" s="98"/>
      <c r="Q5" s="98"/>
      <c r="R5" s="98"/>
      <c r="S5" s="98"/>
      <c r="T5" s="98"/>
      <c r="U5" s="98"/>
      <c r="V5" s="98"/>
      <c r="W5" s="99"/>
      <c r="X5" s="96" t="s">
        <v>117</v>
      </c>
    </row>
    <row r="6" spans="1:24" ht="52.5" customHeight="1">
      <c r="A6" s="93"/>
      <c r="B6" s="17" t="s">
        <v>65</v>
      </c>
      <c r="C6" s="18" t="s">
        <v>66</v>
      </c>
      <c r="D6" s="18" t="s">
        <v>67</v>
      </c>
      <c r="E6" s="18" t="s">
        <v>68</v>
      </c>
      <c r="F6" s="18" t="s">
        <v>69</v>
      </c>
      <c r="G6" s="18" t="s">
        <v>70</v>
      </c>
      <c r="H6" s="17" t="s">
        <v>78</v>
      </c>
      <c r="I6" s="18" t="s">
        <v>77</v>
      </c>
      <c r="J6" s="18" t="s">
        <v>76</v>
      </c>
      <c r="K6" s="18" t="s">
        <v>75</v>
      </c>
      <c r="L6" s="18" t="s">
        <v>74</v>
      </c>
      <c r="M6" s="18" t="s">
        <v>73</v>
      </c>
      <c r="N6" s="95"/>
      <c r="O6" s="88" t="s">
        <v>65</v>
      </c>
      <c r="P6" s="18" t="s">
        <v>66</v>
      </c>
      <c r="Q6" s="18" t="s">
        <v>67</v>
      </c>
      <c r="R6" s="18" t="s">
        <v>68</v>
      </c>
      <c r="S6" s="18" t="s">
        <v>69</v>
      </c>
      <c r="T6" s="18" t="s">
        <v>70</v>
      </c>
      <c r="U6" s="17" t="s">
        <v>78</v>
      </c>
      <c r="V6" s="18" t="s">
        <v>77</v>
      </c>
      <c r="W6" s="89" t="s">
        <v>76</v>
      </c>
      <c r="X6" s="97"/>
    </row>
    <row r="7" spans="1:25" ht="18" customHeight="1">
      <c r="A7" s="66" t="s">
        <v>104</v>
      </c>
      <c r="B7" s="38">
        <v>51077.219</v>
      </c>
      <c r="C7" s="38">
        <v>49235.932</v>
      </c>
      <c r="D7" s="38">
        <v>61374.17</v>
      </c>
      <c r="E7" s="38">
        <v>66407.274</v>
      </c>
      <c r="F7" s="38">
        <v>75652.299</v>
      </c>
      <c r="G7" s="38">
        <v>82312.104</v>
      </c>
      <c r="H7" s="38">
        <v>90780.541</v>
      </c>
      <c r="I7" s="38">
        <v>92316.031</v>
      </c>
      <c r="J7" s="38">
        <v>83917.288</v>
      </c>
      <c r="K7" s="38">
        <v>75516.982</v>
      </c>
      <c r="L7" s="38">
        <v>56986.993</v>
      </c>
      <c r="M7" s="38">
        <v>56643.235</v>
      </c>
      <c r="N7" s="37">
        <v>842220.068</v>
      </c>
      <c r="O7" s="38">
        <v>53381.676</v>
      </c>
      <c r="P7" s="38">
        <v>51111.191</v>
      </c>
      <c r="Q7" s="38">
        <v>61699.734</v>
      </c>
      <c r="R7" s="38">
        <v>70964.548</v>
      </c>
      <c r="S7" s="38">
        <v>78500.139</v>
      </c>
      <c r="T7" s="38">
        <v>86357.49</v>
      </c>
      <c r="U7" s="38">
        <v>94343.424</v>
      </c>
      <c r="V7" s="38">
        <v>97038.094</v>
      </c>
      <c r="W7" s="68">
        <v>86871.122</v>
      </c>
      <c r="X7" s="109">
        <v>0.04164092821631238</v>
      </c>
      <c r="Y7" s="4"/>
    </row>
    <row r="8" spans="1:25" ht="18" customHeight="1">
      <c r="A8" s="19" t="s">
        <v>56</v>
      </c>
      <c r="B8" s="72">
        <v>1554.866</v>
      </c>
      <c r="C8" s="21">
        <v>1555.864</v>
      </c>
      <c r="D8" s="21">
        <v>1931.714</v>
      </c>
      <c r="E8" s="21">
        <v>2260.87</v>
      </c>
      <c r="F8" s="21">
        <v>2408.63</v>
      </c>
      <c r="G8" s="22">
        <v>2459.953</v>
      </c>
      <c r="H8" s="22">
        <v>2835.492</v>
      </c>
      <c r="I8" s="22">
        <v>2785.495</v>
      </c>
      <c r="J8" s="22">
        <v>2592.839</v>
      </c>
      <c r="K8" s="22">
        <v>2342.081</v>
      </c>
      <c r="L8" s="22">
        <v>1864.656</v>
      </c>
      <c r="M8" s="22">
        <v>1794.762</v>
      </c>
      <c r="N8" s="20">
        <v>26387.221999999994</v>
      </c>
      <c r="O8" s="72">
        <v>1638.475</v>
      </c>
      <c r="P8" s="21">
        <v>1608.133</v>
      </c>
      <c r="Q8" s="21">
        <v>2004.713</v>
      </c>
      <c r="R8" s="21">
        <v>2505.098</v>
      </c>
      <c r="S8" s="21">
        <v>2619.665</v>
      </c>
      <c r="T8" s="22">
        <v>2683.4</v>
      </c>
      <c r="U8" s="22">
        <v>3065.812</v>
      </c>
      <c r="V8" s="22">
        <v>3102.97</v>
      </c>
      <c r="W8" s="69">
        <v>2872.303</v>
      </c>
      <c r="X8" s="110">
        <v>0.08411995002580985</v>
      </c>
      <c r="Y8" s="4"/>
    </row>
    <row r="9" spans="1:25" ht="18" customHeight="1">
      <c r="A9" s="23" t="s">
        <v>60</v>
      </c>
      <c r="B9" s="73">
        <v>279.656</v>
      </c>
      <c r="C9" s="24">
        <v>252.029</v>
      </c>
      <c r="D9" s="24">
        <v>294.508</v>
      </c>
      <c r="E9" s="24">
        <v>309.296</v>
      </c>
      <c r="F9" s="24">
        <v>479.412</v>
      </c>
      <c r="G9" s="74">
        <v>983.521</v>
      </c>
      <c r="H9" s="22">
        <v>1349.801</v>
      </c>
      <c r="I9" s="22">
        <v>1360.86</v>
      </c>
      <c r="J9" s="22">
        <v>844.583</v>
      </c>
      <c r="K9" s="22">
        <v>356.604</v>
      </c>
      <c r="L9" s="22">
        <v>271.511</v>
      </c>
      <c r="M9" s="22">
        <v>296.513</v>
      </c>
      <c r="N9" s="20">
        <v>7078.294</v>
      </c>
      <c r="O9" s="73">
        <v>298.853</v>
      </c>
      <c r="P9" s="24">
        <v>274.571</v>
      </c>
      <c r="Q9" s="24">
        <v>314.282</v>
      </c>
      <c r="R9" s="24">
        <v>350.849</v>
      </c>
      <c r="S9" s="24">
        <v>510.817</v>
      </c>
      <c r="T9" s="74">
        <v>1080.83</v>
      </c>
      <c r="U9" s="22">
        <v>1395.719</v>
      </c>
      <c r="V9" s="22">
        <v>1452.698</v>
      </c>
      <c r="W9" s="69">
        <v>852.883</v>
      </c>
      <c r="X9" s="110">
        <v>0.06140014748931799</v>
      </c>
      <c r="Y9" s="4"/>
    </row>
    <row r="10" spans="1:25" ht="18" customHeight="1">
      <c r="A10" s="23" t="s">
        <v>16</v>
      </c>
      <c r="B10" s="73">
        <v>620.302</v>
      </c>
      <c r="C10" s="24">
        <v>582.934</v>
      </c>
      <c r="D10" s="24">
        <v>811.521</v>
      </c>
      <c r="E10" s="24">
        <v>917.915</v>
      </c>
      <c r="F10" s="24">
        <v>1030.865</v>
      </c>
      <c r="G10" s="74">
        <v>1243.394</v>
      </c>
      <c r="H10" s="22">
        <v>1415.407</v>
      </c>
      <c r="I10" s="22">
        <v>1434.105</v>
      </c>
      <c r="J10" s="22">
        <v>1299.13</v>
      </c>
      <c r="K10" s="22">
        <v>1016.833</v>
      </c>
      <c r="L10" s="22">
        <v>761.934</v>
      </c>
      <c r="M10" s="22">
        <v>757.472</v>
      </c>
      <c r="N10" s="20">
        <v>11891.812</v>
      </c>
      <c r="O10" s="73">
        <v>648.635</v>
      </c>
      <c r="P10" s="24">
        <v>606.615</v>
      </c>
      <c r="Q10" s="24">
        <v>810.876</v>
      </c>
      <c r="R10" s="24">
        <v>948.014</v>
      </c>
      <c r="S10" s="24">
        <v>1037.45</v>
      </c>
      <c r="T10" s="74">
        <v>1265.173</v>
      </c>
      <c r="U10" s="22">
        <v>1392.495</v>
      </c>
      <c r="V10" s="22">
        <v>1427.244</v>
      </c>
      <c r="W10" s="69">
        <v>1317.82</v>
      </c>
      <c r="X10" s="110">
        <v>0.010555099083722652</v>
      </c>
      <c r="Y10" s="4"/>
    </row>
    <row r="11" spans="1:25" ht="18" customHeight="1">
      <c r="A11" s="23" t="s">
        <v>17</v>
      </c>
      <c r="B11" s="73">
        <v>1759.835</v>
      </c>
      <c r="C11" s="24">
        <v>1779.234</v>
      </c>
      <c r="D11" s="24">
        <v>2129.571</v>
      </c>
      <c r="E11" s="24">
        <v>2222.157</v>
      </c>
      <c r="F11" s="24">
        <v>2447.179</v>
      </c>
      <c r="G11" s="74">
        <v>2686.15</v>
      </c>
      <c r="H11" s="22">
        <v>2896.331</v>
      </c>
      <c r="I11" s="22">
        <v>2647.05</v>
      </c>
      <c r="J11" s="22">
        <v>2544.236</v>
      </c>
      <c r="K11" s="22">
        <v>2506.598</v>
      </c>
      <c r="L11" s="22">
        <v>1997.886</v>
      </c>
      <c r="M11" s="22">
        <v>1837.055</v>
      </c>
      <c r="N11" s="20">
        <v>27453.282</v>
      </c>
      <c r="O11" s="73">
        <v>1827.724</v>
      </c>
      <c r="P11" s="24">
        <v>1849.191</v>
      </c>
      <c r="Q11" s="24">
        <v>2210.837</v>
      </c>
      <c r="R11" s="24">
        <v>2476.908</v>
      </c>
      <c r="S11" s="24">
        <v>2632.277</v>
      </c>
      <c r="T11" s="74">
        <v>2877.845</v>
      </c>
      <c r="U11" s="22">
        <v>3066.149</v>
      </c>
      <c r="V11" s="22">
        <v>2811.41</v>
      </c>
      <c r="W11" s="69">
        <v>2677.171</v>
      </c>
      <c r="X11" s="110">
        <v>0.06241876854980655</v>
      </c>
      <c r="Y11" s="4"/>
    </row>
    <row r="12" spans="1:25" ht="18" customHeight="1">
      <c r="A12" s="23" t="s">
        <v>18</v>
      </c>
      <c r="B12" s="73">
        <v>10931.481</v>
      </c>
      <c r="C12" s="24">
        <v>10770.018</v>
      </c>
      <c r="D12" s="24">
        <v>13739.551</v>
      </c>
      <c r="E12" s="24">
        <v>14557.685</v>
      </c>
      <c r="F12" s="24">
        <v>16546.922</v>
      </c>
      <c r="G12" s="74">
        <v>17157.093</v>
      </c>
      <c r="H12" s="22">
        <v>18268.301</v>
      </c>
      <c r="I12" s="22">
        <v>18264.238</v>
      </c>
      <c r="J12" s="22">
        <v>18070.485</v>
      </c>
      <c r="K12" s="22">
        <v>17533.644</v>
      </c>
      <c r="L12" s="22">
        <v>12974.067</v>
      </c>
      <c r="M12" s="22">
        <v>11968.104</v>
      </c>
      <c r="N12" s="20">
        <v>180781.589</v>
      </c>
      <c r="O12" s="73">
        <v>11325.456</v>
      </c>
      <c r="P12" s="24">
        <v>11091.453</v>
      </c>
      <c r="Q12" s="24">
        <v>13601.984</v>
      </c>
      <c r="R12" s="24">
        <v>15024.355</v>
      </c>
      <c r="S12" s="24">
        <v>16813.839</v>
      </c>
      <c r="T12" s="74">
        <v>17740.47</v>
      </c>
      <c r="U12" s="22">
        <v>18487.775</v>
      </c>
      <c r="V12" s="22">
        <v>19425.012</v>
      </c>
      <c r="W12" s="69">
        <v>18911.048</v>
      </c>
      <c r="X12" s="110">
        <v>0.029757383809586813</v>
      </c>
      <c r="Y12" s="4"/>
    </row>
    <row r="13" spans="1:25" ht="18" customHeight="1">
      <c r="A13" s="23" t="s">
        <v>19</v>
      </c>
      <c r="B13" s="73">
        <v>123.139</v>
      </c>
      <c r="C13" s="24">
        <v>108.612</v>
      </c>
      <c r="D13" s="24">
        <v>143.652</v>
      </c>
      <c r="E13" s="24">
        <v>160.495</v>
      </c>
      <c r="F13" s="24">
        <v>183.407</v>
      </c>
      <c r="G13" s="74">
        <v>200.012</v>
      </c>
      <c r="H13" s="22">
        <v>198.795</v>
      </c>
      <c r="I13" s="22">
        <v>200.405</v>
      </c>
      <c r="J13" s="22">
        <v>190.431</v>
      </c>
      <c r="K13" s="22">
        <v>187.84</v>
      </c>
      <c r="L13" s="22">
        <v>136.779</v>
      </c>
      <c r="M13" s="22">
        <v>124.998</v>
      </c>
      <c r="N13" s="20">
        <v>1958.565</v>
      </c>
      <c r="O13" s="73">
        <v>120.548</v>
      </c>
      <c r="P13" s="24">
        <v>113.71</v>
      </c>
      <c r="Q13" s="24">
        <v>149.286</v>
      </c>
      <c r="R13" s="24">
        <v>159.035</v>
      </c>
      <c r="S13" s="24">
        <v>186.132</v>
      </c>
      <c r="T13" s="74">
        <v>200.877</v>
      </c>
      <c r="U13" s="22">
        <v>212.112</v>
      </c>
      <c r="V13" s="22">
        <v>208.671</v>
      </c>
      <c r="W13" s="69">
        <v>195.525</v>
      </c>
      <c r="X13" s="110">
        <v>0.024485933246208624</v>
      </c>
      <c r="Y13" s="4"/>
    </row>
    <row r="14" spans="1:25" ht="18" customHeight="1">
      <c r="A14" s="23" t="s">
        <v>61</v>
      </c>
      <c r="B14" s="73">
        <v>1394.689</v>
      </c>
      <c r="C14" s="24">
        <v>1405.008</v>
      </c>
      <c r="D14" s="24">
        <v>1860.162</v>
      </c>
      <c r="E14" s="24">
        <v>1969.497</v>
      </c>
      <c r="F14" s="24">
        <v>2272.742</v>
      </c>
      <c r="G14" s="74">
        <v>2485.996</v>
      </c>
      <c r="H14" s="22">
        <v>2712.369</v>
      </c>
      <c r="I14" s="22">
        <v>2680.247</v>
      </c>
      <c r="J14" s="22">
        <v>2301.19</v>
      </c>
      <c r="K14" s="22">
        <v>2162.067</v>
      </c>
      <c r="L14" s="22">
        <v>1681.008</v>
      </c>
      <c r="M14" s="22">
        <v>1678.665</v>
      </c>
      <c r="N14" s="20">
        <v>24603.640000000003</v>
      </c>
      <c r="O14" s="73">
        <v>1503.799</v>
      </c>
      <c r="P14" s="24">
        <v>1492.142</v>
      </c>
      <c r="Q14" s="24">
        <v>1797.047</v>
      </c>
      <c r="R14" s="24">
        <v>2217.914</v>
      </c>
      <c r="S14" s="24">
        <v>2411.882</v>
      </c>
      <c r="T14" s="74">
        <v>2628.941</v>
      </c>
      <c r="U14" s="22">
        <v>2871.256</v>
      </c>
      <c r="V14" s="22">
        <v>2861.199</v>
      </c>
      <c r="W14" s="69">
        <v>2461.078</v>
      </c>
      <c r="X14" s="110">
        <v>0.060966570414895616</v>
      </c>
      <c r="Y14" s="4"/>
    </row>
    <row r="15" spans="1:25" ht="18" customHeight="1">
      <c r="A15" s="23" t="s">
        <v>20</v>
      </c>
      <c r="B15" s="73">
        <v>858.593</v>
      </c>
      <c r="C15" s="24">
        <v>794.979</v>
      </c>
      <c r="D15" s="24">
        <v>1009.623</v>
      </c>
      <c r="E15" s="24">
        <v>1502.336</v>
      </c>
      <c r="F15" s="24">
        <v>3292.506</v>
      </c>
      <c r="G15" s="74">
        <v>4665.428</v>
      </c>
      <c r="H15" s="25">
        <v>5694.004</v>
      </c>
      <c r="I15" s="25">
        <v>5996.251</v>
      </c>
      <c r="J15" s="25">
        <v>4933.11</v>
      </c>
      <c r="K15" s="22">
        <v>2791.126</v>
      </c>
      <c r="L15" s="22">
        <v>1047.697</v>
      </c>
      <c r="M15" s="22">
        <v>1035.366</v>
      </c>
      <c r="N15" s="20">
        <v>33621.019</v>
      </c>
      <c r="O15" s="73">
        <v>943.218</v>
      </c>
      <c r="P15" s="24">
        <v>887.154</v>
      </c>
      <c r="Q15" s="24">
        <v>1079.638</v>
      </c>
      <c r="R15" s="24">
        <v>1955.11</v>
      </c>
      <c r="S15" s="24">
        <v>3771.893</v>
      </c>
      <c r="T15" s="74">
        <v>5377.59</v>
      </c>
      <c r="U15" s="25">
        <v>6628.494</v>
      </c>
      <c r="V15" s="25">
        <v>7000.561</v>
      </c>
      <c r="W15" s="69">
        <v>5542.649</v>
      </c>
      <c r="X15" s="110">
        <v>0.1544336192895004</v>
      </c>
      <c r="Y15" s="4"/>
    </row>
    <row r="16" spans="1:25" ht="18" customHeight="1">
      <c r="A16" s="23" t="s">
        <v>21</v>
      </c>
      <c r="B16" s="73">
        <v>8590.956</v>
      </c>
      <c r="C16" s="24">
        <v>8444.049</v>
      </c>
      <c r="D16" s="24">
        <v>11025.94</v>
      </c>
      <c r="E16" s="24">
        <v>12416.632</v>
      </c>
      <c r="F16" s="24">
        <v>14353.5</v>
      </c>
      <c r="G16" s="74">
        <v>15887.131</v>
      </c>
      <c r="H16" s="22">
        <v>18047.426</v>
      </c>
      <c r="I16" s="22">
        <v>18561.941</v>
      </c>
      <c r="J16" s="25">
        <v>16374.282</v>
      </c>
      <c r="K16" s="25">
        <v>14422.718</v>
      </c>
      <c r="L16" s="25">
        <v>10040.406</v>
      </c>
      <c r="M16" s="25">
        <v>9566.992</v>
      </c>
      <c r="N16" s="20">
        <v>157731.97299999997</v>
      </c>
      <c r="O16" s="73">
        <v>8996.03</v>
      </c>
      <c r="P16" s="24">
        <v>8834.263</v>
      </c>
      <c r="Q16" s="24">
        <v>11095.431</v>
      </c>
      <c r="R16" s="24">
        <v>13692.245</v>
      </c>
      <c r="S16" s="24">
        <v>14995.519</v>
      </c>
      <c r="T16" s="74">
        <v>16610.309</v>
      </c>
      <c r="U16" s="22">
        <v>18735.469</v>
      </c>
      <c r="V16" s="22">
        <v>19698.553</v>
      </c>
      <c r="W16" s="84">
        <v>17153.633</v>
      </c>
      <c r="X16" s="110">
        <v>0.04938967892777879</v>
      </c>
      <c r="Y16" s="4"/>
    </row>
    <row r="17" spans="1:25" ht="18" customHeight="1">
      <c r="A17" s="23" t="s">
        <v>22</v>
      </c>
      <c r="B17" s="73">
        <v>8958.354</v>
      </c>
      <c r="C17" s="24">
        <v>8612.79</v>
      </c>
      <c r="D17" s="24">
        <v>10710.324</v>
      </c>
      <c r="E17" s="24">
        <v>11647.06</v>
      </c>
      <c r="F17" s="24">
        <v>12598.361</v>
      </c>
      <c r="G17" s="74">
        <v>12707.515</v>
      </c>
      <c r="H17" s="25">
        <v>14083.367</v>
      </c>
      <c r="I17" s="25">
        <v>14378.08</v>
      </c>
      <c r="J17" s="25">
        <v>12726.522</v>
      </c>
      <c r="K17" s="22">
        <v>12002.953</v>
      </c>
      <c r="L17" s="22">
        <v>9570.612</v>
      </c>
      <c r="M17" s="22">
        <v>10089.444</v>
      </c>
      <c r="N17" s="20">
        <v>138085.38199999998</v>
      </c>
      <c r="O17" s="73">
        <v>9353.544</v>
      </c>
      <c r="P17" s="24">
        <v>8927.317</v>
      </c>
      <c r="Q17" s="24">
        <v>10753.775</v>
      </c>
      <c r="R17" s="24">
        <v>12223.905</v>
      </c>
      <c r="S17" s="24">
        <v>12882.334</v>
      </c>
      <c r="T17" s="74">
        <v>13385.701</v>
      </c>
      <c r="U17" s="25">
        <v>14455.626</v>
      </c>
      <c r="V17" s="25">
        <v>15125.547</v>
      </c>
      <c r="W17" s="69">
        <v>11988.093</v>
      </c>
      <c r="X17" s="110">
        <v>0.025121306024627144</v>
      </c>
      <c r="Y17" s="4"/>
    </row>
    <row r="18" spans="1:25" ht="18" customHeight="1">
      <c r="A18" s="23" t="s">
        <v>62</v>
      </c>
      <c r="B18" s="73">
        <v>159.163</v>
      </c>
      <c r="C18" s="24">
        <v>140.794</v>
      </c>
      <c r="D18" s="24">
        <v>211.298</v>
      </c>
      <c r="E18" s="24">
        <v>339.615</v>
      </c>
      <c r="F18" s="24">
        <v>560.226</v>
      </c>
      <c r="G18" s="74">
        <v>755.721</v>
      </c>
      <c r="H18" s="22">
        <v>977.377</v>
      </c>
      <c r="I18" s="22">
        <v>1000.912</v>
      </c>
      <c r="J18" s="25">
        <v>768.519</v>
      </c>
      <c r="K18" s="25">
        <v>460.88</v>
      </c>
      <c r="L18" s="25">
        <v>178.92</v>
      </c>
      <c r="M18" s="25">
        <v>168.6</v>
      </c>
      <c r="N18" s="20">
        <v>5722.025000000001</v>
      </c>
      <c r="O18" s="73">
        <v>153.122</v>
      </c>
      <c r="P18" s="24">
        <v>141.801</v>
      </c>
      <c r="Q18" s="24">
        <v>186.427</v>
      </c>
      <c r="R18" s="24">
        <v>375.079</v>
      </c>
      <c r="S18" s="24">
        <v>602.715</v>
      </c>
      <c r="T18" s="74">
        <v>794.425</v>
      </c>
      <c r="U18" s="22">
        <v>1093.161</v>
      </c>
      <c r="V18" s="22">
        <v>1105.922</v>
      </c>
      <c r="W18" s="84">
        <v>815.552</v>
      </c>
      <c r="X18" s="110">
        <v>0.07216240555597953</v>
      </c>
      <c r="Y18" s="4"/>
    </row>
    <row r="19" spans="1:25" ht="18" customHeight="1">
      <c r="A19" s="23" t="s">
        <v>59</v>
      </c>
      <c r="B19" s="73">
        <v>6867.147</v>
      </c>
      <c r="C19" s="24">
        <v>6496.657</v>
      </c>
      <c r="D19" s="24">
        <v>8249.254</v>
      </c>
      <c r="E19" s="24">
        <v>9562.006</v>
      </c>
      <c r="F19" s="24">
        <v>10467.693</v>
      </c>
      <c r="G19" s="74">
        <v>11365.607</v>
      </c>
      <c r="H19" s="22">
        <v>12541.097</v>
      </c>
      <c r="I19" s="22">
        <v>12849.607</v>
      </c>
      <c r="J19" s="22">
        <v>11661.396</v>
      </c>
      <c r="K19" s="22">
        <v>10133.45</v>
      </c>
      <c r="L19" s="22">
        <v>7527.223</v>
      </c>
      <c r="M19" s="22">
        <v>7550.789</v>
      </c>
      <c r="N19" s="20">
        <v>115271.926</v>
      </c>
      <c r="O19" s="73">
        <v>7153.464</v>
      </c>
      <c r="P19" s="24">
        <v>6723.994</v>
      </c>
      <c r="Q19" s="24">
        <v>8377.827</v>
      </c>
      <c r="R19" s="24">
        <v>10158.041</v>
      </c>
      <c r="S19" s="24">
        <v>10909.145</v>
      </c>
      <c r="T19" s="74">
        <v>11904.936</v>
      </c>
      <c r="U19" s="22">
        <v>13192.856</v>
      </c>
      <c r="V19" s="22">
        <v>13861.877</v>
      </c>
      <c r="W19" s="69">
        <v>12263.503</v>
      </c>
      <c r="X19" s="110">
        <v>0.04980186422312882</v>
      </c>
      <c r="Y19" s="4"/>
    </row>
    <row r="20" spans="1:25" ht="18" customHeight="1">
      <c r="A20" s="23" t="s">
        <v>23</v>
      </c>
      <c r="B20" s="73">
        <v>232.222</v>
      </c>
      <c r="C20" s="24">
        <v>204.904</v>
      </c>
      <c r="D20" s="24">
        <v>313.984</v>
      </c>
      <c r="E20" s="24">
        <v>468.845</v>
      </c>
      <c r="F20" s="24">
        <v>738.059</v>
      </c>
      <c r="G20" s="74">
        <v>840.135</v>
      </c>
      <c r="H20" s="22">
        <v>940.066</v>
      </c>
      <c r="I20" s="22">
        <v>972.178</v>
      </c>
      <c r="J20" s="22">
        <v>894.754</v>
      </c>
      <c r="K20" s="22">
        <v>790.568</v>
      </c>
      <c r="L20" s="22">
        <v>348.935</v>
      </c>
      <c r="M20" s="22">
        <v>266.787</v>
      </c>
      <c r="N20" s="20">
        <v>7011.437000000001</v>
      </c>
      <c r="O20" s="73">
        <v>246.258</v>
      </c>
      <c r="P20" s="24">
        <v>229.216</v>
      </c>
      <c r="Q20" s="24">
        <v>306.09</v>
      </c>
      <c r="R20" s="24">
        <v>534.378</v>
      </c>
      <c r="S20" s="24">
        <v>745.245</v>
      </c>
      <c r="T20" s="74">
        <v>873.571</v>
      </c>
      <c r="U20" s="22">
        <v>1008.904</v>
      </c>
      <c r="V20" s="22">
        <v>1063.336</v>
      </c>
      <c r="W20" s="69">
        <v>881.034</v>
      </c>
      <c r="X20" s="110">
        <v>0.05046879234389379</v>
      </c>
      <c r="Y20" s="4"/>
    </row>
    <row r="21" spans="1:25" ht="18" customHeight="1">
      <c r="A21" s="23" t="s">
        <v>24</v>
      </c>
      <c r="B21" s="73">
        <v>311.273</v>
      </c>
      <c r="C21" s="24">
        <v>281.77</v>
      </c>
      <c r="D21" s="24">
        <v>353.815</v>
      </c>
      <c r="E21" s="24">
        <v>396.36</v>
      </c>
      <c r="F21" s="24">
        <v>439.029</v>
      </c>
      <c r="G21" s="74">
        <v>483.846</v>
      </c>
      <c r="H21" s="22">
        <v>515.406</v>
      </c>
      <c r="I21" s="22">
        <v>493.887</v>
      </c>
      <c r="J21" s="22">
        <v>437.888</v>
      </c>
      <c r="K21" s="22">
        <v>412.213</v>
      </c>
      <c r="L21" s="22">
        <v>329.092</v>
      </c>
      <c r="M21" s="22">
        <v>327.678</v>
      </c>
      <c r="N21" s="20">
        <v>4782.257</v>
      </c>
      <c r="O21" s="73">
        <v>308.448</v>
      </c>
      <c r="P21" s="24">
        <v>275.75</v>
      </c>
      <c r="Q21" s="24">
        <v>331.701</v>
      </c>
      <c r="R21" s="24">
        <v>397.08</v>
      </c>
      <c r="S21" s="24">
        <v>425.332</v>
      </c>
      <c r="T21" s="74">
        <v>486.863</v>
      </c>
      <c r="U21" s="22">
        <v>513.811</v>
      </c>
      <c r="V21" s="22">
        <v>507.467</v>
      </c>
      <c r="W21" s="69">
        <v>448.863</v>
      </c>
      <c r="X21" s="111">
        <v>-0.004836432754490971</v>
      </c>
      <c r="Y21" s="4"/>
    </row>
    <row r="22" spans="1:25" ht="18" customHeight="1">
      <c r="A22" s="23" t="s">
        <v>25</v>
      </c>
      <c r="B22" s="73">
        <v>208.858</v>
      </c>
      <c r="C22" s="24">
        <v>188.677</v>
      </c>
      <c r="D22" s="24">
        <v>226.89</v>
      </c>
      <c r="E22" s="24">
        <v>272.823</v>
      </c>
      <c r="F22" s="24">
        <v>316.506</v>
      </c>
      <c r="G22" s="74">
        <v>349.189</v>
      </c>
      <c r="H22" s="22">
        <v>374.024</v>
      </c>
      <c r="I22" s="22">
        <v>370.828</v>
      </c>
      <c r="J22" s="22">
        <v>345.048</v>
      </c>
      <c r="K22" s="22">
        <v>343.298</v>
      </c>
      <c r="L22" s="22">
        <v>252.704</v>
      </c>
      <c r="M22" s="22">
        <v>233.513</v>
      </c>
      <c r="N22" s="20">
        <v>3482.3579999999997</v>
      </c>
      <c r="O22" s="73">
        <v>220.606</v>
      </c>
      <c r="P22" s="24">
        <v>201.503</v>
      </c>
      <c r="Q22" s="24">
        <v>240.029</v>
      </c>
      <c r="R22" s="24">
        <v>314.497</v>
      </c>
      <c r="S22" s="24">
        <v>374.149</v>
      </c>
      <c r="T22" s="74">
        <v>390.726</v>
      </c>
      <c r="U22" s="22">
        <v>398.776</v>
      </c>
      <c r="V22" s="22">
        <v>398.92</v>
      </c>
      <c r="W22" s="69">
        <v>364.973</v>
      </c>
      <c r="X22" s="110">
        <v>0.09474213136623622</v>
      </c>
      <c r="Y22" s="4"/>
    </row>
    <row r="23" spans="1:25" ht="18" customHeight="1">
      <c r="A23" s="23" t="s">
        <v>26</v>
      </c>
      <c r="B23" s="73">
        <v>114.824</v>
      </c>
      <c r="C23" s="24">
        <v>118.029</v>
      </c>
      <c r="D23" s="24">
        <v>160.224</v>
      </c>
      <c r="E23" s="24">
        <v>173.459</v>
      </c>
      <c r="F23" s="24">
        <v>200.642</v>
      </c>
      <c r="G23" s="74">
        <v>201.899</v>
      </c>
      <c r="H23" s="22">
        <v>231.127</v>
      </c>
      <c r="I23" s="22">
        <v>243.204</v>
      </c>
      <c r="J23" s="22">
        <v>220.863</v>
      </c>
      <c r="K23" s="22">
        <v>201.148</v>
      </c>
      <c r="L23" s="22">
        <v>153.638</v>
      </c>
      <c r="M23" s="22">
        <v>149.691</v>
      </c>
      <c r="N23" s="20">
        <v>2168.748</v>
      </c>
      <c r="O23" s="73">
        <v>137.003</v>
      </c>
      <c r="P23" s="24">
        <v>137.109</v>
      </c>
      <c r="Q23" s="24">
        <v>176.868</v>
      </c>
      <c r="R23" s="24">
        <v>212.059</v>
      </c>
      <c r="S23" s="24">
        <v>226.912</v>
      </c>
      <c r="T23" s="74">
        <v>238.155</v>
      </c>
      <c r="U23" s="22">
        <v>241.377</v>
      </c>
      <c r="V23" s="22">
        <v>265.677</v>
      </c>
      <c r="W23" s="69">
        <v>238.743</v>
      </c>
      <c r="X23" s="110">
        <v>0.12596025527092625</v>
      </c>
      <c r="Y23" s="4"/>
    </row>
    <row r="24" spans="1:25" ht="18" customHeight="1">
      <c r="A24" s="23" t="s">
        <v>27</v>
      </c>
      <c r="B24" s="73">
        <v>515.259</v>
      </c>
      <c r="C24" s="24">
        <v>486.058</v>
      </c>
      <c r="D24" s="24">
        <v>631.657</v>
      </c>
      <c r="E24" s="24">
        <v>697.543</v>
      </c>
      <c r="F24" s="24">
        <v>758.972</v>
      </c>
      <c r="G24" s="74">
        <v>789.589</v>
      </c>
      <c r="H24" s="22">
        <v>863.295</v>
      </c>
      <c r="I24" s="22">
        <v>858.503</v>
      </c>
      <c r="J24" s="22">
        <v>817.465</v>
      </c>
      <c r="K24" s="22">
        <v>783.695</v>
      </c>
      <c r="L24" s="22">
        <v>634.86</v>
      </c>
      <c r="M24" s="22">
        <v>604.423</v>
      </c>
      <c r="N24" s="20">
        <v>8441.319</v>
      </c>
      <c r="O24" s="73">
        <v>549.132</v>
      </c>
      <c r="P24" s="24">
        <v>523.71</v>
      </c>
      <c r="Q24" s="24">
        <v>659.573</v>
      </c>
      <c r="R24" s="24">
        <v>750.537</v>
      </c>
      <c r="S24" s="24">
        <v>803.513</v>
      </c>
      <c r="T24" s="74">
        <v>857.524</v>
      </c>
      <c r="U24" s="22">
        <v>934.635</v>
      </c>
      <c r="V24" s="22">
        <v>931.501</v>
      </c>
      <c r="W24" s="69">
        <v>865.929</v>
      </c>
      <c r="X24" s="110">
        <v>0.07131328796646996</v>
      </c>
      <c r="Y24" s="4"/>
    </row>
    <row r="25" spans="1:25" ht="18" customHeight="1">
      <c r="A25" s="23" t="s">
        <v>28</v>
      </c>
      <c r="B25" s="73">
        <v>179.243</v>
      </c>
      <c r="C25" s="24">
        <v>176.821</v>
      </c>
      <c r="D25" s="24">
        <v>249.36</v>
      </c>
      <c r="E25" s="24">
        <v>331.729</v>
      </c>
      <c r="F25" s="24">
        <v>377.948</v>
      </c>
      <c r="G25" s="74">
        <v>411.953</v>
      </c>
      <c r="H25" s="22">
        <v>471.21</v>
      </c>
      <c r="I25" s="22">
        <v>507.646</v>
      </c>
      <c r="J25" s="22">
        <v>452.294</v>
      </c>
      <c r="K25" s="22">
        <v>409.751</v>
      </c>
      <c r="L25" s="22">
        <v>249.133</v>
      </c>
      <c r="M25" s="22">
        <v>214.76</v>
      </c>
      <c r="N25" s="20">
        <v>4031.848</v>
      </c>
      <c r="O25" s="73">
        <v>199.354</v>
      </c>
      <c r="P25" s="24">
        <v>193.334</v>
      </c>
      <c r="Q25" s="24">
        <v>263.404</v>
      </c>
      <c r="R25" s="24">
        <v>376.94</v>
      </c>
      <c r="S25" s="24">
        <v>402.098</v>
      </c>
      <c r="T25" s="74">
        <v>424.329</v>
      </c>
      <c r="U25" s="22">
        <v>511.411</v>
      </c>
      <c r="V25" s="22">
        <v>551.45</v>
      </c>
      <c r="W25" s="69">
        <v>463.215</v>
      </c>
      <c r="X25" s="110">
        <v>0.07198110065087615</v>
      </c>
      <c r="Y25" s="4"/>
    </row>
    <row r="26" spans="1:25" ht="18" customHeight="1">
      <c r="A26" s="23" t="s">
        <v>29</v>
      </c>
      <c r="B26" s="73">
        <v>3671.843</v>
      </c>
      <c r="C26" s="24">
        <v>3565.757</v>
      </c>
      <c r="D26" s="24">
        <v>4344.686</v>
      </c>
      <c r="E26" s="24">
        <v>4781.04</v>
      </c>
      <c r="F26" s="24">
        <v>5443.532</v>
      </c>
      <c r="G26" s="74">
        <v>5407.806</v>
      </c>
      <c r="H26" s="22">
        <v>5936.543</v>
      </c>
      <c r="I26" s="22">
        <v>5945.764</v>
      </c>
      <c r="J26" s="22">
        <v>5480.773</v>
      </c>
      <c r="K26" s="25">
        <v>5291.805</v>
      </c>
      <c r="L26" s="25">
        <v>4101.91</v>
      </c>
      <c r="M26" s="25">
        <v>4105.762</v>
      </c>
      <c r="N26" s="20">
        <v>58077.221000000005</v>
      </c>
      <c r="O26" s="73">
        <v>3938.945</v>
      </c>
      <c r="P26" s="24">
        <v>3772.322</v>
      </c>
      <c r="Q26" s="24">
        <v>4492.575</v>
      </c>
      <c r="R26" s="24">
        <v>5077.273</v>
      </c>
      <c r="S26" s="24">
        <v>5621.391</v>
      </c>
      <c r="T26" s="74">
        <v>5645.721</v>
      </c>
      <c r="U26" s="22">
        <v>6073.347</v>
      </c>
      <c r="V26" s="22">
        <v>6263.574</v>
      </c>
      <c r="W26" s="84">
        <v>5805.826</v>
      </c>
      <c r="X26" s="110">
        <v>0.047405494544542126</v>
      </c>
      <c r="Y26" s="4"/>
    </row>
    <row r="27" spans="1:25" ht="18" customHeight="1">
      <c r="A27" s="23" t="s">
        <v>30</v>
      </c>
      <c r="B27" s="73">
        <v>1762.653</v>
      </c>
      <c r="C27" s="24">
        <v>1733.91</v>
      </c>
      <c r="D27" s="24">
        <v>2150.535</v>
      </c>
      <c r="E27" s="24">
        <v>2029.996</v>
      </c>
      <c r="F27" s="24">
        <v>2239.011</v>
      </c>
      <c r="G27" s="74">
        <v>2408.193</v>
      </c>
      <c r="H27" s="22">
        <v>2513.804</v>
      </c>
      <c r="I27" s="22">
        <v>2537.606</v>
      </c>
      <c r="J27" s="22">
        <v>2451.674</v>
      </c>
      <c r="K27" s="22">
        <v>2230.866</v>
      </c>
      <c r="L27" s="22">
        <v>1817.948</v>
      </c>
      <c r="M27" s="22">
        <v>1873.528</v>
      </c>
      <c r="N27" s="20">
        <v>25749.724</v>
      </c>
      <c r="O27" s="73">
        <v>1807</v>
      </c>
      <c r="P27" s="24">
        <v>1779.141</v>
      </c>
      <c r="Q27" s="24">
        <v>2108.523</v>
      </c>
      <c r="R27" s="24">
        <v>2189.332</v>
      </c>
      <c r="S27" s="24">
        <v>2330.573</v>
      </c>
      <c r="T27" s="74">
        <v>2483.1</v>
      </c>
      <c r="U27" s="22">
        <v>2571.197</v>
      </c>
      <c r="V27" s="22">
        <v>2645.521</v>
      </c>
      <c r="W27" s="69">
        <v>2519.181</v>
      </c>
      <c r="X27" s="110">
        <v>0.030573174007541892</v>
      </c>
      <c r="Y27" s="4"/>
    </row>
    <row r="28" spans="1:25" ht="18" customHeight="1">
      <c r="A28" s="23" t="s">
        <v>58</v>
      </c>
      <c r="B28" s="73">
        <v>1400.616</v>
      </c>
      <c r="C28" s="24">
        <v>1347.05</v>
      </c>
      <c r="D28" s="24">
        <v>1576.466</v>
      </c>
      <c r="E28" s="24">
        <v>1861.379</v>
      </c>
      <c r="F28" s="24">
        <v>2139.072</v>
      </c>
      <c r="G28" s="74">
        <v>2343.424</v>
      </c>
      <c r="H28" s="22">
        <v>2647.042</v>
      </c>
      <c r="I28" s="22">
        <v>2624.659</v>
      </c>
      <c r="J28" s="22">
        <v>2440.269</v>
      </c>
      <c r="K28" s="22">
        <v>1946.683</v>
      </c>
      <c r="L28" s="22">
        <v>1509.086</v>
      </c>
      <c r="M28" s="22">
        <v>1438.423</v>
      </c>
      <c r="N28" s="20">
        <v>23274.168999999994</v>
      </c>
      <c r="O28" s="73">
        <v>1328.751</v>
      </c>
      <c r="P28" s="24">
        <v>1285.111</v>
      </c>
      <c r="Q28" s="24">
        <v>1483.613</v>
      </c>
      <c r="R28" s="24">
        <v>1916.664</v>
      </c>
      <c r="S28" s="24">
        <v>2274.419</v>
      </c>
      <c r="T28" s="74">
        <v>2611.604</v>
      </c>
      <c r="U28" s="22">
        <v>2896.96</v>
      </c>
      <c r="V28" s="22">
        <v>2559.021</v>
      </c>
      <c r="W28" s="69">
        <v>2685.247</v>
      </c>
      <c r="X28" s="110">
        <v>0.03598551837143238</v>
      </c>
      <c r="Y28" s="4"/>
    </row>
    <row r="29" spans="1:25" ht="18" customHeight="1">
      <c r="A29" s="23" t="s">
        <v>31</v>
      </c>
      <c r="B29" s="73">
        <v>1616.042</v>
      </c>
      <c r="C29" s="24">
        <v>1555.465</v>
      </c>
      <c r="D29" s="24">
        <v>2025.485</v>
      </c>
      <c r="E29" s="24">
        <v>2425.026</v>
      </c>
      <c r="F29" s="24">
        <v>2766.882</v>
      </c>
      <c r="G29" s="74">
        <v>2869.982</v>
      </c>
      <c r="H29" s="22">
        <v>3343.127</v>
      </c>
      <c r="I29" s="22">
        <v>3515.661</v>
      </c>
      <c r="J29" s="22">
        <v>3095.8</v>
      </c>
      <c r="K29" s="22">
        <v>2756.451</v>
      </c>
      <c r="L29" s="22">
        <v>1843.126</v>
      </c>
      <c r="M29" s="22">
        <v>1881.099</v>
      </c>
      <c r="N29" s="20">
        <v>29694.145999999997</v>
      </c>
      <c r="O29" s="73">
        <v>1752.623</v>
      </c>
      <c r="P29" s="24">
        <v>1674.153</v>
      </c>
      <c r="Q29" s="24">
        <v>2108.693</v>
      </c>
      <c r="R29" s="24">
        <v>2811.068</v>
      </c>
      <c r="S29" s="24">
        <v>3020.085</v>
      </c>
      <c r="T29" s="74">
        <v>3151.594</v>
      </c>
      <c r="U29" s="22">
        <v>3642.049</v>
      </c>
      <c r="V29" s="22">
        <v>3853.854</v>
      </c>
      <c r="W29" s="69">
        <v>3392.435</v>
      </c>
      <c r="X29" s="110">
        <v>0.09447463046239979</v>
      </c>
      <c r="Y29" s="4"/>
    </row>
    <row r="30" spans="1:25" ht="18" customHeight="1">
      <c r="A30" s="23" t="s">
        <v>52</v>
      </c>
      <c r="B30" s="73">
        <v>661.326</v>
      </c>
      <c r="C30" s="24">
        <v>571.487</v>
      </c>
      <c r="D30" s="24">
        <v>714.931</v>
      </c>
      <c r="E30" s="24">
        <v>776.647</v>
      </c>
      <c r="F30" s="24">
        <v>897.016</v>
      </c>
      <c r="G30" s="74">
        <v>957.116</v>
      </c>
      <c r="H30" s="22">
        <v>1054.749</v>
      </c>
      <c r="I30" s="22">
        <v>1073.249</v>
      </c>
      <c r="J30" s="22">
        <v>1004.498</v>
      </c>
      <c r="K30" s="22">
        <v>844.809</v>
      </c>
      <c r="L30" s="22">
        <v>726.004</v>
      </c>
      <c r="M30" s="22">
        <v>735.101</v>
      </c>
      <c r="N30" s="20">
        <v>10016.933</v>
      </c>
      <c r="O30" s="73">
        <v>682.187</v>
      </c>
      <c r="P30" s="24">
        <v>624.684</v>
      </c>
      <c r="Q30" s="24">
        <v>726.588</v>
      </c>
      <c r="R30" s="24">
        <v>869.071</v>
      </c>
      <c r="S30" s="24">
        <v>920.899</v>
      </c>
      <c r="T30" s="74">
        <v>1044.96</v>
      </c>
      <c r="U30" s="22">
        <v>1151.537</v>
      </c>
      <c r="V30" s="22">
        <v>1165.977</v>
      </c>
      <c r="W30" s="69">
        <v>1094.131</v>
      </c>
      <c r="X30" s="110">
        <v>0.07379245207410312</v>
      </c>
      <c r="Y30" s="4"/>
    </row>
    <row r="31" spans="1:25" ht="18" customHeight="1">
      <c r="A31" s="23" t="s">
        <v>32</v>
      </c>
      <c r="B31" s="73">
        <v>64.366</v>
      </c>
      <c r="C31" s="24">
        <v>65.692</v>
      </c>
      <c r="D31" s="24">
        <v>81.785</v>
      </c>
      <c r="E31" s="24">
        <v>97.807</v>
      </c>
      <c r="F31" s="24">
        <v>115.488</v>
      </c>
      <c r="G31" s="74">
        <v>128.936</v>
      </c>
      <c r="H31" s="22">
        <v>152.199</v>
      </c>
      <c r="I31" s="22">
        <v>153.564</v>
      </c>
      <c r="J31" s="22">
        <v>135.136</v>
      </c>
      <c r="K31" s="22">
        <v>109.756</v>
      </c>
      <c r="L31" s="22">
        <v>83.513</v>
      </c>
      <c r="M31" s="22">
        <v>77.524</v>
      </c>
      <c r="N31" s="20">
        <v>1265.7659999999996</v>
      </c>
      <c r="O31" s="73">
        <v>75.317</v>
      </c>
      <c r="P31" s="24">
        <v>75.132</v>
      </c>
      <c r="Q31" s="24">
        <v>86.324</v>
      </c>
      <c r="R31" s="24">
        <v>99.129</v>
      </c>
      <c r="S31" s="24">
        <v>107.401</v>
      </c>
      <c r="T31" s="74">
        <v>127.746</v>
      </c>
      <c r="U31" s="22">
        <v>147.871</v>
      </c>
      <c r="V31" s="22">
        <v>162.798</v>
      </c>
      <c r="W31" s="69">
        <v>143.071</v>
      </c>
      <c r="X31" s="110">
        <v>0.029966642310897074</v>
      </c>
      <c r="Y31" s="4"/>
    </row>
    <row r="32" spans="1:25" ht="18" customHeight="1">
      <c r="A32" s="23" t="s">
        <v>33</v>
      </c>
      <c r="B32" s="73">
        <v>55.993</v>
      </c>
      <c r="C32" s="24">
        <v>53.125</v>
      </c>
      <c r="D32" s="24">
        <v>71.454</v>
      </c>
      <c r="E32" s="24">
        <v>98.937</v>
      </c>
      <c r="F32" s="24">
        <v>110.277</v>
      </c>
      <c r="G32" s="74">
        <v>185.694</v>
      </c>
      <c r="H32" s="22">
        <v>276.905</v>
      </c>
      <c r="I32" s="22">
        <v>262.225</v>
      </c>
      <c r="J32" s="22">
        <v>181.768</v>
      </c>
      <c r="K32" s="22">
        <v>112.649</v>
      </c>
      <c r="L32" s="22">
        <v>72.152</v>
      </c>
      <c r="M32" s="22">
        <v>75.97</v>
      </c>
      <c r="N32" s="20">
        <v>1557.1490000000001</v>
      </c>
      <c r="O32" s="73">
        <v>67.546</v>
      </c>
      <c r="P32" s="24">
        <v>60.235</v>
      </c>
      <c r="Q32" s="24">
        <v>74.434</v>
      </c>
      <c r="R32" s="24">
        <v>97.31</v>
      </c>
      <c r="S32" s="24">
        <v>105.317</v>
      </c>
      <c r="T32" s="74">
        <v>184.032</v>
      </c>
      <c r="U32" s="22">
        <v>302.119</v>
      </c>
      <c r="V32" s="22">
        <v>287.902</v>
      </c>
      <c r="W32" s="69">
        <v>199.914</v>
      </c>
      <c r="X32" s="110">
        <v>0.06358562086058228</v>
      </c>
      <c r="Y32" s="4"/>
    </row>
    <row r="33" spans="1:25" ht="18" customHeight="1">
      <c r="A33" s="23" t="s">
        <v>34</v>
      </c>
      <c r="B33" s="73">
        <v>1190.652</v>
      </c>
      <c r="C33" s="24">
        <v>1181.445</v>
      </c>
      <c r="D33" s="24">
        <v>1377.146</v>
      </c>
      <c r="E33" s="24">
        <v>1357.674</v>
      </c>
      <c r="F33" s="24">
        <v>1420.393</v>
      </c>
      <c r="G33" s="74">
        <v>1537.015</v>
      </c>
      <c r="H33" s="22">
        <v>1538.437</v>
      </c>
      <c r="I33" s="22">
        <v>1493.923</v>
      </c>
      <c r="J33" s="22">
        <v>1461.236</v>
      </c>
      <c r="K33" s="22">
        <v>1478.043</v>
      </c>
      <c r="L33" s="22">
        <v>1193.585</v>
      </c>
      <c r="M33" s="22">
        <v>1335.842</v>
      </c>
      <c r="N33" s="20">
        <v>16565.391</v>
      </c>
      <c r="O33" s="73">
        <v>1252.591</v>
      </c>
      <c r="P33" s="24">
        <v>1226.866</v>
      </c>
      <c r="Q33" s="24">
        <v>1426.007</v>
      </c>
      <c r="R33" s="24">
        <v>1420.894</v>
      </c>
      <c r="S33" s="24">
        <v>1465.517</v>
      </c>
      <c r="T33" s="74">
        <v>1609.155</v>
      </c>
      <c r="U33" s="22">
        <v>1563.729</v>
      </c>
      <c r="V33" s="22">
        <v>1537.721</v>
      </c>
      <c r="W33" s="69">
        <v>1495.137</v>
      </c>
      <c r="X33" s="110">
        <v>0.03501343892830677</v>
      </c>
      <c r="Y33" s="4"/>
    </row>
    <row r="34" spans="1:25" ht="18" customHeight="1">
      <c r="A34" s="23" t="s">
        <v>57</v>
      </c>
      <c r="B34" s="73">
        <v>2031.207</v>
      </c>
      <c r="C34" s="24">
        <v>2028.734</v>
      </c>
      <c r="D34" s="24">
        <v>2404.753</v>
      </c>
      <c r="E34" s="24">
        <v>2580.425</v>
      </c>
      <c r="F34" s="24">
        <v>2910.807</v>
      </c>
      <c r="G34" s="74">
        <v>3014.715</v>
      </c>
      <c r="H34" s="22">
        <v>2963.348</v>
      </c>
      <c r="I34" s="22">
        <v>2942.006</v>
      </c>
      <c r="J34" s="22">
        <v>2959.758</v>
      </c>
      <c r="K34" s="22">
        <v>2900.813</v>
      </c>
      <c r="L34" s="22">
        <v>2459.147</v>
      </c>
      <c r="M34" s="22">
        <v>2247.577</v>
      </c>
      <c r="N34" s="20">
        <v>31443.290000000008</v>
      </c>
      <c r="O34" s="73">
        <v>2171.02</v>
      </c>
      <c r="P34" s="24">
        <v>2142.414</v>
      </c>
      <c r="Q34" s="24">
        <v>2515.151</v>
      </c>
      <c r="R34" s="24">
        <v>2707.33</v>
      </c>
      <c r="S34" s="24">
        <v>2978.033</v>
      </c>
      <c r="T34" s="74">
        <v>3237.901</v>
      </c>
      <c r="U34" s="22">
        <v>3105.789</v>
      </c>
      <c r="V34" s="22">
        <v>3070.199</v>
      </c>
      <c r="W34" s="69">
        <v>3033.111</v>
      </c>
      <c r="X34" s="110">
        <v>0.04720618643765917</v>
      </c>
      <c r="Y34" s="4"/>
    </row>
    <row r="35" spans="1:25" ht="18" customHeight="1">
      <c r="A35" s="26" t="s">
        <v>35</v>
      </c>
      <c r="B35" s="28">
        <v>12737.364</v>
      </c>
      <c r="C35" s="75">
        <v>12712.118</v>
      </c>
      <c r="D35" s="75">
        <v>15542.731</v>
      </c>
      <c r="E35" s="75">
        <v>16628.828</v>
      </c>
      <c r="F35" s="75">
        <v>19041.362</v>
      </c>
      <c r="G35" s="76">
        <v>20534.953</v>
      </c>
      <c r="H35" s="76">
        <v>22157.287</v>
      </c>
      <c r="I35" s="76">
        <v>22685.423</v>
      </c>
      <c r="J35" s="76">
        <v>20770.978</v>
      </c>
      <c r="K35" s="76">
        <v>18889.084</v>
      </c>
      <c r="L35" s="76">
        <v>14202.48</v>
      </c>
      <c r="M35" s="77">
        <v>14566.148</v>
      </c>
      <c r="N35" s="27">
        <v>210468.756</v>
      </c>
      <c r="O35" s="28">
        <v>13470.192</v>
      </c>
      <c r="P35" s="75">
        <v>13249.17</v>
      </c>
      <c r="Q35" s="75">
        <v>15519.92</v>
      </c>
      <c r="R35" s="75">
        <v>18075.203</v>
      </c>
      <c r="S35" s="75">
        <v>19861.998</v>
      </c>
      <c r="T35" s="76">
        <v>21296.338</v>
      </c>
      <c r="U35" s="76">
        <v>22976.005</v>
      </c>
      <c r="V35" s="76">
        <v>23782.567</v>
      </c>
      <c r="W35" s="77">
        <v>21599.884</v>
      </c>
      <c r="X35" s="112">
        <v>0.04311889923143064</v>
      </c>
      <c r="Y35" s="4"/>
    </row>
    <row r="36" spans="1:25" ht="18" customHeight="1">
      <c r="A36" s="19" t="s">
        <v>63</v>
      </c>
      <c r="B36" s="78">
        <v>142.622</v>
      </c>
      <c r="C36" s="79">
        <v>146.365</v>
      </c>
      <c r="D36" s="79">
        <v>198.404</v>
      </c>
      <c r="E36" s="79">
        <v>205.249</v>
      </c>
      <c r="F36" s="79">
        <v>253.774</v>
      </c>
      <c r="G36" s="79">
        <v>383.904</v>
      </c>
      <c r="H36" s="79">
        <v>463.32</v>
      </c>
      <c r="I36" s="79">
        <v>454.978</v>
      </c>
      <c r="J36" s="79">
        <v>297.159</v>
      </c>
      <c r="K36" s="79">
        <v>264.814</v>
      </c>
      <c r="L36" s="79">
        <v>198.436</v>
      </c>
      <c r="M36" s="80">
        <v>198.42</v>
      </c>
      <c r="N36" s="20">
        <v>3207.445</v>
      </c>
      <c r="O36" s="78">
        <v>182.925</v>
      </c>
      <c r="P36" s="79">
        <v>179.529</v>
      </c>
      <c r="Q36" s="79">
        <v>228.887</v>
      </c>
      <c r="R36" s="79">
        <v>260.061</v>
      </c>
      <c r="S36" s="79">
        <v>303.998</v>
      </c>
      <c r="T36" s="79">
        <v>453.697</v>
      </c>
      <c r="U36" s="79">
        <v>546.147</v>
      </c>
      <c r="V36" s="79">
        <v>536.374</v>
      </c>
      <c r="W36" s="80">
        <v>369.003</v>
      </c>
      <c r="X36" s="110">
        <v>0.2022354685704748</v>
      </c>
      <c r="Y36" s="4"/>
    </row>
    <row r="37" spans="1:25" ht="18" customHeight="1">
      <c r="A37" s="29" t="s">
        <v>55</v>
      </c>
      <c r="B37" s="30">
        <v>2353.142</v>
      </c>
      <c r="C37" s="31">
        <v>2480.813</v>
      </c>
      <c r="D37" s="31">
        <v>2787.842</v>
      </c>
      <c r="E37" s="31">
        <v>2967.002</v>
      </c>
      <c r="F37" s="31">
        <v>3200.053</v>
      </c>
      <c r="G37" s="31">
        <v>3562.921</v>
      </c>
      <c r="H37" s="31">
        <v>3794.408</v>
      </c>
      <c r="I37" s="31">
        <v>3458.34</v>
      </c>
      <c r="J37" s="31">
        <v>3393.453</v>
      </c>
      <c r="K37" s="31">
        <v>3346.882</v>
      </c>
      <c r="L37" s="31">
        <v>2825.908</v>
      </c>
      <c r="M37" s="32">
        <v>2513.301</v>
      </c>
      <c r="N37" s="20">
        <v>36684.065</v>
      </c>
      <c r="O37" s="30">
        <v>2494.617</v>
      </c>
      <c r="P37" s="31">
        <v>2539.066</v>
      </c>
      <c r="Q37" s="31">
        <v>2957.982</v>
      </c>
      <c r="R37" s="31">
        <v>3066.797</v>
      </c>
      <c r="S37" s="31">
        <v>3256.363</v>
      </c>
      <c r="T37" s="31">
        <v>3781.071</v>
      </c>
      <c r="U37" s="31">
        <v>3832.385</v>
      </c>
      <c r="V37" s="31">
        <v>3510.586</v>
      </c>
      <c r="W37" s="32">
        <v>3448.552</v>
      </c>
      <c r="X37" s="110">
        <v>0.03176819151271437</v>
      </c>
      <c r="Y37" s="4"/>
    </row>
    <row r="38" spans="1:25" ht="18" customHeight="1">
      <c r="A38" s="59" t="s">
        <v>51</v>
      </c>
      <c r="B38" s="81">
        <v>3161.472</v>
      </c>
      <c r="C38" s="33">
        <v>3144.838</v>
      </c>
      <c r="D38" s="33">
        <v>3788.887</v>
      </c>
      <c r="E38" s="33">
        <v>3724.74</v>
      </c>
      <c r="F38" s="33">
        <v>3803.584</v>
      </c>
      <c r="G38" s="33">
        <v>3873.201</v>
      </c>
      <c r="H38" s="33">
        <v>4311.581</v>
      </c>
      <c r="I38" s="33">
        <v>4256.647</v>
      </c>
      <c r="J38" s="33">
        <v>3935.555</v>
      </c>
      <c r="K38" s="33">
        <v>3913.881</v>
      </c>
      <c r="L38" s="33">
        <v>3024.018</v>
      </c>
      <c r="M38" s="34">
        <v>3278.394</v>
      </c>
      <c r="N38" s="27">
        <v>44216.797999999995</v>
      </c>
      <c r="O38" s="81">
        <v>3238.296</v>
      </c>
      <c r="P38" s="33">
        <v>3172.123</v>
      </c>
      <c r="Q38" s="33">
        <v>3760.274</v>
      </c>
      <c r="R38" s="33">
        <v>3906.753</v>
      </c>
      <c r="S38" s="33">
        <v>3869.086</v>
      </c>
      <c r="T38" s="33">
        <v>4096.298</v>
      </c>
      <c r="U38" s="33">
        <v>4497.861</v>
      </c>
      <c r="V38" s="33">
        <v>4603.622</v>
      </c>
      <c r="W38" s="34">
        <v>4185.618</v>
      </c>
      <c r="X38" s="112">
        <v>0.03910018395315018</v>
      </c>
      <c r="Y38" s="4"/>
    </row>
    <row r="39" spans="1:25" s="62" customFormat="1" ht="30.75" customHeight="1">
      <c r="A39" s="58" t="s">
        <v>72</v>
      </c>
      <c r="B39" s="30">
        <v>65.535</v>
      </c>
      <c r="C39" s="31">
        <v>55.035</v>
      </c>
      <c r="D39" s="31">
        <v>71.387</v>
      </c>
      <c r="E39" s="31">
        <v>76.612</v>
      </c>
      <c r="F39" s="31">
        <v>95.25</v>
      </c>
      <c r="G39" s="31">
        <v>105.187</v>
      </c>
      <c r="H39" s="31">
        <v>127.554</v>
      </c>
      <c r="I39" s="31">
        <v>130.119</v>
      </c>
      <c r="J39" s="31">
        <v>105.176</v>
      </c>
      <c r="K39" s="31">
        <v>91.434</v>
      </c>
      <c r="L39" s="31">
        <v>72.367</v>
      </c>
      <c r="M39" s="32">
        <v>63.932</v>
      </c>
      <c r="N39" s="20">
        <v>1059.588</v>
      </c>
      <c r="O39" s="30">
        <v>64.168</v>
      </c>
      <c r="P39" s="31">
        <v>65.985</v>
      </c>
      <c r="Q39" s="31">
        <v>120.552</v>
      </c>
      <c r="R39" s="31">
        <v>106.884</v>
      </c>
      <c r="S39" s="31">
        <v>117.417</v>
      </c>
      <c r="T39" s="31">
        <v>125.325</v>
      </c>
      <c r="U39" s="31">
        <v>144.438</v>
      </c>
      <c r="V39" s="31">
        <v>159.021</v>
      </c>
      <c r="W39" s="32">
        <v>124.825</v>
      </c>
      <c r="X39" s="110">
        <v>0.23653160707094378</v>
      </c>
      <c r="Y39" s="4"/>
    </row>
    <row r="40" spans="1:25" s="62" customFormat="1" ht="18" customHeight="1">
      <c r="A40" s="59" t="s">
        <v>64</v>
      </c>
      <c r="B40" s="67">
        <v>8386.758</v>
      </c>
      <c r="C40" s="33">
        <v>8400.578</v>
      </c>
      <c r="D40" s="33">
        <v>9768.786</v>
      </c>
      <c r="E40" s="33">
        <v>11017.143</v>
      </c>
      <c r="F40" s="33">
        <v>13726.236</v>
      </c>
      <c r="G40" s="33">
        <v>15077.071</v>
      </c>
      <c r="H40" s="33">
        <v>15712.943</v>
      </c>
      <c r="I40" s="33">
        <v>17220.348</v>
      </c>
      <c r="J40" s="33">
        <v>15831.645</v>
      </c>
      <c r="K40" s="33">
        <v>14277.808</v>
      </c>
      <c r="L40" s="33">
        <v>10377.359</v>
      </c>
      <c r="M40" s="82">
        <v>9633.746</v>
      </c>
      <c r="N40" s="27">
        <v>149430.42100000003</v>
      </c>
      <c r="O40" s="67" t="s">
        <v>134</v>
      </c>
      <c r="P40" s="33" t="s">
        <v>134</v>
      </c>
      <c r="Q40" s="33" t="s">
        <v>134</v>
      </c>
      <c r="R40" s="33" t="s">
        <v>134</v>
      </c>
      <c r="S40" s="33" t="s">
        <v>134</v>
      </c>
      <c r="T40" s="33" t="s">
        <v>134</v>
      </c>
      <c r="U40" s="33" t="s">
        <v>134</v>
      </c>
      <c r="V40" s="33" t="s">
        <v>134</v>
      </c>
      <c r="W40" s="34" t="s">
        <v>134</v>
      </c>
      <c r="X40" s="112" t="s">
        <v>134</v>
      </c>
      <c r="Y40" s="4"/>
    </row>
    <row r="41" spans="1:2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5" spans="1:20" ht="12.75">
      <c r="A45" s="62"/>
      <c r="T45" s="35"/>
    </row>
    <row r="46" ht="12.75">
      <c r="A46" s="62"/>
    </row>
    <row r="47" spans="1:20" ht="12.75">
      <c r="A47" s="62"/>
      <c r="T47" s="35"/>
    </row>
    <row r="48" ht="12.75">
      <c r="A48" s="62"/>
    </row>
    <row r="49" spans="1:20" ht="12.75">
      <c r="A49" s="62"/>
      <c r="T49" s="35"/>
    </row>
    <row r="50" ht="12.75">
      <c r="A50" s="62"/>
    </row>
    <row r="51" spans="1:20" ht="12.75">
      <c r="A51" s="62"/>
      <c r="T51" s="35"/>
    </row>
    <row r="52" ht="12.75">
      <c r="A52" s="62"/>
    </row>
    <row r="53" spans="1:20" ht="12.75">
      <c r="A53" s="62"/>
      <c r="T53" s="35"/>
    </row>
    <row r="54" ht="12.75">
      <c r="A54" s="62"/>
    </row>
    <row r="55" spans="1:20" ht="12.75">
      <c r="A55" s="62"/>
      <c r="T55" s="35"/>
    </row>
    <row r="56" ht="12.75">
      <c r="A56" s="62"/>
    </row>
    <row r="57" spans="1:20" ht="12.75">
      <c r="A57" s="62"/>
      <c r="T57" s="35"/>
    </row>
    <row r="58" ht="12.75">
      <c r="A58" s="62"/>
    </row>
    <row r="59" spans="1:20" ht="12.75">
      <c r="A59" s="62"/>
      <c r="T59" s="35"/>
    </row>
    <row r="60" ht="12.75">
      <c r="A60" s="62"/>
    </row>
    <row r="61" spans="1:20" ht="12.75">
      <c r="A61" s="62"/>
      <c r="T61" s="35"/>
    </row>
    <row r="62" ht="12.75">
      <c r="A62" s="62"/>
    </row>
    <row r="63" spans="1:20" ht="12.75">
      <c r="A63" s="62"/>
      <c r="T63" s="35"/>
    </row>
    <row r="64" ht="12.75">
      <c r="A64" s="62"/>
    </row>
    <row r="65" spans="1:20" ht="12.75">
      <c r="A65" s="62"/>
      <c r="T65" s="35"/>
    </row>
    <row r="66" ht="12.75">
      <c r="A66" s="62"/>
    </row>
  </sheetData>
  <mergeCells count="5">
    <mergeCell ref="A5:A6"/>
    <mergeCell ref="N5:N6"/>
    <mergeCell ref="X5:X6"/>
    <mergeCell ref="B5:M5"/>
    <mergeCell ref="O5:W5"/>
  </mergeCells>
  <printOptions/>
  <pageMargins left="0.75" right="0.75" top="1" bottom="1" header="0.5" footer="0.5"/>
  <pageSetup horizontalDpi="600" verticalDpi="600" orientation="landscape" paperSize="9" scale="60" r:id="rId1"/>
  <rowBreaks count="1" manualBreakCount="1">
    <brk id="4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3:AO88"/>
  <sheetViews>
    <sheetView showGridLines="0" zoomScale="80" zoomScaleNormal="80" workbookViewId="0" topLeftCell="A1">
      <selection activeCell="W22" sqref="W22"/>
    </sheetView>
  </sheetViews>
  <sheetFormatPr defaultColWidth="9.00390625" defaultRowHeight="12.75"/>
  <cols>
    <col min="1" max="1" width="9.125" style="1" customWidth="1"/>
    <col min="2" max="2" width="7.25390625" style="1" customWidth="1"/>
    <col min="3" max="3" width="29.00390625" style="1" customWidth="1"/>
    <col min="4" max="4" width="10.125" style="1" customWidth="1"/>
    <col min="5" max="16" width="7.875" style="1" customWidth="1"/>
    <col min="17" max="17" width="8.75390625" style="1" customWidth="1"/>
    <col min="18" max="20" width="7.875" style="1" customWidth="1"/>
    <col min="21" max="21" width="8.625" style="1" customWidth="1"/>
    <col min="22" max="23" width="7.875" style="1" customWidth="1"/>
    <col min="24" max="24" width="8.75390625" style="1" bestFit="1" customWidth="1"/>
    <col min="25" max="26" width="7.875" style="1" customWidth="1"/>
    <col min="27" max="27" width="14.375" style="1" customWidth="1"/>
    <col min="28" max="28" width="11.75390625" style="1" customWidth="1"/>
    <col min="29" max="16384" width="9.125" style="1" customWidth="1"/>
  </cols>
  <sheetData>
    <row r="3" spans="2:5" ht="12.75">
      <c r="B3" s="16" t="s">
        <v>136</v>
      </c>
      <c r="C3" s="16"/>
      <c r="E3" s="16"/>
    </row>
    <row r="4" spans="2:27" ht="12" thickBo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U4" s="5"/>
      <c r="W4" s="5"/>
      <c r="X4" s="5"/>
      <c r="Y4" s="5"/>
      <c r="Z4" s="5"/>
      <c r="AA4" s="5"/>
    </row>
    <row r="5" spans="2:28" s="39" customFormat="1" ht="12.75" customHeight="1">
      <c r="B5" s="103" t="s">
        <v>126</v>
      </c>
      <c r="C5" s="101" t="s">
        <v>79</v>
      </c>
      <c r="D5" s="105" t="s">
        <v>0</v>
      </c>
      <c r="E5" s="100">
        <v>2013</v>
      </c>
      <c r="F5" s="98"/>
      <c r="G5" s="98"/>
      <c r="H5" s="98"/>
      <c r="I5" s="98"/>
      <c r="J5" s="98"/>
      <c r="K5" s="98"/>
      <c r="L5" s="98"/>
      <c r="M5" s="98"/>
      <c r="N5" s="98"/>
      <c r="O5" s="98"/>
      <c r="P5" s="99"/>
      <c r="Q5" s="94" t="s">
        <v>116</v>
      </c>
      <c r="R5" s="107">
        <v>2014</v>
      </c>
      <c r="S5" s="108"/>
      <c r="T5" s="108"/>
      <c r="U5" s="108"/>
      <c r="V5" s="108"/>
      <c r="W5" s="108"/>
      <c r="X5" s="108"/>
      <c r="Y5" s="108"/>
      <c r="Z5" s="103"/>
      <c r="AA5" s="101" t="s">
        <v>117</v>
      </c>
      <c r="AB5" s="1"/>
    </row>
    <row r="6" spans="2:27" s="39" customFormat="1" ht="46.5" customHeight="1">
      <c r="B6" s="104"/>
      <c r="C6" s="102"/>
      <c r="D6" s="106"/>
      <c r="E6" s="17" t="s">
        <v>65</v>
      </c>
      <c r="F6" s="18" t="s">
        <v>66</v>
      </c>
      <c r="G6" s="18" t="s">
        <v>67</v>
      </c>
      <c r="H6" s="18" t="s">
        <v>68</v>
      </c>
      <c r="I6" s="18" t="s">
        <v>69</v>
      </c>
      <c r="J6" s="18" t="s">
        <v>70</v>
      </c>
      <c r="K6" s="18" t="s">
        <v>78</v>
      </c>
      <c r="L6" s="18" t="s">
        <v>77</v>
      </c>
      <c r="M6" s="18" t="s">
        <v>76</v>
      </c>
      <c r="N6" s="18" t="s">
        <v>75</v>
      </c>
      <c r="O6" s="18" t="s">
        <v>74</v>
      </c>
      <c r="P6" s="40" t="s">
        <v>73</v>
      </c>
      <c r="Q6" s="95"/>
      <c r="R6" s="17" t="s">
        <v>65</v>
      </c>
      <c r="S6" s="18" t="s">
        <v>66</v>
      </c>
      <c r="T6" s="18" t="s">
        <v>67</v>
      </c>
      <c r="U6" s="18" t="s">
        <v>68</v>
      </c>
      <c r="V6" s="18" t="s">
        <v>69</v>
      </c>
      <c r="W6" s="18" t="s">
        <v>70</v>
      </c>
      <c r="X6" s="18" t="s">
        <v>78</v>
      </c>
      <c r="Y6" s="18" t="s">
        <v>77</v>
      </c>
      <c r="Z6" s="18" t="s">
        <v>76</v>
      </c>
      <c r="AA6" s="102"/>
    </row>
    <row r="7" spans="1:27" ht="18.75" customHeight="1">
      <c r="A7" s="41"/>
      <c r="B7" s="42">
        <v>1</v>
      </c>
      <c r="C7" s="43" t="s">
        <v>84</v>
      </c>
      <c r="D7" s="42" t="s">
        <v>14</v>
      </c>
      <c r="E7" s="44">
        <v>5184.958</v>
      </c>
      <c r="F7" s="44">
        <v>4848.324</v>
      </c>
      <c r="G7" s="44">
        <v>5920.967</v>
      </c>
      <c r="H7" s="44">
        <v>5806.842</v>
      </c>
      <c r="I7" s="44">
        <v>6104.868</v>
      </c>
      <c r="J7" s="44">
        <v>6531.757</v>
      </c>
      <c r="K7" s="44">
        <v>6930.056</v>
      </c>
      <c r="L7" s="44">
        <v>6959.528</v>
      </c>
      <c r="M7" s="44">
        <v>6559.112</v>
      </c>
      <c r="N7" s="44">
        <v>6289.238</v>
      </c>
      <c r="O7" s="44">
        <v>5411.239</v>
      </c>
      <c r="P7" s="45">
        <v>5784.611</v>
      </c>
      <c r="Q7" s="46">
        <v>72331.5</v>
      </c>
      <c r="R7" s="44">
        <v>5383.975</v>
      </c>
      <c r="S7" s="44">
        <v>4897.862</v>
      </c>
      <c r="T7" s="44">
        <v>5753.501</v>
      </c>
      <c r="U7" s="44">
        <v>6193.747</v>
      </c>
      <c r="V7" s="44">
        <v>6236.451</v>
      </c>
      <c r="W7" s="44">
        <v>6600.216</v>
      </c>
      <c r="X7" s="44">
        <v>6965.435</v>
      </c>
      <c r="Y7" s="44">
        <v>7051.007</v>
      </c>
      <c r="Z7" s="85">
        <v>6577.438</v>
      </c>
      <c r="AA7" s="71">
        <v>0.01482722333778197</v>
      </c>
    </row>
    <row r="8" spans="1:27" ht="18.75" customHeight="1">
      <c r="A8" s="41"/>
      <c r="B8" s="47">
        <v>2</v>
      </c>
      <c r="C8" s="48" t="s">
        <v>85</v>
      </c>
      <c r="D8" s="47" t="s">
        <v>10</v>
      </c>
      <c r="E8" s="44">
        <v>4317.588</v>
      </c>
      <c r="F8" s="44">
        <v>4068.153</v>
      </c>
      <c r="G8" s="44">
        <v>5020.599</v>
      </c>
      <c r="H8" s="44">
        <v>5130.553</v>
      </c>
      <c r="I8" s="44">
        <v>5409.567</v>
      </c>
      <c r="J8" s="44">
        <v>5517.578</v>
      </c>
      <c r="K8" s="44">
        <v>6021.334</v>
      </c>
      <c r="L8" s="44">
        <v>6112.343</v>
      </c>
      <c r="M8" s="44">
        <v>5564.451</v>
      </c>
      <c r="N8" s="44">
        <v>5374.966</v>
      </c>
      <c r="O8" s="44">
        <v>4550.837</v>
      </c>
      <c r="P8" s="45">
        <v>4802.33</v>
      </c>
      <c r="Q8" s="49">
        <v>61890.299000000006</v>
      </c>
      <c r="R8" s="44">
        <v>4546.12</v>
      </c>
      <c r="S8" s="44">
        <v>4206.624</v>
      </c>
      <c r="T8" s="44">
        <v>5022.421</v>
      </c>
      <c r="U8" s="44">
        <v>5503.833</v>
      </c>
      <c r="V8" s="44">
        <v>5578.427</v>
      </c>
      <c r="W8" s="44">
        <v>5862.427</v>
      </c>
      <c r="X8" s="44">
        <v>6267.836</v>
      </c>
      <c r="Y8" s="44">
        <v>6499.555</v>
      </c>
      <c r="Z8" s="86">
        <v>4881.215</v>
      </c>
      <c r="AA8" s="71">
        <v>0.025577536027501235</v>
      </c>
    </row>
    <row r="9" spans="1:27" ht="18.75" customHeight="1">
      <c r="A9" s="41"/>
      <c r="B9" s="47">
        <v>3</v>
      </c>
      <c r="C9" s="48" t="s">
        <v>37</v>
      </c>
      <c r="D9" s="47" t="s">
        <v>9</v>
      </c>
      <c r="E9" s="44">
        <v>3865.509</v>
      </c>
      <c r="F9" s="44">
        <v>3596.341</v>
      </c>
      <c r="G9" s="44">
        <v>4444.322</v>
      </c>
      <c r="H9" s="44">
        <v>4653.665</v>
      </c>
      <c r="I9" s="44">
        <v>5112.563</v>
      </c>
      <c r="J9" s="44">
        <v>5383.606</v>
      </c>
      <c r="K9" s="44">
        <v>5711.792</v>
      </c>
      <c r="L9" s="44">
        <v>5783.401</v>
      </c>
      <c r="M9" s="44">
        <v>5537.248</v>
      </c>
      <c r="N9" s="44">
        <v>5386.029</v>
      </c>
      <c r="O9" s="44">
        <v>4320.897</v>
      </c>
      <c r="P9" s="45">
        <v>4082.615</v>
      </c>
      <c r="Q9" s="49">
        <v>57877.988</v>
      </c>
      <c r="R9" s="44">
        <v>3998.503</v>
      </c>
      <c r="S9" s="44">
        <v>3660.802</v>
      </c>
      <c r="T9" s="44">
        <v>4483.71</v>
      </c>
      <c r="U9" s="44">
        <v>4697.29</v>
      </c>
      <c r="V9" s="44">
        <v>5301.789</v>
      </c>
      <c r="W9" s="44">
        <v>5565.877</v>
      </c>
      <c r="X9" s="44">
        <v>5841.824</v>
      </c>
      <c r="Y9" s="44">
        <v>6100.957</v>
      </c>
      <c r="Z9" s="86">
        <v>5864.408</v>
      </c>
      <c r="AA9" s="71">
        <v>0.032360246211439625</v>
      </c>
    </row>
    <row r="10" spans="1:27" ht="18.75" customHeight="1">
      <c r="A10" s="41"/>
      <c r="B10" s="47">
        <v>4</v>
      </c>
      <c r="C10" s="48" t="s">
        <v>38</v>
      </c>
      <c r="D10" s="47" t="s">
        <v>12</v>
      </c>
      <c r="E10" s="44">
        <v>3387.2</v>
      </c>
      <c r="F10" s="44">
        <v>3266.95</v>
      </c>
      <c r="G10" s="44">
        <v>3969.092</v>
      </c>
      <c r="H10" s="44">
        <v>4333.705</v>
      </c>
      <c r="I10" s="44">
        <v>4866.308</v>
      </c>
      <c r="J10" s="44">
        <v>4857.199</v>
      </c>
      <c r="K10" s="44">
        <v>5323.956</v>
      </c>
      <c r="L10" s="44">
        <v>5334.617</v>
      </c>
      <c r="M10" s="44">
        <v>4898.779</v>
      </c>
      <c r="N10" s="44">
        <v>4747.139</v>
      </c>
      <c r="O10" s="44">
        <v>3773.985</v>
      </c>
      <c r="P10" s="45">
        <v>3784.482</v>
      </c>
      <c r="Q10" s="49">
        <v>52543.41200000001</v>
      </c>
      <c r="R10" s="44">
        <v>3617.645</v>
      </c>
      <c r="S10" s="44">
        <v>3436.631</v>
      </c>
      <c r="T10" s="44">
        <v>4077.734</v>
      </c>
      <c r="U10" s="44">
        <v>4561.78</v>
      </c>
      <c r="V10" s="44">
        <v>4989.642</v>
      </c>
      <c r="W10" s="44">
        <v>5034.519</v>
      </c>
      <c r="X10" s="44">
        <v>5457.23</v>
      </c>
      <c r="Y10" s="44">
        <v>5619.737</v>
      </c>
      <c r="Z10" s="86">
        <v>5187.053</v>
      </c>
      <c r="AA10" s="71">
        <v>0.0433464240073127</v>
      </c>
    </row>
    <row r="11" spans="1:27" ht="18.75" customHeight="1">
      <c r="A11" s="41"/>
      <c r="B11" s="47">
        <v>5</v>
      </c>
      <c r="C11" s="48" t="s">
        <v>39</v>
      </c>
      <c r="D11" s="47" t="s">
        <v>11</v>
      </c>
      <c r="E11" s="44">
        <v>2904.157</v>
      </c>
      <c r="F11" s="44">
        <v>2631.146</v>
      </c>
      <c r="G11" s="44">
        <v>3167.503</v>
      </c>
      <c r="H11" s="44">
        <v>3244.049</v>
      </c>
      <c r="I11" s="44">
        <v>3401.932</v>
      </c>
      <c r="J11" s="44">
        <v>3535.599</v>
      </c>
      <c r="K11" s="44">
        <v>3875.23</v>
      </c>
      <c r="L11" s="44">
        <v>3799.551</v>
      </c>
      <c r="M11" s="44">
        <v>3611.289</v>
      </c>
      <c r="N11" s="44">
        <v>3485.198</v>
      </c>
      <c r="O11" s="44">
        <v>2970.97</v>
      </c>
      <c r="P11" s="45">
        <v>3034.77</v>
      </c>
      <c r="Q11" s="49">
        <v>39661.39399999999</v>
      </c>
      <c r="R11" s="44">
        <v>2855.507</v>
      </c>
      <c r="S11" s="44">
        <v>2663.247</v>
      </c>
      <c r="T11" s="44">
        <v>3211.96</v>
      </c>
      <c r="U11" s="44">
        <v>3481.848</v>
      </c>
      <c r="V11" s="44">
        <v>3531.186</v>
      </c>
      <c r="W11" s="44">
        <v>3688.625</v>
      </c>
      <c r="X11" s="44">
        <v>4032.349</v>
      </c>
      <c r="Y11" s="44">
        <v>3957.688</v>
      </c>
      <c r="Z11" s="86">
        <v>3847.589</v>
      </c>
      <c r="AA11" s="71">
        <v>0.0364443613314962</v>
      </c>
    </row>
    <row r="12" spans="1:27" ht="18.75" customHeight="1">
      <c r="A12" s="41"/>
      <c r="B12" s="47">
        <v>6</v>
      </c>
      <c r="C12" s="48" t="s">
        <v>86</v>
      </c>
      <c r="D12" s="47" t="s">
        <v>9</v>
      </c>
      <c r="E12" s="44">
        <v>2570.11</v>
      </c>
      <c r="F12" s="44">
        <v>2630.652</v>
      </c>
      <c r="G12" s="44">
        <v>3189.028</v>
      </c>
      <c r="H12" s="44">
        <v>3135.611</v>
      </c>
      <c r="I12" s="44">
        <v>3434.969</v>
      </c>
      <c r="J12" s="44">
        <v>3535.915</v>
      </c>
      <c r="K12" s="44">
        <v>3613.496</v>
      </c>
      <c r="L12" s="44">
        <v>3553.757</v>
      </c>
      <c r="M12" s="44">
        <v>3651.801</v>
      </c>
      <c r="N12" s="44">
        <v>3527.144</v>
      </c>
      <c r="O12" s="44">
        <v>2965.151</v>
      </c>
      <c r="P12" s="45">
        <v>2710.18</v>
      </c>
      <c r="Q12" s="49">
        <v>38517.814</v>
      </c>
      <c r="R12" s="44">
        <v>2595.996</v>
      </c>
      <c r="S12" s="44">
        <v>2661.127</v>
      </c>
      <c r="T12" s="44">
        <v>3159.392</v>
      </c>
      <c r="U12" s="44">
        <v>3125.13</v>
      </c>
      <c r="V12" s="44">
        <v>3504.338</v>
      </c>
      <c r="W12" s="44">
        <v>3638.018</v>
      </c>
      <c r="X12" s="44">
        <v>3767.727</v>
      </c>
      <c r="Y12" s="44">
        <v>3741.944</v>
      </c>
      <c r="Z12" s="86">
        <v>3830.196</v>
      </c>
      <c r="AA12" s="71">
        <v>0.02416922417305134</v>
      </c>
    </row>
    <row r="13" spans="1:27" ht="18.75" customHeight="1">
      <c r="A13" s="41"/>
      <c r="B13" s="47">
        <v>7</v>
      </c>
      <c r="C13" s="48" t="s">
        <v>41</v>
      </c>
      <c r="D13" s="47" t="s">
        <v>3</v>
      </c>
      <c r="E13" s="44">
        <v>2226.203</v>
      </c>
      <c r="F13" s="44">
        <v>2128.657</v>
      </c>
      <c r="G13" s="44">
        <v>2722.58</v>
      </c>
      <c r="H13" s="44">
        <v>3020.112</v>
      </c>
      <c r="I13" s="44">
        <v>3283.823</v>
      </c>
      <c r="J13" s="44">
        <v>3432.148</v>
      </c>
      <c r="K13" s="44">
        <v>3736.25</v>
      </c>
      <c r="L13" s="44">
        <v>3745.989</v>
      </c>
      <c r="M13" s="44">
        <v>3558.778</v>
      </c>
      <c r="N13" s="44">
        <v>3186.662</v>
      </c>
      <c r="O13" s="44">
        <v>2437.082</v>
      </c>
      <c r="P13" s="45">
        <v>2459.735</v>
      </c>
      <c r="Q13" s="49">
        <v>35938.019</v>
      </c>
      <c r="R13" s="44">
        <v>2259.373</v>
      </c>
      <c r="S13" s="44">
        <v>2159.254</v>
      </c>
      <c r="T13" s="44">
        <v>2774.228</v>
      </c>
      <c r="U13" s="44">
        <v>3176.155</v>
      </c>
      <c r="V13" s="44">
        <v>3405.287</v>
      </c>
      <c r="W13" s="44">
        <v>3658.813</v>
      </c>
      <c r="X13" s="44">
        <v>3998.73</v>
      </c>
      <c r="Y13" s="44">
        <v>4098.276</v>
      </c>
      <c r="Z13" s="86">
        <v>3845.032</v>
      </c>
      <c r="AA13" s="71">
        <v>0.05459102896691159</v>
      </c>
    </row>
    <row r="14" spans="1:27" ht="18.75" customHeight="1">
      <c r="A14" s="41"/>
      <c r="B14" s="47">
        <v>8</v>
      </c>
      <c r="C14" s="48" t="s">
        <v>87</v>
      </c>
      <c r="D14" s="47" t="s">
        <v>14</v>
      </c>
      <c r="E14" s="44">
        <v>2095.388</v>
      </c>
      <c r="F14" s="44">
        <v>2138.995</v>
      </c>
      <c r="G14" s="44">
        <v>2575.578</v>
      </c>
      <c r="H14" s="44">
        <v>2734.541</v>
      </c>
      <c r="I14" s="44">
        <v>3208.705</v>
      </c>
      <c r="J14" s="44">
        <v>3446.079</v>
      </c>
      <c r="K14" s="44">
        <v>3825.859</v>
      </c>
      <c r="L14" s="44">
        <v>4031.316</v>
      </c>
      <c r="M14" s="44">
        <v>3555.587</v>
      </c>
      <c r="N14" s="44">
        <v>3109.767</v>
      </c>
      <c r="O14" s="44">
        <v>2317.051</v>
      </c>
      <c r="P14" s="45">
        <v>2388.335</v>
      </c>
      <c r="Q14" s="49">
        <v>35427.201</v>
      </c>
      <c r="R14" s="44">
        <v>2234.747</v>
      </c>
      <c r="S14" s="44">
        <v>2303.104</v>
      </c>
      <c r="T14" s="44">
        <v>2706.876</v>
      </c>
      <c r="U14" s="44">
        <v>3157.243</v>
      </c>
      <c r="V14" s="44">
        <v>3418.335</v>
      </c>
      <c r="W14" s="44">
        <v>3637.564</v>
      </c>
      <c r="X14" s="44">
        <v>4057.343</v>
      </c>
      <c r="Y14" s="44">
        <v>4360.464</v>
      </c>
      <c r="Z14" s="86">
        <v>3829.392</v>
      </c>
      <c r="AA14" s="71">
        <v>0.07580096920011159</v>
      </c>
    </row>
    <row r="15" spans="1:27" ht="18.75" customHeight="1">
      <c r="A15" s="41"/>
      <c r="B15" s="47">
        <v>9</v>
      </c>
      <c r="C15" s="48" t="s">
        <v>40</v>
      </c>
      <c r="D15" s="47" t="s">
        <v>11</v>
      </c>
      <c r="E15" s="44">
        <v>1994.916</v>
      </c>
      <c r="F15" s="44">
        <v>2011.186</v>
      </c>
      <c r="G15" s="44">
        <v>2540.122</v>
      </c>
      <c r="H15" s="44">
        <v>2865.028</v>
      </c>
      <c r="I15" s="44">
        <v>3215.076</v>
      </c>
      <c r="J15" s="44">
        <v>3490.66</v>
      </c>
      <c r="K15" s="44">
        <v>3832.801</v>
      </c>
      <c r="L15" s="44">
        <v>3902.219</v>
      </c>
      <c r="M15" s="44">
        <v>3520.263</v>
      </c>
      <c r="N15" s="44">
        <v>3115.227</v>
      </c>
      <c r="O15" s="44">
        <v>2382.227</v>
      </c>
      <c r="P15" s="45">
        <v>2306.785</v>
      </c>
      <c r="Q15" s="49">
        <v>35176.509999999995</v>
      </c>
      <c r="R15" s="44">
        <v>2100.822</v>
      </c>
      <c r="S15" s="44">
        <v>2141.098</v>
      </c>
      <c r="T15" s="44">
        <v>2699.01</v>
      </c>
      <c r="U15" s="44">
        <v>3177.206</v>
      </c>
      <c r="V15" s="44">
        <v>3396.146</v>
      </c>
      <c r="W15" s="44">
        <v>3696.924</v>
      </c>
      <c r="X15" s="44">
        <v>4006.838</v>
      </c>
      <c r="Y15" s="44">
        <v>4221.759</v>
      </c>
      <c r="Z15" s="86">
        <v>3781.285</v>
      </c>
      <c r="AA15" s="71">
        <v>0.06754342743428188</v>
      </c>
    </row>
    <row r="16" spans="1:27" ht="18.75" customHeight="1">
      <c r="A16" s="41"/>
      <c r="B16" s="47">
        <v>10</v>
      </c>
      <c r="C16" s="48" t="s">
        <v>88</v>
      </c>
      <c r="D16" s="47" t="s">
        <v>10</v>
      </c>
      <c r="E16" s="44">
        <v>1908.706</v>
      </c>
      <c r="F16" s="44">
        <v>1827.305</v>
      </c>
      <c r="G16" s="44">
        <v>2257.314</v>
      </c>
      <c r="H16" s="44">
        <v>2394.544</v>
      </c>
      <c r="I16" s="44">
        <v>2542.718</v>
      </c>
      <c r="J16" s="44">
        <v>2552.481</v>
      </c>
      <c r="K16" s="44">
        <v>2768.402</v>
      </c>
      <c r="L16" s="44">
        <v>2715.281</v>
      </c>
      <c r="M16" s="44">
        <v>2506.878</v>
      </c>
      <c r="N16" s="44">
        <v>2429.767</v>
      </c>
      <c r="O16" s="44">
        <v>2106.756</v>
      </c>
      <c r="P16" s="45">
        <v>2239.041</v>
      </c>
      <c r="Q16" s="49">
        <v>28249.193000000003</v>
      </c>
      <c r="R16" s="44">
        <v>2027.693</v>
      </c>
      <c r="S16" s="44">
        <v>1977.359</v>
      </c>
      <c r="T16" s="44">
        <v>2320.277</v>
      </c>
      <c r="U16" s="44">
        <v>2515.746</v>
      </c>
      <c r="V16" s="44">
        <v>2503.519</v>
      </c>
      <c r="W16" s="44">
        <v>2679.184</v>
      </c>
      <c r="X16" s="44">
        <v>2760.683</v>
      </c>
      <c r="Y16" s="44">
        <v>2793.044</v>
      </c>
      <c r="Z16" s="86">
        <v>2352.309</v>
      </c>
      <c r="AA16" s="71">
        <v>0.021243963933623267</v>
      </c>
    </row>
    <row r="17" spans="1:27" ht="18.75" customHeight="1">
      <c r="A17" s="41"/>
      <c r="B17" s="47">
        <v>11</v>
      </c>
      <c r="C17" s="48" t="s">
        <v>89</v>
      </c>
      <c r="D17" s="47" t="s">
        <v>13</v>
      </c>
      <c r="E17" s="44">
        <v>1572.288</v>
      </c>
      <c r="F17" s="44">
        <v>1582.792</v>
      </c>
      <c r="G17" s="44">
        <v>1887.415</v>
      </c>
      <c r="H17" s="44">
        <v>1954.57</v>
      </c>
      <c r="I17" s="44">
        <v>2142.776</v>
      </c>
      <c r="J17" s="44">
        <v>2324.063</v>
      </c>
      <c r="K17" s="44">
        <v>2418.468</v>
      </c>
      <c r="L17" s="44">
        <v>2274.225</v>
      </c>
      <c r="M17" s="44">
        <v>2194.574</v>
      </c>
      <c r="N17" s="44">
        <v>2169.656</v>
      </c>
      <c r="O17" s="44">
        <v>1792.292</v>
      </c>
      <c r="P17" s="45">
        <v>1656.964</v>
      </c>
      <c r="Q17" s="49">
        <v>23970.083</v>
      </c>
      <c r="R17" s="44">
        <v>1632.04</v>
      </c>
      <c r="S17" s="44">
        <v>1645.306</v>
      </c>
      <c r="T17" s="44">
        <v>1974.966</v>
      </c>
      <c r="U17" s="44">
        <v>2205.4</v>
      </c>
      <c r="V17" s="44">
        <v>2322.839</v>
      </c>
      <c r="W17" s="44">
        <v>2517.422</v>
      </c>
      <c r="X17" s="44">
        <v>2588.818</v>
      </c>
      <c r="Y17" s="44">
        <v>2434.785</v>
      </c>
      <c r="Z17" s="86">
        <v>2334.967</v>
      </c>
      <c r="AA17" s="71">
        <v>0.0711328993664766</v>
      </c>
    </row>
    <row r="18" spans="1:34" ht="18.75" customHeight="1">
      <c r="A18" s="41"/>
      <c r="B18" s="47">
        <v>12</v>
      </c>
      <c r="C18" s="48" t="s">
        <v>42</v>
      </c>
      <c r="D18" s="47" t="s">
        <v>11</v>
      </c>
      <c r="E18" s="44">
        <v>558.345</v>
      </c>
      <c r="F18" s="44">
        <v>607.508</v>
      </c>
      <c r="G18" s="44">
        <v>1047.46</v>
      </c>
      <c r="H18" s="44">
        <v>1611.966</v>
      </c>
      <c r="I18" s="44">
        <v>2493.466</v>
      </c>
      <c r="J18" s="44">
        <v>2953.747</v>
      </c>
      <c r="K18" s="44">
        <v>3387.104</v>
      </c>
      <c r="L18" s="44">
        <v>3544.883</v>
      </c>
      <c r="M18" s="44">
        <v>3012.353</v>
      </c>
      <c r="N18" s="44">
        <v>2229.437</v>
      </c>
      <c r="O18" s="44">
        <v>702.731</v>
      </c>
      <c r="P18" s="45">
        <v>592.199</v>
      </c>
      <c r="Q18" s="49">
        <v>22741.199</v>
      </c>
      <c r="R18" s="44">
        <v>549.305</v>
      </c>
      <c r="S18" s="44">
        <v>587.201</v>
      </c>
      <c r="T18" s="44">
        <v>881.599</v>
      </c>
      <c r="U18" s="44">
        <v>1698.62</v>
      </c>
      <c r="V18" s="44">
        <v>2496.447</v>
      </c>
      <c r="W18" s="44">
        <v>3040.296</v>
      </c>
      <c r="X18" s="44">
        <v>3449.458</v>
      </c>
      <c r="Y18" s="44">
        <v>3737.915</v>
      </c>
      <c r="Z18" s="86">
        <v>3057.65</v>
      </c>
      <c r="AA18" s="71">
        <v>0.014656890376103737</v>
      </c>
      <c r="AG18" s="39"/>
      <c r="AH18" s="39"/>
    </row>
    <row r="19" spans="1:34" ht="18.75" customHeight="1">
      <c r="A19" s="41"/>
      <c r="B19" s="47">
        <v>13</v>
      </c>
      <c r="C19" s="48" t="s">
        <v>90</v>
      </c>
      <c r="D19" s="47" t="s">
        <v>8</v>
      </c>
      <c r="E19" s="44">
        <v>1377.361</v>
      </c>
      <c r="F19" s="44">
        <v>1333.724</v>
      </c>
      <c r="G19" s="44">
        <v>1707.673</v>
      </c>
      <c r="H19" s="44">
        <v>1799.827</v>
      </c>
      <c r="I19" s="44">
        <v>1973.694</v>
      </c>
      <c r="J19" s="44">
        <v>2068.38</v>
      </c>
      <c r="K19" s="44">
        <v>2171.574</v>
      </c>
      <c r="L19" s="44">
        <v>2191.668</v>
      </c>
      <c r="M19" s="44">
        <v>2150.508</v>
      </c>
      <c r="N19" s="44">
        <v>2012.536</v>
      </c>
      <c r="O19" s="44">
        <v>1647.783</v>
      </c>
      <c r="P19" s="45">
        <v>1606.436</v>
      </c>
      <c r="Q19" s="49">
        <v>22041.164</v>
      </c>
      <c r="R19" s="44">
        <v>1407.848</v>
      </c>
      <c r="S19" s="44">
        <v>1356.119</v>
      </c>
      <c r="T19" s="44">
        <v>1663.751</v>
      </c>
      <c r="U19" s="44">
        <v>1940.922</v>
      </c>
      <c r="V19" s="44">
        <v>2049.604</v>
      </c>
      <c r="W19" s="44">
        <v>2133.629</v>
      </c>
      <c r="X19" s="44">
        <v>2215.261</v>
      </c>
      <c r="Y19" s="44">
        <v>2272.493</v>
      </c>
      <c r="Z19" s="86">
        <v>2183.716</v>
      </c>
      <c r="AA19" s="71">
        <v>0.02676302932639829</v>
      </c>
      <c r="AG19" s="15"/>
      <c r="AH19" s="15"/>
    </row>
    <row r="20" spans="1:27" ht="18.75" customHeight="1">
      <c r="A20" s="41"/>
      <c r="B20" s="47">
        <v>14</v>
      </c>
      <c r="C20" s="48" t="s">
        <v>91</v>
      </c>
      <c r="D20" s="47" t="s">
        <v>9</v>
      </c>
      <c r="E20" s="44">
        <v>1246.728</v>
      </c>
      <c r="F20" s="44">
        <v>1242.179</v>
      </c>
      <c r="G20" s="44">
        <v>1571.629</v>
      </c>
      <c r="H20" s="44">
        <v>1659.589</v>
      </c>
      <c r="I20" s="44">
        <v>1929.761</v>
      </c>
      <c r="J20" s="44">
        <v>2017.003</v>
      </c>
      <c r="K20" s="44">
        <v>2172.454</v>
      </c>
      <c r="L20" s="44">
        <v>2131.793</v>
      </c>
      <c r="M20" s="44">
        <v>2165.825</v>
      </c>
      <c r="N20" s="44">
        <v>2124.18</v>
      </c>
      <c r="O20" s="44">
        <v>1581.027</v>
      </c>
      <c r="P20" s="45">
        <v>1354.193</v>
      </c>
      <c r="Q20" s="49">
        <v>21196.360999999997</v>
      </c>
      <c r="R20" s="44">
        <v>1329.828</v>
      </c>
      <c r="S20" s="44">
        <v>1335.174</v>
      </c>
      <c r="T20" s="44">
        <v>1600.4</v>
      </c>
      <c r="U20" s="44">
        <v>1769.606</v>
      </c>
      <c r="V20" s="44">
        <v>2003.222</v>
      </c>
      <c r="W20" s="44">
        <v>2043.409</v>
      </c>
      <c r="X20" s="44">
        <v>2164.792</v>
      </c>
      <c r="Y20" s="44">
        <v>2233.152</v>
      </c>
      <c r="Z20" s="86">
        <v>2191.858</v>
      </c>
      <c r="AA20" s="71">
        <v>0.033121478077563715</v>
      </c>
    </row>
    <row r="21" spans="1:27" ht="18.75" customHeight="1">
      <c r="A21" s="41"/>
      <c r="B21" s="47">
        <v>15</v>
      </c>
      <c r="C21" s="48" t="s">
        <v>43</v>
      </c>
      <c r="D21" s="47" t="s">
        <v>14</v>
      </c>
      <c r="E21" s="44">
        <v>1162.551</v>
      </c>
      <c r="F21" s="44">
        <v>1190.595</v>
      </c>
      <c r="G21" s="44">
        <v>1447.178</v>
      </c>
      <c r="H21" s="44">
        <v>1522.692</v>
      </c>
      <c r="I21" s="44">
        <v>1892.905</v>
      </c>
      <c r="J21" s="44">
        <v>2123.048</v>
      </c>
      <c r="K21" s="44">
        <v>2269.58</v>
      </c>
      <c r="L21" s="44">
        <v>2364.274</v>
      </c>
      <c r="M21" s="44">
        <v>2189.638</v>
      </c>
      <c r="N21" s="44">
        <v>1873.362</v>
      </c>
      <c r="O21" s="44">
        <v>1312.562</v>
      </c>
      <c r="P21" s="45">
        <v>1332.082</v>
      </c>
      <c r="Q21" s="49">
        <v>20680.467</v>
      </c>
      <c r="R21" s="44">
        <v>1223.993</v>
      </c>
      <c r="S21" s="44">
        <v>1223.731</v>
      </c>
      <c r="T21" s="44">
        <v>1432.951</v>
      </c>
      <c r="U21" s="44">
        <v>1694.465</v>
      </c>
      <c r="V21" s="44">
        <v>2034.952</v>
      </c>
      <c r="W21" s="44">
        <v>2247.479</v>
      </c>
      <c r="X21" s="44">
        <v>2408.775</v>
      </c>
      <c r="Y21" s="44">
        <v>2558.015</v>
      </c>
      <c r="Z21" s="86">
        <v>2301.499</v>
      </c>
      <c r="AA21" s="71">
        <v>0.059607197196021255</v>
      </c>
    </row>
    <row r="22" spans="1:27" ht="18.75" customHeight="1">
      <c r="A22" s="41"/>
      <c r="B22" s="47">
        <v>16</v>
      </c>
      <c r="C22" s="48" t="s">
        <v>46</v>
      </c>
      <c r="D22" s="47" t="s">
        <v>1</v>
      </c>
      <c r="E22" s="44">
        <v>1369.074</v>
      </c>
      <c r="F22" s="44">
        <v>1374.39</v>
      </c>
      <c r="G22" s="44">
        <v>1615.694</v>
      </c>
      <c r="H22" s="44">
        <v>1690.848</v>
      </c>
      <c r="I22" s="44">
        <v>1897.465</v>
      </c>
      <c r="J22" s="44">
        <v>1942.775</v>
      </c>
      <c r="K22" s="44">
        <v>1893.683</v>
      </c>
      <c r="L22" s="44">
        <v>1885.314</v>
      </c>
      <c r="M22" s="44">
        <v>1897.854</v>
      </c>
      <c r="N22" s="44">
        <v>1892.842</v>
      </c>
      <c r="O22" s="44">
        <v>1672.194</v>
      </c>
      <c r="P22" s="45">
        <v>1542.415</v>
      </c>
      <c r="Q22" s="49">
        <v>20674.548</v>
      </c>
      <c r="R22" s="44">
        <v>1499.748</v>
      </c>
      <c r="S22" s="44">
        <v>1489.579</v>
      </c>
      <c r="T22" s="44">
        <v>1779.862</v>
      </c>
      <c r="U22" s="44">
        <v>1884.34</v>
      </c>
      <c r="V22" s="44">
        <v>2028.261</v>
      </c>
      <c r="W22" s="44">
        <v>2199.382</v>
      </c>
      <c r="X22" s="44">
        <v>2097.014</v>
      </c>
      <c r="Y22" s="44">
        <v>2060.279</v>
      </c>
      <c r="Z22" s="86">
        <v>2024.228</v>
      </c>
      <c r="AA22" s="71">
        <v>0.09607417490878367</v>
      </c>
    </row>
    <row r="23" spans="1:27" ht="18.75" customHeight="1">
      <c r="A23" s="41"/>
      <c r="B23" s="47">
        <v>17</v>
      </c>
      <c r="C23" s="48" t="s">
        <v>45</v>
      </c>
      <c r="D23" s="47" t="s">
        <v>2</v>
      </c>
      <c r="E23" s="44">
        <v>1156.79</v>
      </c>
      <c r="F23" s="44">
        <v>1166.092</v>
      </c>
      <c r="G23" s="44">
        <v>1550.93</v>
      </c>
      <c r="H23" s="44">
        <v>1609.83</v>
      </c>
      <c r="I23" s="44">
        <v>1849.021</v>
      </c>
      <c r="J23" s="44">
        <v>1997.154</v>
      </c>
      <c r="K23" s="44">
        <v>2174.475</v>
      </c>
      <c r="L23" s="44">
        <v>2154.209</v>
      </c>
      <c r="M23" s="44">
        <v>1879.337</v>
      </c>
      <c r="N23" s="44">
        <v>1779.338</v>
      </c>
      <c r="O23" s="44">
        <v>1410.06</v>
      </c>
      <c r="P23" s="45">
        <v>1408.608</v>
      </c>
      <c r="Q23" s="49">
        <v>20135.844</v>
      </c>
      <c r="R23" s="44">
        <v>1274.559</v>
      </c>
      <c r="S23" s="44">
        <v>1258.003</v>
      </c>
      <c r="T23" s="44">
        <v>1529.262</v>
      </c>
      <c r="U23" s="44">
        <v>1823.119</v>
      </c>
      <c r="V23" s="44">
        <v>1977.344</v>
      </c>
      <c r="W23" s="44">
        <v>2110.791</v>
      </c>
      <c r="X23" s="44">
        <v>2302.743</v>
      </c>
      <c r="Y23" s="44">
        <v>2285.812</v>
      </c>
      <c r="Z23" s="86">
        <v>2025.851</v>
      </c>
      <c r="AA23" s="71">
        <v>0.06755418611006236</v>
      </c>
    </row>
    <row r="24" spans="1:27" ht="18.75" customHeight="1">
      <c r="A24" s="41"/>
      <c r="B24" s="47">
        <v>18</v>
      </c>
      <c r="C24" s="48" t="s">
        <v>93</v>
      </c>
      <c r="D24" s="47" t="s">
        <v>9</v>
      </c>
      <c r="E24" s="44">
        <v>1195.34</v>
      </c>
      <c r="F24" s="44">
        <v>1253.182</v>
      </c>
      <c r="G24" s="44">
        <v>1540.171</v>
      </c>
      <c r="H24" s="44">
        <v>1620.839</v>
      </c>
      <c r="I24" s="44">
        <v>1731.538</v>
      </c>
      <c r="J24" s="44">
        <v>1870.849</v>
      </c>
      <c r="K24" s="44">
        <v>1869.328</v>
      </c>
      <c r="L24" s="44">
        <v>1771.147</v>
      </c>
      <c r="M24" s="44">
        <v>1904.354</v>
      </c>
      <c r="N24" s="44">
        <v>1861.692</v>
      </c>
      <c r="O24" s="44">
        <v>1545.036</v>
      </c>
      <c r="P24" s="45">
        <v>1412.989</v>
      </c>
      <c r="Q24" s="49">
        <v>19576.465</v>
      </c>
      <c r="R24" s="44">
        <v>1310.021</v>
      </c>
      <c r="S24" s="44">
        <v>1353.63</v>
      </c>
      <c r="T24" s="44">
        <v>1588.063</v>
      </c>
      <c r="U24" s="44">
        <v>1707.155</v>
      </c>
      <c r="V24" s="44">
        <v>1879.147</v>
      </c>
      <c r="W24" s="44">
        <v>1907.578</v>
      </c>
      <c r="X24" s="44">
        <v>1941.014</v>
      </c>
      <c r="Y24" s="44">
        <v>1912.315</v>
      </c>
      <c r="Z24" s="86">
        <v>1994.627</v>
      </c>
      <c r="AA24" s="71">
        <v>0.056706396287312</v>
      </c>
    </row>
    <row r="25" spans="1:27" ht="18.75" customHeight="1">
      <c r="A25" s="41"/>
      <c r="B25" s="47">
        <v>19</v>
      </c>
      <c r="C25" s="48" t="s">
        <v>122</v>
      </c>
      <c r="D25" s="47" t="s">
        <v>7</v>
      </c>
      <c r="E25" s="44">
        <v>1136.124</v>
      </c>
      <c r="F25" s="44">
        <v>1145.14</v>
      </c>
      <c r="G25" s="44">
        <v>1434.387</v>
      </c>
      <c r="H25" s="44">
        <v>1619.009</v>
      </c>
      <c r="I25" s="44">
        <v>1708.207</v>
      </c>
      <c r="J25" s="44">
        <v>1792.277</v>
      </c>
      <c r="K25" s="44">
        <v>2019.226</v>
      </c>
      <c r="L25" s="44">
        <v>1949.551</v>
      </c>
      <c r="M25" s="44">
        <v>1884.615</v>
      </c>
      <c r="N25" s="44">
        <v>1655.159</v>
      </c>
      <c r="O25" s="44">
        <v>1345.718</v>
      </c>
      <c r="P25" s="45">
        <v>1295.449</v>
      </c>
      <c r="Q25" s="49">
        <v>18984.862</v>
      </c>
      <c r="R25" s="44">
        <v>1198.457</v>
      </c>
      <c r="S25" s="44">
        <v>1176.921</v>
      </c>
      <c r="T25" s="44">
        <v>1547.532</v>
      </c>
      <c r="U25" s="44">
        <v>1883.927</v>
      </c>
      <c r="V25" s="44">
        <v>1985.424</v>
      </c>
      <c r="W25" s="44">
        <v>2067.21</v>
      </c>
      <c r="X25" s="44">
        <v>2320.245</v>
      </c>
      <c r="Y25" s="44">
        <v>2314.4</v>
      </c>
      <c r="Z25" s="86">
        <v>2217.922</v>
      </c>
      <c r="AA25" s="71">
        <v>0.13776063182879494</v>
      </c>
    </row>
    <row r="26" spans="1:27" ht="18.75" customHeight="1">
      <c r="A26" s="41"/>
      <c r="B26" s="47">
        <v>20</v>
      </c>
      <c r="C26" s="48" t="s">
        <v>92</v>
      </c>
      <c r="D26" s="47" t="s">
        <v>14</v>
      </c>
      <c r="E26" s="44">
        <v>1081.49</v>
      </c>
      <c r="F26" s="44">
        <v>1102.622</v>
      </c>
      <c r="G26" s="44">
        <v>1346.801</v>
      </c>
      <c r="H26" s="44">
        <v>1558.515</v>
      </c>
      <c r="I26" s="44">
        <v>1692.126</v>
      </c>
      <c r="J26" s="44">
        <v>1661.99</v>
      </c>
      <c r="K26" s="44">
        <v>1735.628</v>
      </c>
      <c r="L26" s="44">
        <v>1823.261</v>
      </c>
      <c r="M26" s="44">
        <v>1645.051</v>
      </c>
      <c r="N26" s="44">
        <v>1613.765</v>
      </c>
      <c r="O26" s="44">
        <v>1264.404</v>
      </c>
      <c r="P26" s="45">
        <v>1318.689</v>
      </c>
      <c r="Q26" s="49">
        <v>17844.341999999997</v>
      </c>
      <c r="R26" s="44">
        <v>1156.004</v>
      </c>
      <c r="S26" s="44">
        <v>1178.945</v>
      </c>
      <c r="T26" s="44">
        <v>1343.016</v>
      </c>
      <c r="U26" s="44">
        <v>1725.413</v>
      </c>
      <c r="V26" s="44">
        <v>1818.931</v>
      </c>
      <c r="W26" s="44">
        <v>1855.365</v>
      </c>
      <c r="X26" s="44">
        <v>1936.689</v>
      </c>
      <c r="Y26" s="44">
        <v>2010.445</v>
      </c>
      <c r="Z26" s="86">
        <v>1873.618</v>
      </c>
      <c r="AA26" s="71">
        <v>0.09166099773408787</v>
      </c>
    </row>
    <row r="27" spans="1:27" ht="18.75" customHeight="1">
      <c r="A27" s="41"/>
      <c r="B27" s="47">
        <v>21</v>
      </c>
      <c r="C27" s="48" t="s">
        <v>44</v>
      </c>
      <c r="D27" s="47" t="s">
        <v>3</v>
      </c>
      <c r="E27" s="44">
        <v>1253.642</v>
      </c>
      <c r="F27" s="44">
        <v>1153.518</v>
      </c>
      <c r="G27" s="44">
        <v>1426.523</v>
      </c>
      <c r="H27" s="44">
        <v>1470.919</v>
      </c>
      <c r="I27" s="44">
        <v>1487.75</v>
      </c>
      <c r="J27" s="44">
        <v>1647.316</v>
      </c>
      <c r="K27" s="44">
        <v>1773.29</v>
      </c>
      <c r="L27" s="44">
        <v>1823.815</v>
      </c>
      <c r="M27" s="44">
        <v>1697.432</v>
      </c>
      <c r="N27" s="44">
        <v>1503.311</v>
      </c>
      <c r="O27" s="44">
        <v>1239.132</v>
      </c>
      <c r="P27" s="45">
        <v>1304.496</v>
      </c>
      <c r="Q27" s="49">
        <v>17781.144</v>
      </c>
      <c r="R27" s="44">
        <v>1270.516</v>
      </c>
      <c r="S27" s="44">
        <v>1133.365</v>
      </c>
      <c r="T27" s="44">
        <v>1462.951</v>
      </c>
      <c r="U27" s="44">
        <v>1589.432</v>
      </c>
      <c r="V27" s="44">
        <v>2015.091</v>
      </c>
      <c r="W27" s="44">
        <v>1755.497</v>
      </c>
      <c r="X27" s="44">
        <v>1793.531</v>
      </c>
      <c r="Y27" s="44">
        <v>1899.793</v>
      </c>
      <c r="Z27" s="86">
        <v>1750.492</v>
      </c>
      <c r="AA27" s="71">
        <v>0.06818472565394207</v>
      </c>
    </row>
    <row r="28" spans="1:27" ht="18.75" customHeight="1">
      <c r="A28" s="41"/>
      <c r="B28" s="47">
        <v>22</v>
      </c>
      <c r="C28" s="48" t="s">
        <v>48</v>
      </c>
      <c r="D28" s="47" t="s">
        <v>5</v>
      </c>
      <c r="E28" s="44">
        <v>1012.379</v>
      </c>
      <c r="F28" s="44">
        <v>950.161</v>
      </c>
      <c r="G28" s="44">
        <v>1184.876</v>
      </c>
      <c r="H28" s="44">
        <v>1301.808</v>
      </c>
      <c r="I28" s="44">
        <v>1421.094</v>
      </c>
      <c r="J28" s="44">
        <v>1451.177</v>
      </c>
      <c r="K28" s="44">
        <v>1656.632</v>
      </c>
      <c r="L28" s="44">
        <v>1708.169</v>
      </c>
      <c r="M28" s="44">
        <v>1574.009</v>
      </c>
      <c r="N28" s="44">
        <v>1455.022</v>
      </c>
      <c r="O28" s="44">
        <v>1114.404</v>
      </c>
      <c r="P28" s="45">
        <v>1195.753</v>
      </c>
      <c r="Q28" s="49">
        <v>16025.484000000002</v>
      </c>
      <c r="R28" s="44">
        <v>1117.324</v>
      </c>
      <c r="S28" s="44">
        <v>1023.432</v>
      </c>
      <c r="T28" s="44">
        <v>1282.062</v>
      </c>
      <c r="U28" s="44">
        <v>1536.65</v>
      </c>
      <c r="V28" s="44">
        <v>1593.387</v>
      </c>
      <c r="W28" s="44">
        <v>1646.296</v>
      </c>
      <c r="X28" s="44">
        <v>1891.75</v>
      </c>
      <c r="Y28" s="44">
        <v>1967.973</v>
      </c>
      <c r="Z28" s="86">
        <v>1823.519</v>
      </c>
      <c r="AA28" s="71">
        <v>0.13230404953220987</v>
      </c>
    </row>
    <row r="29" spans="1:27" ht="18.75" customHeight="1">
      <c r="A29" s="41"/>
      <c r="B29" s="47">
        <v>23</v>
      </c>
      <c r="C29" s="48" t="s">
        <v>94</v>
      </c>
      <c r="D29" s="47" t="s">
        <v>4</v>
      </c>
      <c r="E29" s="44">
        <v>1087.486</v>
      </c>
      <c r="F29" s="44">
        <v>1094.035</v>
      </c>
      <c r="G29" s="44">
        <v>1280.236</v>
      </c>
      <c r="H29" s="44">
        <v>1250.111</v>
      </c>
      <c r="I29" s="44">
        <v>1307.829</v>
      </c>
      <c r="J29" s="44">
        <v>1435.239</v>
      </c>
      <c r="K29" s="44">
        <v>1448.88</v>
      </c>
      <c r="L29" s="44">
        <v>1402.863</v>
      </c>
      <c r="M29" s="44">
        <v>1346.254</v>
      </c>
      <c r="N29" s="44">
        <v>1341.347</v>
      </c>
      <c r="O29" s="44">
        <v>1117.314</v>
      </c>
      <c r="P29" s="45">
        <v>1159.709</v>
      </c>
      <c r="Q29" s="49">
        <v>15271.302999999998</v>
      </c>
      <c r="R29" s="44">
        <v>1152.443</v>
      </c>
      <c r="S29" s="44">
        <v>1142.168</v>
      </c>
      <c r="T29" s="44">
        <v>1336.735</v>
      </c>
      <c r="U29" s="44">
        <v>1307.425</v>
      </c>
      <c r="V29" s="44">
        <v>1356.033</v>
      </c>
      <c r="W29" s="44">
        <v>1508.417</v>
      </c>
      <c r="X29" s="44">
        <v>1499.299</v>
      </c>
      <c r="Y29" s="44">
        <v>1456.22</v>
      </c>
      <c r="Z29" s="86">
        <v>1388.015</v>
      </c>
      <c r="AA29" s="71">
        <v>0.04237748556522236</v>
      </c>
    </row>
    <row r="30" spans="1:27" ht="18.75" customHeight="1">
      <c r="A30" s="41"/>
      <c r="B30" s="47">
        <v>24</v>
      </c>
      <c r="C30" s="48" t="s">
        <v>49</v>
      </c>
      <c r="D30" s="47" t="s">
        <v>9</v>
      </c>
      <c r="E30" s="44">
        <v>818.088</v>
      </c>
      <c r="F30" s="44">
        <v>815.591</v>
      </c>
      <c r="G30" s="44">
        <v>1068.14</v>
      </c>
      <c r="H30" s="44">
        <v>1138.078</v>
      </c>
      <c r="I30" s="44">
        <v>1216.1</v>
      </c>
      <c r="J30" s="44">
        <v>1283.423</v>
      </c>
      <c r="K30" s="44">
        <v>1363.618</v>
      </c>
      <c r="L30" s="44">
        <v>1196.502</v>
      </c>
      <c r="M30" s="44">
        <v>1324.864</v>
      </c>
      <c r="N30" s="44">
        <v>1315.62</v>
      </c>
      <c r="O30" s="44">
        <v>1025.225</v>
      </c>
      <c r="P30" s="45">
        <v>916.624</v>
      </c>
      <c r="Q30" s="49">
        <v>13481.873000000001</v>
      </c>
      <c r="R30" s="44">
        <v>879.61</v>
      </c>
      <c r="S30" s="44">
        <v>924.206</v>
      </c>
      <c r="T30" s="44">
        <v>1122.419</v>
      </c>
      <c r="U30" s="44">
        <v>1213.081</v>
      </c>
      <c r="V30" s="44">
        <v>1323.223</v>
      </c>
      <c r="W30" s="44">
        <v>1339.04</v>
      </c>
      <c r="X30" s="44">
        <v>1410.288</v>
      </c>
      <c r="Y30" s="44">
        <v>1422.581</v>
      </c>
      <c r="Z30" s="86">
        <v>1447.594</v>
      </c>
      <c r="AA30" s="71">
        <v>0.08388146634268367</v>
      </c>
    </row>
    <row r="31" spans="1:27" ht="18.75" customHeight="1">
      <c r="A31" s="41"/>
      <c r="B31" s="47">
        <v>25</v>
      </c>
      <c r="C31" s="48" t="s">
        <v>47</v>
      </c>
      <c r="D31" s="47" t="s">
        <v>11</v>
      </c>
      <c r="E31" s="44">
        <v>533.359</v>
      </c>
      <c r="F31" s="44">
        <v>570.814</v>
      </c>
      <c r="G31" s="44">
        <v>828.932</v>
      </c>
      <c r="H31" s="44">
        <v>1115.668</v>
      </c>
      <c r="I31" s="44">
        <v>1278.909</v>
      </c>
      <c r="J31" s="44">
        <v>1361.455</v>
      </c>
      <c r="K31" s="44">
        <v>1546.312</v>
      </c>
      <c r="L31" s="44">
        <v>1583.306</v>
      </c>
      <c r="M31" s="44">
        <v>1410.431</v>
      </c>
      <c r="N31" s="44">
        <v>1274.072</v>
      </c>
      <c r="O31" s="44">
        <v>720.699</v>
      </c>
      <c r="P31" s="45">
        <v>647.097</v>
      </c>
      <c r="Q31" s="49">
        <v>12871.054000000002</v>
      </c>
      <c r="R31" s="44">
        <v>587.152</v>
      </c>
      <c r="S31" s="44">
        <v>631.525</v>
      </c>
      <c r="T31" s="44">
        <v>846.29</v>
      </c>
      <c r="U31" s="44">
        <v>1277.343</v>
      </c>
      <c r="V31" s="44">
        <v>1362.747</v>
      </c>
      <c r="W31" s="44">
        <v>1428.758</v>
      </c>
      <c r="X31" s="44">
        <v>1624.39</v>
      </c>
      <c r="Y31" s="44">
        <v>1674.172</v>
      </c>
      <c r="Z31" s="86">
        <v>1476.491</v>
      </c>
      <c r="AA31" s="71">
        <v>0.06644536525193678</v>
      </c>
    </row>
    <row r="32" spans="1:27" ht="18.75" customHeight="1">
      <c r="A32" s="41"/>
      <c r="B32" s="47">
        <v>26</v>
      </c>
      <c r="C32" s="48" t="s">
        <v>83</v>
      </c>
      <c r="D32" s="47" t="s">
        <v>82</v>
      </c>
      <c r="E32" s="44">
        <v>708.826</v>
      </c>
      <c r="F32" s="44">
        <v>660.976</v>
      </c>
      <c r="G32" s="44">
        <v>804.223</v>
      </c>
      <c r="H32" s="44">
        <v>934.147</v>
      </c>
      <c r="I32" s="44">
        <v>1133.716</v>
      </c>
      <c r="J32" s="44">
        <v>1255.697</v>
      </c>
      <c r="K32" s="44">
        <v>1441.468</v>
      </c>
      <c r="L32" s="44">
        <v>1459.918</v>
      </c>
      <c r="M32" s="44">
        <v>1308.298</v>
      </c>
      <c r="N32" s="44">
        <v>1117.312</v>
      </c>
      <c r="O32" s="44">
        <v>814.057</v>
      </c>
      <c r="P32" s="45">
        <v>831.519</v>
      </c>
      <c r="Q32" s="49">
        <v>12470.157000000001</v>
      </c>
      <c r="R32" s="44">
        <v>761.462</v>
      </c>
      <c r="S32" s="44">
        <v>725.373</v>
      </c>
      <c r="T32" s="44">
        <v>881.742</v>
      </c>
      <c r="U32" s="44">
        <v>1200.543</v>
      </c>
      <c r="V32" s="44">
        <v>1352.161</v>
      </c>
      <c r="W32" s="44">
        <v>1543.673</v>
      </c>
      <c r="X32" s="44">
        <v>1773.453</v>
      </c>
      <c r="Y32" s="44">
        <v>1801.881</v>
      </c>
      <c r="Z32" s="86">
        <v>1620.295</v>
      </c>
      <c r="AA32" s="71">
        <v>0.2012217854475855</v>
      </c>
    </row>
    <row r="33" spans="1:27" ht="18.75" customHeight="1">
      <c r="A33" s="41"/>
      <c r="B33" s="47">
        <v>27</v>
      </c>
      <c r="C33" s="48" t="s">
        <v>121</v>
      </c>
      <c r="D33" s="47" t="s">
        <v>10</v>
      </c>
      <c r="E33" s="44">
        <v>593.968</v>
      </c>
      <c r="F33" s="44">
        <v>603.906</v>
      </c>
      <c r="G33" s="44">
        <v>783.649</v>
      </c>
      <c r="H33" s="44">
        <v>975.457</v>
      </c>
      <c r="I33" s="44">
        <v>1146.299</v>
      </c>
      <c r="J33" s="44">
        <v>1201.642</v>
      </c>
      <c r="K33" s="44">
        <v>1357.292</v>
      </c>
      <c r="L33" s="44">
        <v>1315.478</v>
      </c>
      <c r="M33" s="44">
        <v>1159.368</v>
      </c>
      <c r="N33" s="44">
        <v>1034.416</v>
      </c>
      <c r="O33" s="44">
        <v>684.219</v>
      </c>
      <c r="P33" s="45">
        <v>684.481</v>
      </c>
      <c r="Q33" s="49">
        <v>11540.175</v>
      </c>
      <c r="R33" s="44">
        <v>589.512</v>
      </c>
      <c r="S33" s="44">
        <v>606.269</v>
      </c>
      <c r="T33" s="44">
        <v>782.03</v>
      </c>
      <c r="U33" s="44">
        <v>1021.939</v>
      </c>
      <c r="V33" s="44">
        <v>1158.373</v>
      </c>
      <c r="W33" s="44">
        <v>1251.732</v>
      </c>
      <c r="X33" s="44">
        <v>1356.274</v>
      </c>
      <c r="Y33" s="44">
        <v>1346.179</v>
      </c>
      <c r="Z33" s="86">
        <v>1102.198</v>
      </c>
      <c r="AA33" s="71">
        <v>0.008476140955202327</v>
      </c>
    </row>
    <row r="34" spans="1:27" ht="18.75" customHeight="1">
      <c r="A34" s="41"/>
      <c r="B34" s="47">
        <v>28</v>
      </c>
      <c r="C34" s="48" t="s">
        <v>50</v>
      </c>
      <c r="D34" s="47" t="s">
        <v>6</v>
      </c>
      <c r="E34" s="44">
        <v>575.468</v>
      </c>
      <c r="F34" s="44">
        <v>549.079</v>
      </c>
      <c r="G34" s="44">
        <v>764.714</v>
      </c>
      <c r="H34" s="44">
        <v>864.962</v>
      </c>
      <c r="I34" s="44">
        <v>969.255</v>
      </c>
      <c r="J34" s="44">
        <v>1121.446</v>
      </c>
      <c r="K34" s="44">
        <v>1248.538</v>
      </c>
      <c r="L34" s="44">
        <v>1278.945</v>
      </c>
      <c r="M34" s="44">
        <v>1179.144</v>
      </c>
      <c r="N34" s="44">
        <v>961.837</v>
      </c>
      <c r="O34" s="44">
        <v>720.008</v>
      </c>
      <c r="P34" s="45">
        <v>716.649</v>
      </c>
      <c r="Q34" s="49">
        <v>10950.044999999998</v>
      </c>
      <c r="R34" s="44">
        <v>599.572</v>
      </c>
      <c r="S34" s="44">
        <v>571.309</v>
      </c>
      <c r="T34" s="44">
        <v>763.915</v>
      </c>
      <c r="U34" s="44">
        <v>897.581</v>
      </c>
      <c r="V34" s="44">
        <v>978.555</v>
      </c>
      <c r="W34" s="44">
        <v>1141.728</v>
      </c>
      <c r="X34" s="44">
        <v>1225.468</v>
      </c>
      <c r="Y34" s="44">
        <v>1262.894</v>
      </c>
      <c r="Z34" s="86">
        <v>1191.016</v>
      </c>
      <c r="AA34" s="71">
        <v>0.009411976844902359</v>
      </c>
    </row>
    <row r="35" spans="1:27" ht="18.75" customHeight="1">
      <c r="A35" s="41"/>
      <c r="B35" s="47">
        <v>29</v>
      </c>
      <c r="C35" s="48" t="s">
        <v>119</v>
      </c>
      <c r="D35" s="47" t="s">
        <v>81</v>
      </c>
      <c r="E35" s="44">
        <v>675.797</v>
      </c>
      <c r="F35" s="44">
        <v>663.451</v>
      </c>
      <c r="G35" s="44">
        <v>771.016</v>
      </c>
      <c r="H35" s="44">
        <v>861.381</v>
      </c>
      <c r="I35" s="44">
        <v>990.484</v>
      </c>
      <c r="J35" s="44">
        <v>1077.086</v>
      </c>
      <c r="K35" s="44">
        <v>1179.282</v>
      </c>
      <c r="L35" s="44">
        <v>1165.675</v>
      </c>
      <c r="M35" s="44">
        <v>1118.452</v>
      </c>
      <c r="N35" s="44">
        <v>846.668</v>
      </c>
      <c r="O35" s="44">
        <v>697.967</v>
      </c>
      <c r="P35" s="45">
        <v>646.248</v>
      </c>
      <c r="Q35" s="49">
        <v>10693.507</v>
      </c>
      <c r="R35" s="44">
        <v>642.555</v>
      </c>
      <c r="S35" s="44">
        <v>624.421</v>
      </c>
      <c r="T35" s="44">
        <v>728.414</v>
      </c>
      <c r="U35" s="44">
        <v>790.092</v>
      </c>
      <c r="V35" s="44">
        <v>962.149</v>
      </c>
      <c r="W35" s="44">
        <v>1074.672</v>
      </c>
      <c r="X35" s="44">
        <v>1152.053</v>
      </c>
      <c r="Y35" s="44">
        <v>1138.449</v>
      </c>
      <c r="Z35" s="86">
        <v>1107.022</v>
      </c>
      <c r="AA35" s="71">
        <v>-0.033259967746427255</v>
      </c>
    </row>
    <row r="36" spans="1:27" ht="18.75" customHeight="1" thickBot="1">
      <c r="A36" s="41"/>
      <c r="B36" s="50">
        <v>30</v>
      </c>
      <c r="C36" s="51" t="s">
        <v>120</v>
      </c>
      <c r="D36" s="50" t="s">
        <v>14</v>
      </c>
      <c r="E36" s="52">
        <v>525.219</v>
      </c>
      <c r="F36" s="53">
        <v>564.111</v>
      </c>
      <c r="G36" s="53">
        <v>699.612</v>
      </c>
      <c r="H36" s="53">
        <v>801.585</v>
      </c>
      <c r="I36" s="53">
        <v>904.457</v>
      </c>
      <c r="J36" s="53">
        <v>956.215</v>
      </c>
      <c r="K36" s="53">
        <v>1083.721</v>
      </c>
      <c r="L36" s="53">
        <v>1034.685</v>
      </c>
      <c r="M36" s="53">
        <v>958.536</v>
      </c>
      <c r="N36" s="53">
        <v>917.137</v>
      </c>
      <c r="O36" s="53">
        <v>684.778</v>
      </c>
      <c r="P36" s="54">
        <v>644.58</v>
      </c>
      <c r="Q36" s="55">
        <v>9774.636</v>
      </c>
      <c r="R36" s="52">
        <v>586.723</v>
      </c>
      <c r="S36" s="53">
        <v>607.143</v>
      </c>
      <c r="T36" s="53">
        <v>732.887</v>
      </c>
      <c r="U36" s="53">
        <v>842.083</v>
      </c>
      <c r="V36" s="53">
        <v>935.007</v>
      </c>
      <c r="W36" s="53">
        <v>991.86</v>
      </c>
      <c r="X36" s="53">
        <v>1101.481</v>
      </c>
      <c r="Y36" s="53">
        <v>1064.613</v>
      </c>
      <c r="Z36" s="83">
        <v>985.952</v>
      </c>
      <c r="AA36" s="87">
        <v>0.042455102793637955</v>
      </c>
    </row>
    <row r="37" spans="2:41" ht="18.75" customHeight="1">
      <c r="B37" s="4" t="s">
        <v>118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AL37" s="39"/>
      <c r="AM37" s="39"/>
      <c r="AN37" s="39"/>
      <c r="AO37" s="39"/>
    </row>
    <row r="38" spans="38:41" ht="12.75">
      <c r="AL38" s="39"/>
      <c r="AM38" s="39"/>
      <c r="AN38" s="39"/>
      <c r="AO38" s="39"/>
    </row>
    <row r="43" spans="18:20" ht="12.75">
      <c r="R43" s="36"/>
      <c r="S43" s="36"/>
      <c r="T43" s="36"/>
    </row>
    <row r="44" spans="18:20" ht="12.75">
      <c r="R44" s="60"/>
      <c r="S44" s="61"/>
      <c r="T44" s="61"/>
    </row>
    <row r="45" spans="18:20" ht="12.75">
      <c r="R45" s="60"/>
      <c r="S45" s="63"/>
      <c r="T45" s="63"/>
    </row>
    <row r="46" spans="18:20" ht="12.75">
      <c r="R46" s="64"/>
      <c r="S46" s="65"/>
      <c r="T46" s="65"/>
    </row>
    <row r="47" spans="18:20" ht="12.75">
      <c r="R47" s="64"/>
      <c r="S47" s="65"/>
      <c r="T47" s="65"/>
    </row>
    <row r="51" ht="12.75">
      <c r="B51" s="70" t="s">
        <v>80</v>
      </c>
    </row>
    <row r="88" ht="12.75">
      <c r="B88" s="1" t="s">
        <v>80</v>
      </c>
    </row>
  </sheetData>
  <mergeCells count="7">
    <mergeCell ref="Q5:Q6"/>
    <mergeCell ref="AA5:AA6"/>
    <mergeCell ref="B5:B6"/>
    <mergeCell ref="C5:C6"/>
    <mergeCell ref="D5:D6"/>
    <mergeCell ref="E5:P5"/>
    <mergeCell ref="R5:Z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Damien Collet</dc:creator>
  <cp:keywords/>
  <dc:description/>
  <cp:lastModifiedBy>Damien Collet</cp:lastModifiedBy>
  <cp:lastPrinted>2011-01-24T13:55:04Z</cp:lastPrinted>
  <dcterms:created xsi:type="dcterms:W3CDTF">2007-08-09T07:28:07Z</dcterms:created>
  <dcterms:modified xsi:type="dcterms:W3CDTF">2015-04-17T10:42:25Z</dcterms:modified>
  <cp:category/>
  <cp:version/>
  <cp:contentType/>
  <cp:contentStatus/>
</cp:coreProperties>
</file>