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2.xml" ContentType="application/vnd.openxmlformats-officedocument.drawing+xml"/>
  <Override PartName="/xl/worksheets/sheet7.xml" ContentType="application/vnd.openxmlformats-officedocument.spreadsheetml.worksheet+xml"/>
  <Override PartName="/xl/drawings/drawing14.xml" ContentType="application/vnd.openxmlformats-officedocument.drawing+xml"/>
  <Override PartName="/xl/worksheets/sheet8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65" tabRatio="782" activeTab="7"/>
  </bookViews>
  <sheets>
    <sheet name="Figure 1" sheetId="1" r:id="rId1"/>
    <sheet name="Figure 2" sheetId="2" r:id="rId2"/>
    <sheet name="Figure 3" sheetId="3" r:id="rId3"/>
    <sheet name="Figure 4" sheetId="4" r:id="rId4"/>
    <sheet name="Figure 5" sheetId="5" r:id="rId5"/>
    <sheet name="Figure 6" sheetId="6" r:id="rId6"/>
    <sheet name="Figure 7" sheetId="7" r:id="rId7"/>
    <sheet name="Figure 8" sheetId="8" r:id="rId8"/>
  </sheets>
  <definedNames>
    <definedName name="_xlfn.AVERAGEIF" hidden="1">#NAME?</definedName>
  </definedNames>
  <calcPr fullCalcOnLoad="1"/>
</workbook>
</file>

<file path=xl/sharedStrings.xml><?xml version="1.0" encoding="utf-8"?>
<sst xmlns="http://schemas.openxmlformats.org/spreadsheetml/2006/main" count="1038" uniqueCount="250">
  <si>
    <t>Weekly absences from work, by sex and age - weekly data [lfsi_abs_w]</t>
  </si>
  <si>
    <t>Last update</t>
  </si>
  <si>
    <t>Extracted on</t>
  </si>
  <si>
    <t>Source of data</t>
  </si>
  <si>
    <t>Eurostat - Experimental statistics</t>
  </si>
  <si>
    <t>AGE</t>
  </si>
  <si>
    <t>From 20 to 64 years</t>
  </si>
  <si>
    <t>SEX</t>
  </si>
  <si>
    <t>Total</t>
  </si>
  <si>
    <t>UNIT</t>
  </si>
  <si>
    <t>Thousand</t>
  </si>
  <si>
    <t>TIME/GEO</t>
  </si>
  <si>
    <t>European Union - 27 countries (from 2020)</t>
  </si>
  <si>
    <t>Flags and footnotes</t>
  </si>
  <si>
    <t>2017W13</t>
  </si>
  <si>
    <t>2017W14</t>
  </si>
  <si>
    <t>2017W15</t>
  </si>
  <si>
    <t>2017W16</t>
  </si>
  <si>
    <t>2017W17</t>
  </si>
  <si>
    <t>2017W18</t>
  </si>
  <si>
    <t>2017W19</t>
  </si>
  <si>
    <t>2017W20</t>
  </si>
  <si>
    <t>2017W21</t>
  </si>
  <si>
    <t>2017W22</t>
  </si>
  <si>
    <t>2017W23</t>
  </si>
  <si>
    <t>2017W24</t>
  </si>
  <si>
    <t>2017W25</t>
  </si>
  <si>
    <t>2017W26</t>
  </si>
  <si>
    <t>2017W27</t>
  </si>
  <si>
    <t>2017W28</t>
  </si>
  <si>
    <t>2017W29</t>
  </si>
  <si>
    <t>2017W30</t>
  </si>
  <si>
    <t>2017W31</t>
  </si>
  <si>
    <t>2017W32</t>
  </si>
  <si>
    <t>2017W33</t>
  </si>
  <si>
    <t>2017W34</t>
  </si>
  <si>
    <t>2017W35</t>
  </si>
  <si>
    <t>2017W36</t>
  </si>
  <si>
    <t>2017W37</t>
  </si>
  <si>
    <t>2017W38</t>
  </si>
  <si>
    <t>2017W39</t>
  </si>
  <si>
    <t>2017W40</t>
  </si>
  <si>
    <t>2017W41</t>
  </si>
  <si>
    <t>2017W42</t>
  </si>
  <si>
    <t>2017W43</t>
  </si>
  <si>
    <t>2017W44</t>
  </si>
  <si>
    <t>2017W45</t>
  </si>
  <si>
    <t>2017W46</t>
  </si>
  <si>
    <t>2017W47</t>
  </si>
  <si>
    <t>2017W48</t>
  </si>
  <si>
    <t>2017W49</t>
  </si>
  <si>
    <t>2017W50</t>
  </si>
  <si>
    <t>2017W51</t>
  </si>
  <si>
    <t>2017W52</t>
  </si>
  <si>
    <t>2018W01</t>
  </si>
  <si>
    <t>2018W02</t>
  </si>
  <si>
    <t>2018W03</t>
  </si>
  <si>
    <t>2018W04</t>
  </si>
  <si>
    <t>2018W05</t>
  </si>
  <si>
    <t>2018W06</t>
  </si>
  <si>
    <t>2018W07</t>
  </si>
  <si>
    <t>2018W08</t>
  </si>
  <si>
    <t>2018W09</t>
  </si>
  <si>
    <t>2018W10</t>
  </si>
  <si>
    <t>2018W11</t>
  </si>
  <si>
    <t>2018W12</t>
  </si>
  <si>
    <t>2018W13</t>
  </si>
  <si>
    <t>2018W14</t>
  </si>
  <si>
    <t>2018W15</t>
  </si>
  <si>
    <t>2018W16</t>
  </si>
  <si>
    <t>2018W17</t>
  </si>
  <si>
    <t>2018W18</t>
  </si>
  <si>
    <t>2018W19</t>
  </si>
  <si>
    <t>2018W20</t>
  </si>
  <si>
    <t>2018W21</t>
  </si>
  <si>
    <t>2018W22</t>
  </si>
  <si>
    <t>2018W23</t>
  </si>
  <si>
    <t>2018W24</t>
  </si>
  <si>
    <t>2018W25</t>
  </si>
  <si>
    <t>2018W26</t>
  </si>
  <si>
    <t>2018W27</t>
  </si>
  <si>
    <t>2018W28</t>
  </si>
  <si>
    <t>2018W29</t>
  </si>
  <si>
    <t>2018W30</t>
  </si>
  <si>
    <t>2018W31</t>
  </si>
  <si>
    <t>2018W32</t>
  </si>
  <si>
    <t>2018W33</t>
  </si>
  <si>
    <t>2018W34</t>
  </si>
  <si>
    <t>2018W35</t>
  </si>
  <si>
    <t>2018W36</t>
  </si>
  <si>
    <t>2018W37</t>
  </si>
  <si>
    <t>2018W38</t>
  </si>
  <si>
    <t>2018W39</t>
  </si>
  <si>
    <t>2018W40</t>
  </si>
  <si>
    <t>2018W41</t>
  </si>
  <si>
    <t>2018W42</t>
  </si>
  <si>
    <t>2018W43</t>
  </si>
  <si>
    <t>2018W44</t>
  </si>
  <si>
    <t>2018W45</t>
  </si>
  <si>
    <t>2018W46</t>
  </si>
  <si>
    <t>2018W47</t>
  </si>
  <si>
    <t>2018W48</t>
  </si>
  <si>
    <t>2018W49</t>
  </si>
  <si>
    <t>2018W50</t>
  </si>
  <si>
    <t>2018W51</t>
  </si>
  <si>
    <t>2018W52</t>
  </si>
  <si>
    <t>2019W01</t>
  </si>
  <si>
    <t>2019W02</t>
  </si>
  <si>
    <t>2019W03</t>
  </si>
  <si>
    <t>2019W04</t>
  </si>
  <si>
    <t>2019W05</t>
  </si>
  <si>
    <t>2019W06</t>
  </si>
  <si>
    <t>2019W07</t>
  </si>
  <si>
    <t>2019W08</t>
  </si>
  <si>
    <t>2019W09</t>
  </si>
  <si>
    <t>2019W10</t>
  </si>
  <si>
    <t>2019W11</t>
  </si>
  <si>
    <t>2019W12</t>
  </si>
  <si>
    <t>2019W13</t>
  </si>
  <si>
    <t>2019W14</t>
  </si>
  <si>
    <t>2019W15</t>
  </si>
  <si>
    <t>2019W16</t>
  </si>
  <si>
    <t>2019W17</t>
  </si>
  <si>
    <t>2019W18</t>
  </si>
  <si>
    <t>2019W19</t>
  </si>
  <si>
    <t>2019W20</t>
  </si>
  <si>
    <t>2019W21</t>
  </si>
  <si>
    <t>2019W22</t>
  </si>
  <si>
    <t>2019W23</t>
  </si>
  <si>
    <t>2019W24</t>
  </si>
  <si>
    <t>2019W25</t>
  </si>
  <si>
    <t>2019W26</t>
  </si>
  <si>
    <t>2019W27</t>
  </si>
  <si>
    <t>2019W28</t>
  </si>
  <si>
    <t>2019W29</t>
  </si>
  <si>
    <t>2019W30</t>
  </si>
  <si>
    <t>2019W31</t>
  </si>
  <si>
    <t>2019W32</t>
  </si>
  <si>
    <t>2019W33</t>
  </si>
  <si>
    <t>2019W34</t>
  </si>
  <si>
    <t>2019W35</t>
  </si>
  <si>
    <t>2019W36</t>
  </si>
  <si>
    <t>2019W37</t>
  </si>
  <si>
    <t>2019W38</t>
  </si>
  <si>
    <t>2019W39</t>
  </si>
  <si>
    <t>2019W40</t>
  </si>
  <si>
    <t>2019W41</t>
  </si>
  <si>
    <t>2019W42</t>
  </si>
  <si>
    <t>2019W43</t>
  </si>
  <si>
    <t>2019W44</t>
  </si>
  <si>
    <t>2019W45</t>
  </si>
  <si>
    <t>2019W46</t>
  </si>
  <si>
    <t>2019W47</t>
  </si>
  <si>
    <t>2019W48</t>
  </si>
  <si>
    <t>2019W49</t>
  </si>
  <si>
    <t>2019W50</t>
  </si>
  <si>
    <t>2019W51</t>
  </si>
  <si>
    <t>2019W52</t>
  </si>
  <si>
    <t>2020W01</t>
  </si>
  <si>
    <t>2020W02</t>
  </si>
  <si>
    <t>2020W03</t>
  </si>
  <si>
    <t>2020W04</t>
  </si>
  <si>
    <t>2020W05</t>
  </si>
  <si>
    <t>2020W06</t>
  </si>
  <si>
    <t>2020W07</t>
  </si>
  <si>
    <t>2020W08</t>
  </si>
  <si>
    <t>2020W09</t>
  </si>
  <si>
    <t>2020W10</t>
  </si>
  <si>
    <t>2020W11</t>
  </si>
  <si>
    <t>2020W12</t>
  </si>
  <si>
    <t>2020W13</t>
  </si>
  <si>
    <t/>
  </si>
  <si>
    <t>Available flags:</t>
  </si>
  <si>
    <t>b</t>
  </si>
  <si>
    <t>break in time series</t>
  </si>
  <si>
    <t>c</t>
  </si>
  <si>
    <t>confidential</t>
  </si>
  <si>
    <t>d</t>
  </si>
  <si>
    <t>definition differs, see metadata</t>
  </si>
  <si>
    <t>e</t>
  </si>
  <si>
    <t>estimated</t>
  </si>
  <si>
    <t>f</t>
  </si>
  <si>
    <t>forecast</t>
  </si>
  <si>
    <t>n</t>
  </si>
  <si>
    <t>not significant</t>
  </si>
  <si>
    <t>p</t>
  </si>
  <si>
    <t>provisional</t>
  </si>
  <si>
    <t>r</t>
  </si>
  <si>
    <t>revised</t>
  </si>
  <si>
    <t>s</t>
  </si>
  <si>
    <t>Eurostat estimate</t>
  </si>
  <si>
    <t>u</t>
  </si>
  <si>
    <t>low reliability</t>
  </si>
  <si>
    <t>z</t>
  </si>
  <si>
    <t>not applicable</t>
  </si>
  <si>
    <t>Special value:</t>
  </si>
  <si>
    <t>:</t>
  </si>
  <si>
    <t>not available</t>
  </si>
  <si>
    <t>(in million persons)</t>
  </si>
  <si>
    <t>Source: Eurostat (online data code: lfsi_abs_w)</t>
  </si>
  <si>
    <t>Absences from work by week in EU, W13 2017 - W13 2020</t>
  </si>
  <si>
    <t>W33, 13-19 Aug.</t>
  </si>
  <si>
    <t>W52, 24-30 Dec.</t>
  </si>
  <si>
    <t>W33, 12-18 Aug.</t>
  </si>
  <si>
    <t>W52, 23-29 Dec.</t>
  </si>
  <si>
    <t>W13, 23-29 March</t>
  </si>
  <si>
    <t>W33, 14-20 Aug.</t>
  </si>
  <si>
    <t>W52, 25-31 Dec.</t>
  </si>
  <si>
    <t>Note: EU aggregates are commuted with estimates for missing countries.</t>
  </si>
  <si>
    <t>Absences from work by week in EU, 2020 and average 2015 - 2019</t>
  </si>
  <si>
    <t>TIME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</si>
  <si>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</si>
  <si>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</si>
  <si>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</si>
  <si>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</si>
  <si>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</si>
  <si>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</si>
  <si>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</si>
  <si>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</si>
  <si>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</si>
  <si>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</si>
  <si>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</si>
  <si>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</si>
  <si>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W13</t>
  </si>
  <si>
    <t>2015</t>
  </si>
  <si>
    <t>2016</t>
  </si>
  <si>
    <t>2017</t>
  </si>
  <si>
    <t>2018</t>
  </si>
  <si>
    <t>2019</t>
  </si>
  <si>
    <t>2020</t>
  </si>
  <si>
    <t>Average 2015-2019</t>
  </si>
  <si>
    <t>(in % change)</t>
  </si>
  <si>
    <t>Males</t>
  </si>
  <si>
    <t>Females</t>
  </si>
  <si>
    <t>Absences from work by week and sex, EU, 2020</t>
  </si>
  <si>
    <t>GEO</t>
  </si>
  <si>
    <t>Slovakia</t>
  </si>
  <si>
    <t>Absences from work by week in Slovakia, 2020 and average 2015 - 2019</t>
  </si>
  <si>
    <t>(in thousand persons)</t>
  </si>
  <si>
    <t>Data with low reliability: 2020 W04, 2020 W05, 2020 W08, 2017 W11, 2015 W13, 2017 W13, 2018 W13</t>
  </si>
  <si>
    <t>Data not available due to very low reliability: 2018 W12, 2019 W13</t>
  </si>
  <si>
    <t>Spain</t>
  </si>
  <si>
    <t>Absences from work by week in Spain, 2020 and average 2015 - 2019</t>
  </si>
  <si>
    <t>Netherlands</t>
  </si>
  <si>
    <t>Absences from work by week in the Netherlands, 2020 and 
average 2015 - 2019</t>
  </si>
  <si>
    <t>Italy</t>
  </si>
  <si>
    <t>Absences from work by week in Italy, 2020 and average 2015 - 2019</t>
  </si>
  <si>
    <t>Growth rates of absences from work by week and sex, EU, weeks 10 to 13 2020 compared to weeks 10 to 13 2019</t>
  </si>
  <si>
    <t>Men</t>
  </si>
  <si>
    <t>Women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</si>
</sst>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dd\.mm\.yy"/>
    <numFmt numFmtId="181" formatCode="#,##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"/>
    <numFmt numFmtId="188" formatCode="0.0000"/>
  </numFmts>
  <fonts count="44">
    <font>
      <sz val="11"/>
      <name val="Arial"/>
      <family val="0"/>
    </font>
    <font>
      <sz val="9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18"/>
      <color indexed="8"/>
      <name val="Arial"/>
      <family val="0"/>
    </font>
    <font>
      <sz val="16"/>
      <color indexed="8"/>
      <name val="Arial"/>
      <family val="0"/>
    </font>
    <font>
      <i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43" fillId="0" borderId="0" xfId="0" applyFont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1" fillId="0" borderId="12" xfId="0" applyNumberFormat="1" applyFont="1" applyFill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by week, EU-27, week 13 2017 - week 13 2020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million persons)</a:t>
            </a:r>
          </a:p>
        </c:rich>
      </c:tx>
      <c:layout>
        <c:manualLayout>
          <c:xMode val="factor"/>
          <c:yMode val="factor"/>
          <c:x val="-0.11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7125"/>
          <c:w val="0.97425"/>
          <c:h val="0.82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AA5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4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145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146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147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148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149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150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151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152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153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154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155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Pt>
            <c:idx val="156"/>
            <c:invertIfNegative val="0"/>
            <c:spPr>
              <a:solidFill>
                <a:srgbClr val="286EB4"/>
              </a:solidFill>
              <a:ln w="3175">
                <a:noFill/>
              </a:ln>
            </c:spP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strRef>
                  <c:f>'Figure 1'!$R$1</c:f>
                  <c:strCache>
                    <c:ptCount val="1"/>
                    <c:pt idx="0">
                      <c:v>W33, 14-20 Aug.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FFFFCC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9"/>
              <c:layout>
                <c:manualLayout>
                  <c:x val="0"/>
                  <c:y val="0"/>
                </c:manualLayout>
              </c:layout>
              <c:tx>
                <c:strRef>
                  <c:f>'Figure 1'!$R$2</c:f>
                  <c:strCache>
                    <c:ptCount val="1"/>
                    <c:pt idx="0">
                      <c:v>W52, 25-31 Dec.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FFFFCC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2"/>
              <c:layout>
                <c:manualLayout>
                  <c:x val="0"/>
                  <c:y val="0"/>
                </c:manualLayout>
              </c:layout>
              <c:tx>
                <c:strRef>
                  <c:f>'Figure 1'!$R$3</c:f>
                  <c:strCache>
                    <c:ptCount val="1"/>
                    <c:pt idx="0">
                      <c:v>W33, 13-19 Aug.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FFFFCC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1"/>
              <c:layout>
                <c:manualLayout>
                  <c:x val="0"/>
                  <c:y val="0"/>
                </c:manualLayout>
              </c:layout>
              <c:tx>
                <c:strRef>
                  <c:f>'Figure 1'!$R$4</c:f>
                  <c:strCache>
                    <c:ptCount val="1"/>
                    <c:pt idx="0">
                      <c:v>W52, 24-30 Dec.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FFCC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4"/>
              <c:layout>
                <c:manualLayout>
                  <c:x val="0"/>
                  <c:y val="0"/>
                </c:manualLayout>
              </c:layout>
              <c:tx>
                <c:strRef>
                  <c:f>'Figure 1'!$R$5</c:f>
                  <c:strCache>
                    <c:ptCount val="1"/>
                    <c:pt idx="0">
                      <c:v>W33, 12-18 Aug.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FFFFCC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3"/>
              <c:layout>
                <c:manualLayout>
                  <c:x val="0"/>
                  <c:y val="0"/>
                </c:manualLayout>
              </c:layout>
              <c:tx>
                <c:strRef>
                  <c:f>'Figure 1'!$R$6</c:f>
                  <c:strCache>
                    <c:ptCount val="1"/>
                    <c:pt idx="0">
                      <c:v>W52, 23-29 Dec.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>
                    <a:srgbClr val="FFFFCC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6"/>
              <c:layout>
                <c:manualLayout>
                  <c:x val="0"/>
                  <c:y val="0"/>
                </c:manualLayout>
              </c:layout>
              <c:tx>
                <c:strRef>
                  <c:f>'Figure 1'!$R$7</c:f>
                  <c:strCache>
                    <c:ptCount val="1"/>
                    <c:pt idx="0">
                      <c:v>W13, 23-29 March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solidFill>
                    <a:srgbClr val="FFFFCC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1'!$A$12:$A$168</c:f>
              <c:strCache/>
            </c:strRef>
          </c:cat>
          <c:val>
            <c:numRef>
              <c:f>'Figure 1'!$C$12:$C$168</c:f>
              <c:numCache/>
            </c:numRef>
          </c:val>
        </c:ser>
        <c:overlap val="-27"/>
        <c:gapWidth val="219"/>
        <c:axId val="42584404"/>
        <c:axId val="47715317"/>
      </c:barChart>
      <c:catAx>
        <c:axId val="42584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15317"/>
        <c:crosses val="autoZero"/>
        <c:auto val="1"/>
        <c:lblOffset val="100"/>
        <c:tickLblSkip val="4"/>
        <c:noMultiLvlLbl val="0"/>
      </c:catAx>
      <c:valAx>
        <c:axId val="4771531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25844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by week, EU-27, 2020 and average 2015 - 2019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million persons)</a:t>
            </a:r>
          </a:p>
        </c:rich>
      </c:tx>
      <c:layout>
        <c:manualLayout>
          <c:xMode val="factor"/>
          <c:yMode val="factor"/>
          <c:x val="-0.10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8525"/>
          <c:w val="0.97925"/>
          <c:h val="0.729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2'!$A$20</c:f>
              <c:strCache>
                <c:ptCount val="1"/>
                <c:pt idx="0">
                  <c:v>Average 2015-2019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'Figure 2'!$B$13:$N$13</c:f>
              <c:strCache/>
            </c:strRef>
          </c:cat>
          <c:val>
            <c:numRef>
              <c:f>'Figure 2'!$B$20:$N$20</c:f>
              <c:numCache/>
            </c:numRef>
          </c:val>
          <c:smooth val="0"/>
        </c:ser>
        <c:ser>
          <c:idx val="1"/>
          <c:order val="1"/>
          <c:tx>
            <c:strRef>
              <c:f>'Figure 2'!$A$21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'Figure 2'!$B$13:$N$13</c:f>
              <c:strCache/>
            </c:strRef>
          </c:cat>
          <c:val>
            <c:numRef>
              <c:f>'Figure 2'!$B$21:$N$21</c:f>
              <c:numCache/>
            </c:numRef>
          </c:val>
          <c:smooth val="0"/>
        </c:ser>
        <c:marker val="1"/>
        <c:axId val="26784670"/>
        <c:axId val="39735439"/>
      </c:lineChart>
      <c:catAx>
        <c:axId val="267846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35439"/>
        <c:crosses val="autoZero"/>
        <c:auto val="1"/>
        <c:lblOffset val="100"/>
        <c:tickLblSkip val="1"/>
        <c:noMultiLvlLbl val="0"/>
      </c:catAx>
      <c:valAx>
        <c:axId val="397354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67846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"/>
          <c:y val="0.8395"/>
          <c:w val="0.3195"/>
          <c:h val="0.04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rates of absences from work by week (for weeks 10 to 13) and sex, EU-27, 2020 compared with 2019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% change)</a:t>
            </a:r>
          </a:p>
        </c:rich>
      </c:tx>
      <c:layout>
        <c:manualLayout>
          <c:xMode val="factor"/>
          <c:yMode val="factor"/>
          <c:x val="-0.118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9775"/>
          <c:w val="0.97925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3'!$I$11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3'!$H$12:$H$15</c:f>
              <c:strCache/>
            </c:strRef>
          </c:cat>
          <c:val>
            <c:numRef>
              <c:f>'Figure 3'!$I$12:$I$15</c:f>
              <c:numCache/>
            </c:numRef>
          </c:val>
        </c:ser>
        <c:ser>
          <c:idx val="1"/>
          <c:order val="1"/>
          <c:tx>
            <c:strRef>
              <c:f>'Figure 3'!$J$11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AA5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3'!$H$12:$H$15</c:f>
              <c:strCache/>
            </c:strRef>
          </c:cat>
          <c:val>
            <c:numRef>
              <c:f>'Figure 3'!$J$12:$J$15</c:f>
              <c:numCache/>
            </c:numRef>
          </c:val>
        </c:ser>
        <c:overlap val="-27"/>
        <c:gapWidth val="219"/>
        <c:axId val="22074632"/>
        <c:axId val="64453961"/>
      </c:barChart>
      <c:catAx>
        <c:axId val="22074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4453961"/>
        <c:crosses val="autoZero"/>
        <c:auto val="1"/>
        <c:lblOffset val="100"/>
        <c:tickLblSkip val="1"/>
        <c:noMultiLvlLbl val="0"/>
      </c:catAx>
      <c:valAx>
        <c:axId val="644539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20746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7"/>
          <c:y val="0.861"/>
          <c:w val="0.145"/>
          <c:h val="0.03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by week and sex, EU-27, 2020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million persons)</a:t>
            </a:r>
          </a:p>
        </c:rich>
      </c:tx>
      <c:layout>
        <c:manualLayout>
          <c:xMode val="factor"/>
          <c:yMode val="factor"/>
          <c:x val="-0.201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8475"/>
          <c:w val="0.97925"/>
          <c:h val="0.7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4'!$I$11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286EB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4'!$H$12:$H$24</c:f>
              <c:strCache/>
            </c:strRef>
          </c:cat>
          <c:val>
            <c:numRef>
              <c:f>'Figure 4'!$I$12:$I$24</c:f>
              <c:numCache/>
            </c:numRef>
          </c:val>
        </c:ser>
        <c:ser>
          <c:idx val="1"/>
          <c:order val="1"/>
          <c:tx>
            <c:strRef>
              <c:f>'Figure 4'!$J$11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FAA51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4'!$H$12:$H$24</c:f>
              <c:strCache/>
            </c:strRef>
          </c:cat>
          <c:val>
            <c:numRef>
              <c:f>'Figure 4'!$J$12:$J$24</c:f>
              <c:numCache/>
            </c:numRef>
          </c:val>
        </c:ser>
        <c:overlap val="-27"/>
        <c:gapWidth val="219"/>
        <c:axId val="43214738"/>
        <c:axId val="53388323"/>
      </c:barChart>
      <c:catAx>
        <c:axId val="43214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8323"/>
        <c:crosses val="autoZero"/>
        <c:auto val="1"/>
        <c:lblOffset val="100"/>
        <c:tickLblSkip val="1"/>
        <c:noMultiLvlLbl val="0"/>
      </c:catAx>
      <c:valAx>
        <c:axId val="5338832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32147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4"/>
          <c:y val="0.8375"/>
          <c:w val="0.145"/>
          <c:h val="0.04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by week in Slovakia, 2020 and 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2015 - 2019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thousand persons)</a:t>
            </a:r>
          </a:p>
        </c:rich>
      </c:tx>
      <c:layout>
        <c:manualLayout>
          <c:xMode val="factor"/>
          <c:yMode val="factor"/>
          <c:x val="-0.204"/>
          <c:y val="-0.02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"/>
          <c:y val="0.0965"/>
          <c:w val="0.978"/>
          <c:h val="0.712"/>
        </c:manualLayout>
      </c:layout>
      <c:lineChart>
        <c:grouping val="standard"/>
        <c:varyColors val="0"/>
        <c:ser>
          <c:idx val="0"/>
          <c:order val="0"/>
          <c:tx>
            <c:strRef>
              <c:f>'Figure 5'!$A$20</c:f>
              <c:strCache>
                <c:ptCount val="1"/>
                <c:pt idx="0">
                  <c:v>Average 2015-2019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'Figure 5'!$B$19:$N$19</c:f>
              <c:strCache/>
            </c:strRef>
          </c:cat>
          <c:val>
            <c:numRef>
              <c:f>'Figure 5'!$B$20:$N$20</c:f>
              <c:numCache/>
            </c:numRef>
          </c:val>
          <c:smooth val="0"/>
        </c:ser>
        <c:ser>
          <c:idx val="1"/>
          <c:order val="1"/>
          <c:tx>
            <c:strRef>
              <c:f>'Figure 5'!$A$21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'Figure 5'!$B$19:$N$19</c:f>
              <c:strCache/>
            </c:strRef>
          </c:cat>
          <c:val>
            <c:numRef>
              <c:f>'Figure 5'!$B$21:$N$21</c:f>
              <c:numCache/>
            </c:numRef>
          </c:val>
          <c:smooth val="0"/>
        </c:ser>
        <c:marker val="1"/>
        <c:axId val="10732860"/>
        <c:axId val="29486877"/>
      </c:lineChart>
      <c:catAx>
        <c:axId val="1073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86877"/>
        <c:crosses val="autoZero"/>
        <c:auto val="1"/>
        <c:lblOffset val="100"/>
        <c:tickLblSkip val="1"/>
        <c:noMultiLvlLbl val="0"/>
      </c:catAx>
      <c:valAx>
        <c:axId val="294868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073286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836"/>
          <c:w val="0.319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by week in Spain, 2020 and average 2015 - 2019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thousand persons)</a:t>
            </a:r>
          </a:p>
        </c:rich>
      </c:tx>
      <c:layout>
        <c:manualLayout>
          <c:xMode val="factor"/>
          <c:yMode val="factor"/>
          <c:x val="-0.09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4675"/>
          <c:w val="0.97675"/>
          <c:h val="0.74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6'!$A$20</c:f>
              <c:strCache>
                <c:ptCount val="1"/>
                <c:pt idx="0">
                  <c:v>Average 2015-2019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'Figure 6'!$B$19:$N$19</c:f>
              <c:strCache/>
            </c:strRef>
          </c:cat>
          <c:val>
            <c:numRef>
              <c:f>'Figure 6'!$B$20:$N$20</c:f>
              <c:numCache/>
            </c:numRef>
          </c:val>
          <c:smooth val="0"/>
        </c:ser>
        <c:ser>
          <c:idx val="1"/>
          <c:order val="1"/>
          <c:tx>
            <c:strRef>
              <c:f>'Figure 6'!$A$21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'Figure 6'!$B$19:$N$19</c:f>
              <c:strCache/>
            </c:strRef>
          </c:cat>
          <c:val>
            <c:numRef>
              <c:f>'Figure 6'!$B$21:$N$21</c:f>
              <c:numCache/>
            </c:numRef>
          </c:val>
          <c:smooth val="0"/>
        </c:ser>
        <c:marker val="1"/>
        <c:axId val="64055302"/>
        <c:axId val="39626807"/>
      </c:lineChart>
      <c:catAx>
        <c:axId val="64055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626807"/>
        <c:crosses val="autoZero"/>
        <c:auto val="1"/>
        <c:lblOffset val="100"/>
        <c:tickLblSkip val="1"/>
        <c:noMultiLvlLbl val="0"/>
      </c:catAx>
      <c:valAx>
        <c:axId val="396268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40553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"/>
          <c:y val="0.83025"/>
          <c:w val="0.319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by week in the Netherlands, 2020 and 
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2015 - 2019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thousand persons)</a:t>
            </a:r>
          </a:p>
        </c:rich>
      </c:tx>
      <c:layout>
        <c:manualLayout>
          <c:xMode val="factor"/>
          <c:yMode val="factor"/>
          <c:x val="-0.15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1165"/>
          <c:w val="0.97675"/>
          <c:h val="0.698"/>
        </c:manualLayout>
      </c:layout>
      <c:lineChart>
        <c:grouping val="standard"/>
        <c:varyColors val="0"/>
        <c:ser>
          <c:idx val="0"/>
          <c:order val="0"/>
          <c:tx>
            <c:strRef>
              <c:f>'Figure 7'!$A$20</c:f>
              <c:strCache>
                <c:ptCount val="1"/>
                <c:pt idx="0">
                  <c:v>Average 2015-2019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'Figure 7'!$B$19:$N$19</c:f>
              <c:strCache/>
            </c:strRef>
          </c:cat>
          <c:val>
            <c:numRef>
              <c:f>'Figure 7'!$B$20:$N$20</c:f>
              <c:numCache/>
            </c:numRef>
          </c:val>
          <c:smooth val="0"/>
        </c:ser>
        <c:ser>
          <c:idx val="1"/>
          <c:order val="1"/>
          <c:tx>
            <c:strRef>
              <c:f>'Figure 7'!$A$21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'Figure 7'!$B$19:$N$19</c:f>
              <c:strCache/>
            </c:strRef>
          </c:cat>
          <c:val>
            <c:numRef>
              <c:f>'Figure 7'!$B$21:$N$21</c:f>
              <c:numCache/>
            </c:numRef>
          </c:val>
          <c:smooth val="0"/>
        </c:ser>
        <c:marker val="1"/>
        <c:axId val="21096944"/>
        <c:axId val="55654769"/>
      </c:line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54769"/>
        <c:crosses val="autoZero"/>
        <c:auto val="1"/>
        <c:lblOffset val="100"/>
        <c:tickLblSkip val="1"/>
        <c:noMultiLvlLbl val="0"/>
      </c:catAx>
      <c:valAx>
        <c:axId val="556547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10969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"/>
          <c:y val="0.84475"/>
          <c:w val="0.319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Absences from work by week in Italy, 2020 and average 2015 - 2019
</a:t>
            </a:r>
            <a:r>
              <a: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(in thousand persons)</a:t>
            </a:r>
          </a:p>
        </c:rich>
      </c:tx>
      <c:layout>
        <c:manualLayout>
          <c:xMode val="factor"/>
          <c:yMode val="factor"/>
          <c:x val="-0.1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8375"/>
          <c:w val="0.9767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8'!$A$20</c:f>
              <c:strCache>
                <c:ptCount val="1"/>
                <c:pt idx="0">
                  <c:v>Average 2015-2019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'Figure 8'!$B$19:$N$19</c:f>
              <c:strCache/>
            </c:strRef>
          </c:cat>
          <c:val>
            <c:numRef>
              <c:f>'Figure 8'!$B$20:$N$20</c:f>
              <c:numCache/>
            </c:numRef>
          </c:val>
          <c:smooth val="0"/>
        </c:ser>
        <c:ser>
          <c:idx val="1"/>
          <c:order val="1"/>
          <c:tx>
            <c:strRef>
              <c:f>'Figure 8'!$A$21</c:f>
              <c:strCache>
                <c:ptCount val="1"/>
                <c:pt idx="0">
                  <c:v>2020</c:v>
                </c:pt>
              </c:strCache>
            </c:strRef>
          </c:tx>
          <c:spPr>
            <a:ln w="12700">
              <a:solidFill>
                <a:srgbClr val="0066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'Figure 8'!$B$19:$N$19</c:f>
              <c:strCache/>
            </c:strRef>
          </c:cat>
          <c:val>
            <c:numRef>
              <c:f>'Figure 8'!$B$21:$N$21</c:f>
              <c:numCache/>
            </c:numRef>
          </c:val>
          <c:smooth val="0"/>
        </c:ser>
        <c:marker val="1"/>
        <c:axId val="31130874"/>
        <c:axId val="11742411"/>
      </c:lineChart>
      <c:catAx>
        <c:axId val="31130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742411"/>
        <c:crosses val="autoZero"/>
        <c:auto val="1"/>
        <c:lblOffset val="100"/>
        <c:tickLblSkip val="1"/>
        <c:noMultiLvlLbl val="0"/>
      </c:catAx>
      <c:valAx>
        <c:axId val="11742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1130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"/>
          <c:y val="0.84825"/>
          <c:w val="0.3195"/>
          <c:h val="0.04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C:\Program Files\DIaLOGIKa\Eurostat Layout\Logo\Eurostat 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-0.00475</cdr:x>
      <cdr:y>0.926</cdr:y>
    </cdr:from>
    <cdr:to>
      <cdr:x>-0.00475</cdr:x>
      <cdr:y>0.926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38099" y="60674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EU aggregates are computed with estimates for missing countries.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lfsi_abs_w)</a:t>
          </a:r>
        </a:p>
      </cdr:txBody>
    </cdr:sp>
  </cdr:relSizeAnchor>
  <cdr:relSizeAnchor xmlns:cdr="http://schemas.openxmlformats.org/drawingml/2006/chartDrawing">
    <cdr:from>
      <cdr:x>0.84475</cdr:x>
      <cdr:y>0.944</cdr:y>
    </cdr:from>
    <cdr:to>
      <cdr:x>0.84475</cdr:x>
      <cdr:y>0.944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001000" y="61817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0</xdr:rowOff>
    </xdr:from>
    <xdr:to>
      <xdr:col>12</xdr:col>
      <xdr:colOff>0</xdr:colOff>
      <xdr:row>80</xdr:row>
      <xdr:rowOff>0</xdr:rowOff>
    </xdr:to>
    <xdr:graphicFrame>
      <xdr:nvGraphicFramePr>
        <xdr:cNvPr id="1" name="Chart 2"/>
        <xdr:cNvGraphicFramePr/>
      </xdr:nvGraphicFramePr>
      <xdr:xfrm>
        <a:off x="9525" y="5657850"/>
        <a:ext cx="9553575" cy="782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0.9645</cdr:y>
    </cdr:from>
    <cdr:to>
      <cdr:x>-0.0055</cdr:x>
      <cdr:y>0.9645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6124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lfsi_abs_w)</a:t>
          </a:r>
        </a:p>
      </cdr:txBody>
    </cdr:sp>
  </cdr:relSizeAnchor>
  <cdr:relSizeAnchor xmlns:cdr="http://schemas.openxmlformats.org/drawingml/2006/chartDrawing">
    <cdr:from>
      <cdr:x>0.84825</cdr:x>
      <cdr:y>0.9155</cdr:y>
    </cdr:from>
    <cdr:to>
      <cdr:x>0.84825</cdr:x>
      <cdr:y>0.9155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039100" y="581025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14</xdr:col>
      <xdr:colOff>276225</xdr:colOff>
      <xdr:row>71</xdr:row>
      <xdr:rowOff>104775</xdr:rowOff>
    </xdr:to>
    <xdr:graphicFrame>
      <xdr:nvGraphicFramePr>
        <xdr:cNvPr id="1" name="Chart 1"/>
        <xdr:cNvGraphicFramePr/>
      </xdr:nvGraphicFramePr>
      <xdr:xfrm>
        <a:off x="0" y="5657850"/>
        <a:ext cx="94773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0.9675</cdr:y>
    </cdr:from>
    <cdr:to>
      <cdr:x>-0.0055</cdr:x>
      <cdr:y>0.9675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61436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lfsi_abs_w)</a:t>
          </a:r>
        </a:p>
      </cdr:txBody>
    </cdr:sp>
  </cdr:relSizeAnchor>
  <cdr:relSizeAnchor xmlns:cdr="http://schemas.openxmlformats.org/drawingml/2006/chartDrawing">
    <cdr:from>
      <cdr:x>0.84825</cdr:x>
      <cdr:y>0.92625</cdr:y>
    </cdr:from>
    <cdr:to>
      <cdr:x>0.84825</cdr:x>
      <cdr:y>0.92625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039100" y="58769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14</xdr:col>
      <xdr:colOff>276225</xdr:colOff>
      <xdr:row>71</xdr:row>
      <xdr:rowOff>104775</xdr:rowOff>
    </xdr:to>
    <xdr:graphicFrame>
      <xdr:nvGraphicFramePr>
        <xdr:cNvPr id="1" name="Chart 1"/>
        <xdr:cNvGraphicFramePr/>
      </xdr:nvGraphicFramePr>
      <xdr:xfrm>
        <a:off x="0" y="5657850"/>
        <a:ext cx="94773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0.9645</cdr:y>
    </cdr:from>
    <cdr:to>
      <cdr:x>-0.0055</cdr:x>
      <cdr:y>0.9645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6124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lfsi_abs_w)</a:t>
          </a:r>
        </a:p>
      </cdr:txBody>
    </cdr:sp>
  </cdr:relSizeAnchor>
  <cdr:relSizeAnchor xmlns:cdr="http://schemas.openxmlformats.org/drawingml/2006/chartDrawing">
    <cdr:from>
      <cdr:x>0.84825</cdr:x>
      <cdr:y>0.932</cdr:y>
    </cdr:from>
    <cdr:to>
      <cdr:x>0.84825</cdr:x>
      <cdr:y>0.932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039100" y="59150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14</xdr:col>
      <xdr:colOff>276225</xdr:colOff>
      <xdr:row>71</xdr:row>
      <xdr:rowOff>104775</xdr:rowOff>
    </xdr:to>
    <xdr:graphicFrame>
      <xdr:nvGraphicFramePr>
        <xdr:cNvPr id="1" name="Chart 1"/>
        <xdr:cNvGraphicFramePr/>
      </xdr:nvGraphicFramePr>
      <xdr:xfrm>
        <a:off x="0" y="5657850"/>
        <a:ext cx="9477375" cy="635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20</xdr:col>
      <xdr:colOff>276225</xdr:colOff>
      <xdr:row>42</xdr:row>
      <xdr:rowOff>123825</xdr:rowOff>
    </xdr:to>
    <xdr:graphicFrame>
      <xdr:nvGraphicFramePr>
        <xdr:cNvPr id="1" name="Chart 1"/>
        <xdr:cNvGraphicFramePr/>
      </xdr:nvGraphicFramePr>
      <xdr:xfrm>
        <a:off x="3943350" y="0"/>
        <a:ext cx="9477375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0.89075</cdr:y>
    </cdr:from>
    <cdr:to>
      <cdr:x>-0.0055</cdr:x>
      <cdr:y>0.89075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53149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EU aggregates are computed with estimates for missing countries.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lfsi_abs_w)</a:t>
          </a:r>
        </a:p>
      </cdr:txBody>
    </cdr:sp>
  </cdr:relSizeAnchor>
  <cdr:relSizeAnchor xmlns:cdr="http://schemas.openxmlformats.org/drawingml/2006/chartDrawing">
    <cdr:from>
      <cdr:x>0.84425</cdr:x>
      <cdr:y>0.93175</cdr:y>
    </cdr:from>
    <cdr:to>
      <cdr:x>0.84425</cdr:x>
      <cdr:y>0.93175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001000" y="556260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31</xdr:col>
      <xdr:colOff>276225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11172825" y="0"/>
        <a:ext cx="94773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0.87575</cdr:y>
    </cdr:from>
    <cdr:to>
      <cdr:x>-0.0055</cdr:x>
      <cdr:y>0.87575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60483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EU aggregates are computed with estimates for missing countries.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lfsi_abs_w)</a:t>
          </a:r>
        </a:p>
      </cdr:txBody>
    </cdr:sp>
  </cdr:relSizeAnchor>
  <cdr:relSizeAnchor xmlns:cdr="http://schemas.openxmlformats.org/drawingml/2006/chartDrawing">
    <cdr:from>
      <cdr:x>0.84575</cdr:x>
      <cdr:y>0.93625</cdr:y>
    </cdr:from>
    <cdr:to>
      <cdr:x>0.84575</cdr:x>
      <cdr:y>0.93625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010525" y="64674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0</xdr:row>
      <xdr:rowOff>0</xdr:rowOff>
    </xdr:from>
    <xdr:to>
      <xdr:col>25</xdr:col>
      <xdr:colOff>295275</xdr:colOff>
      <xdr:row>42</xdr:row>
      <xdr:rowOff>142875</xdr:rowOff>
    </xdr:to>
    <xdr:graphicFrame>
      <xdr:nvGraphicFramePr>
        <xdr:cNvPr id="1" name="Chart 1"/>
        <xdr:cNvGraphicFramePr/>
      </xdr:nvGraphicFramePr>
      <xdr:xfrm>
        <a:off x="7248525" y="0"/>
        <a:ext cx="9477375" cy="691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0.8745</cdr:y>
    </cdr:from>
    <cdr:to>
      <cdr:x>-0.0055</cdr:x>
      <cdr:y>0.8745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4810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EU aggregates are computed with estimates for missing countries.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lfsi_abs_w)</a:t>
          </a:r>
        </a:p>
      </cdr:txBody>
    </cdr:sp>
  </cdr:relSizeAnchor>
  <cdr:relSizeAnchor xmlns:cdr="http://schemas.openxmlformats.org/drawingml/2006/chartDrawing">
    <cdr:from>
      <cdr:x>0.84425</cdr:x>
      <cdr:y>0.9305</cdr:y>
    </cdr:from>
    <cdr:to>
      <cdr:x>0.84425</cdr:x>
      <cdr:y>0.9305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001000" y="511492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25</xdr:col>
      <xdr:colOff>276225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7229475" y="0"/>
        <a:ext cx="94773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-0.0055</cdr:x>
      <cdr:y>0.89525</cdr:y>
    </cdr:from>
    <cdr:to>
      <cdr:x>-0.0055</cdr:x>
      <cdr:y>0.89525</cdr:y>
    </cdr:to>
    <cdr:sp>
      <cdr:nvSpPr>
        <cdr:cNvPr id="1" name="FootonotesShape"/>
        <cdr:cNvSpPr txBox="1">
          <a:spLocks noChangeArrowheads="1"/>
        </cdr:cNvSpPr>
      </cdr:nvSpPr>
      <cdr:spPr>
        <a:xfrm>
          <a:off x="-47624" y="70008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with low reliability: 2020 W04, 2020 W05, 2020 W08, 2017 W11, 2015 W13, 2017 W13, 2018 W13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not available due to very low reliability: 2018 W12, 2019 W13
</a:t>
          </a:r>
          <a:r>
            <a:rPr lang="en-US" cap="none" sz="12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Eurostat (online data code: lfsi_abs_w)</a:t>
          </a:r>
        </a:p>
      </cdr:txBody>
    </cdr:sp>
  </cdr:relSizeAnchor>
  <cdr:relSizeAnchor xmlns:cdr="http://schemas.openxmlformats.org/drawingml/2006/chartDrawing">
    <cdr:from>
      <cdr:x>0.849</cdr:x>
      <cdr:y>0.9395</cdr:y>
    </cdr:from>
    <cdr:to>
      <cdr:x>0.849</cdr:x>
      <cdr:y>0.9395</cdr:y>
    </cdr:to>
    <cdr:pic>
      <cdr:nvPicPr>
        <cdr:cNvPr id="2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8105775" y="7343775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1"/>
  <sheetViews>
    <sheetView zoomScalePageLayoutView="0" workbookViewId="0" topLeftCell="E22">
      <selection activeCell="K46" sqref="K46"/>
    </sheetView>
  </sheetViews>
  <sheetFormatPr defaultColWidth="8.625" defaultRowHeight="14.25"/>
  <cols>
    <col min="1" max="16384" width="8.625" style="3" customWidth="1"/>
  </cols>
  <sheetData>
    <row r="1" spans="1:18" ht="12">
      <c r="A1" s="2" t="s">
        <v>0</v>
      </c>
      <c r="I1" s="1" t="s">
        <v>200</v>
      </c>
      <c r="R1" s="3" t="s">
        <v>206</v>
      </c>
    </row>
    <row r="2" spans="9:18" ht="12">
      <c r="I2" s="1" t="s">
        <v>198</v>
      </c>
      <c r="R2" s="3" t="s">
        <v>207</v>
      </c>
    </row>
    <row r="3" spans="1:18" ht="12">
      <c r="A3" s="2" t="s">
        <v>1</v>
      </c>
      <c r="B3" s="4">
        <v>44012.44206018519</v>
      </c>
      <c r="C3" s="4"/>
      <c r="I3" s="3" t="s">
        <v>208</v>
      </c>
      <c r="R3" s="3" t="s">
        <v>201</v>
      </c>
    </row>
    <row r="4" spans="1:18" ht="12">
      <c r="A4" s="2" t="s">
        <v>2</v>
      </c>
      <c r="B4" s="4">
        <v>44021.36860207176</v>
      </c>
      <c r="C4" s="4"/>
      <c r="I4" s="1" t="s">
        <v>199</v>
      </c>
      <c r="R4" s="3" t="s">
        <v>202</v>
      </c>
    </row>
    <row r="5" spans="1:18" ht="12">
      <c r="A5" s="2" t="s">
        <v>3</v>
      </c>
      <c r="B5" s="2" t="s">
        <v>4</v>
      </c>
      <c r="C5" s="2"/>
      <c r="R5" s="3" t="s">
        <v>203</v>
      </c>
    </row>
    <row r="6" ht="12">
      <c r="R6" s="3" t="s">
        <v>204</v>
      </c>
    </row>
    <row r="7" spans="1:18" ht="12">
      <c r="A7" s="2" t="s">
        <v>5</v>
      </c>
      <c r="B7" s="2" t="s">
        <v>6</v>
      </c>
      <c r="C7" s="2"/>
      <c r="R7" s="3" t="s">
        <v>205</v>
      </c>
    </row>
    <row r="8" spans="1:3" ht="12">
      <c r="A8" s="2" t="s">
        <v>7</v>
      </c>
      <c r="B8" s="2" t="s">
        <v>8</v>
      </c>
      <c r="C8" s="2"/>
    </row>
    <row r="9" spans="1:3" ht="12">
      <c r="A9" s="2" t="s">
        <v>9</v>
      </c>
      <c r="B9" s="2" t="s">
        <v>10</v>
      </c>
      <c r="C9" s="2"/>
    </row>
    <row r="11" spans="1:4" ht="12">
      <c r="A11" s="5" t="s">
        <v>11</v>
      </c>
      <c r="B11" s="5" t="s">
        <v>12</v>
      </c>
      <c r="C11" s="5"/>
      <c r="D11" s="5" t="s">
        <v>13</v>
      </c>
    </row>
    <row r="12" spans="1:4" ht="12">
      <c r="A12" s="5" t="s">
        <v>14</v>
      </c>
      <c r="B12" s="6">
        <v>10006</v>
      </c>
      <c r="C12" s="8">
        <f>B12/1000</f>
        <v>10.006</v>
      </c>
      <c r="D12" s="7" t="s">
        <v>171</v>
      </c>
    </row>
    <row r="13" spans="1:4" ht="12">
      <c r="A13" s="5" t="s">
        <v>15</v>
      </c>
      <c r="B13" s="6">
        <v>10971</v>
      </c>
      <c r="C13" s="8">
        <f aca="true" t="shared" si="0" ref="C13:C76">B13/1000</f>
        <v>10.971</v>
      </c>
      <c r="D13" s="7" t="s">
        <v>171</v>
      </c>
    </row>
    <row r="14" spans="1:4" ht="12">
      <c r="A14" s="5" t="s">
        <v>16</v>
      </c>
      <c r="B14" s="6">
        <v>18223</v>
      </c>
      <c r="C14" s="8">
        <f t="shared" si="0"/>
        <v>18.223</v>
      </c>
      <c r="D14" s="7" t="s">
        <v>171</v>
      </c>
    </row>
    <row r="15" spans="1:4" ht="12">
      <c r="A15" s="5" t="s">
        <v>17</v>
      </c>
      <c r="B15" s="6">
        <v>16806</v>
      </c>
      <c r="C15" s="8">
        <f t="shared" si="0"/>
        <v>16.806</v>
      </c>
      <c r="D15" s="7" t="s">
        <v>171</v>
      </c>
    </row>
    <row r="16" spans="1:4" ht="12">
      <c r="A16" s="5" t="s">
        <v>18</v>
      </c>
      <c r="B16" s="6">
        <v>11750</v>
      </c>
      <c r="C16" s="8">
        <f t="shared" si="0"/>
        <v>11.75</v>
      </c>
      <c r="D16" s="7" t="s">
        <v>171</v>
      </c>
    </row>
    <row r="17" spans="1:4" ht="12">
      <c r="A17" s="5" t="s">
        <v>19</v>
      </c>
      <c r="B17" s="6">
        <v>11970</v>
      </c>
      <c r="C17" s="8">
        <f t="shared" si="0"/>
        <v>11.97</v>
      </c>
      <c r="D17" s="7" t="s">
        <v>171</v>
      </c>
    </row>
    <row r="18" spans="1:4" ht="12">
      <c r="A18" s="5" t="s">
        <v>20</v>
      </c>
      <c r="B18" s="6">
        <v>10481</v>
      </c>
      <c r="C18" s="8">
        <f t="shared" si="0"/>
        <v>10.481</v>
      </c>
      <c r="D18" s="7" t="s">
        <v>171</v>
      </c>
    </row>
    <row r="19" spans="1:4" ht="12">
      <c r="A19" s="5" t="s">
        <v>21</v>
      </c>
      <c r="B19" s="6">
        <v>10720</v>
      </c>
      <c r="C19" s="8">
        <f t="shared" si="0"/>
        <v>10.72</v>
      </c>
      <c r="D19" s="7" t="s">
        <v>171</v>
      </c>
    </row>
    <row r="20" spans="1:4" ht="12">
      <c r="A20" s="5" t="s">
        <v>22</v>
      </c>
      <c r="B20" s="6">
        <v>11990</v>
      </c>
      <c r="C20" s="8">
        <f t="shared" si="0"/>
        <v>11.99</v>
      </c>
      <c r="D20" s="7" t="s">
        <v>171</v>
      </c>
    </row>
    <row r="21" spans="1:4" ht="12">
      <c r="A21" s="5" t="s">
        <v>23</v>
      </c>
      <c r="B21" s="6">
        <v>11489</v>
      </c>
      <c r="C21" s="8">
        <f t="shared" si="0"/>
        <v>11.489</v>
      </c>
      <c r="D21" s="7" t="s">
        <v>171</v>
      </c>
    </row>
    <row r="22" spans="1:4" ht="12">
      <c r="A22" s="5" t="s">
        <v>24</v>
      </c>
      <c r="B22" s="6">
        <v>12411</v>
      </c>
      <c r="C22" s="8">
        <f t="shared" si="0"/>
        <v>12.411</v>
      </c>
      <c r="D22" s="7" t="s">
        <v>171</v>
      </c>
    </row>
    <row r="23" spans="1:4" ht="12">
      <c r="A23" s="5" t="s">
        <v>25</v>
      </c>
      <c r="B23" s="6">
        <v>13590</v>
      </c>
      <c r="C23" s="8">
        <f t="shared" si="0"/>
        <v>13.59</v>
      </c>
      <c r="D23" s="7" t="s">
        <v>171</v>
      </c>
    </row>
    <row r="24" spans="1:4" ht="12">
      <c r="A24" s="5" t="s">
        <v>26</v>
      </c>
      <c r="B24" s="6">
        <v>13496</v>
      </c>
      <c r="C24" s="8">
        <f t="shared" si="0"/>
        <v>13.496</v>
      </c>
      <c r="D24" s="7" t="s">
        <v>171</v>
      </c>
    </row>
    <row r="25" spans="1:4" ht="12">
      <c r="A25" s="5" t="s">
        <v>27</v>
      </c>
      <c r="B25" s="6">
        <v>16097</v>
      </c>
      <c r="C25" s="8">
        <f t="shared" si="0"/>
        <v>16.097</v>
      </c>
      <c r="D25" s="7" t="s">
        <v>171</v>
      </c>
    </row>
    <row r="26" spans="1:4" ht="12">
      <c r="A26" s="5" t="s">
        <v>28</v>
      </c>
      <c r="B26" s="6">
        <v>22267</v>
      </c>
      <c r="C26" s="8">
        <f t="shared" si="0"/>
        <v>22.267</v>
      </c>
      <c r="D26" s="7" t="s">
        <v>171</v>
      </c>
    </row>
    <row r="27" spans="1:4" ht="12">
      <c r="A27" s="5" t="s">
        <v>29</v>
      </c>
      <c r="B27" s="6">
        <v>26870</v>
      </c>
      <c r="C27" s="8">
        <f t="shared" si="0"/>
        <v>26.87</v>
      </c>
      <c r="D27" s="7" t="s">
        <v>171</v>
      </c>
    </row>
    <row r="28" spans="1:4" ht="12">
      <c r="A28" s="5" t="s">
        <v>30</v>
      </c>
      <c r="B28" s="6">
        <v>31971</v>
      </c>
      <c r="C28" s="8">
        <f t="shared" si="0"/>
        <v>31.971</v>
      </c>
      <c r="D28" s="7" t="s">
        <v>171</v>
      </c>
    </row>
    <row r="29" spans="1:4" ht="12">
      <c r="A29" s="5" t="s">
        <v>31</v>
      </c>
      <c r="B29" s="6">
        <v>36055</v>
      </c>
      <c r="C29" s="8">
        <f t="shared" si="0"/>
        <v>36.055</v>
      </c>
      <c r="D29" s="7" t="s">
        <v>171</v>
      </c>
    </row>
    <row r="30" spans="1:4" ht="12">
      <c r="A30" s="5" t="s">
        <v>32</v>
      </c>
      <c r="B30" s="6">
        <v>40987</v>
      </c>
      <c r="C30" s="8">
        <f t="shared" si="0"/>
        <v>40.987</v>
      </c>
      <c r="D30" s="7" t="s">
        <v>171</v>
      </c>
    </row>
    <row r="31" spans="1:4" ht="12">
      <c r="A31" s="5" t="s">
        <v>33</v>
      </c>
      <c r="B31" s="6">
        <v>48384</v>
      </c>
      <c r="C31" s="8">
        <f t="shared" si="0"/>
        <v>48.384</v>
      </c>
      <c r="D31" s="7" t="s">
        <v>171</v>
      </c>
    </row>
    <row r="32" spans="1:4" ht="12">
      <c r="A32" s="5" t="s">
        <v>34</v>
      </c>
      <c r="B32" s="6">
        <v>51914</v>
      </c>
      <c r="C32" s="8">
        <f t="shared" si="0"/>
        <v>51.914</v>
      </c>
      <c r="D32" s="7" t="s">
        <v>171</v>
      </c>
    </row>
    <row r="33" spans="1:4" ht="12">
      <c r="A33" s="5" t="s">
        <v>35</v>
      </c>
      <c r="B33" s="6">
        <v>41798</v>
      </c>
      <c r="C33" s="8">
        <f t="shared" si="0"/>
        <v>41.798</v>
      </c>
      <c r="D33" s="7" t="s">
        <v>171</v>
      </c>
    </row>
    <row r="34" spans="1:4" ht="12">
      <c r="A34" s="5" t="s">
        <v>36</v>
      </c>
      <c r="B34" s="6">
        <v>27517</v>
      </c>
      <c r="C34" s="8">
        <f t="shared" si="0"/>
        <v>27.517</v>
      </c>
      <c r="D34" s="7" t="s">
        <v>171</v>
      </c>
    </row>
    <row r="35" spans="1:4" ht="12">
      <c r="A35" s="5" t="s">
        <v>37</v>
      </c>
      <c r="B35" s="6">
        <v>17202</v>
      </c>
      <c r="C35" s="8">
        <f t="shared" si="0"/>
        <v>17.202</v>
      </c>
      <c r="D35" s="7" t="s">
        <v>171</v>
      </c>
    </row>
    <row r="36" spans="1:4" ht="12">
      <c r="A36" s="5" t="s">
        <v>38</v>
      </c>
      <c r="B36" s="6">
        <v>13990</v>
      </c>
      <c r="C36" s="8">
        <f t="shared" si="0"/>
        <v>13.99</v>
      </c>
      <c r="D36" s="7" t="s">
        <v>171</v>
      </c>
    </row>
    <row r="37" spans="1:4" ht="12">
      <c r="A37" s="5" t="s">
        <v>39</v>
      </c>
      <c r="B37" s="6">
        <v>13527</v>
      </c>
      <c r="C37" s="8">
        <f t="shared" si="0"/>
        <v>13.527</v>
      </c>
      <c r="D37" s="7" t="s">
        <v>171</v>
      </c>
    </row>
    <row r="38" spans="1:4" ht="12">
      <c r="A38" s="5" t="s">
        <v>40</v>
      </c>
      <c r="B38" s="6">
        <v>12577</v>
      </c>
      <c r="C38" s="8">
        <f t="shared" si="0"/>
        <v>12.577</v>
      </c>
      <c r="D38" s="7" t="s">
        <v>171</v>
      </c>
    </row>
    <row r="39" spans="1:4" ht="12">
      <c r="A39" s="5" t="s">
        <v>41</v>
      </c>
      <c r="B39" s="6">
        <v>11949</v>
      </c>
      <c r="C39" s="8">
        <f t="shared" si="0"/>
        <v>11.949</v>
      </c>
      <c r="D39" s="7" t="s">
        <v>171</v>
      </c>
    </row>
    <row r="40" spans="1:4" ht="12">
      <c r="A40" s="5" t="s">
        <v>42</v>
      </c>
      <c r="B40" s="6">
        <v>12161</v>
      </c>
      <c r="C40" s="8">
        <f t="shared" si="0"/>
        <v>12.161</v>
      </c>
      <c r="D40" s="7" t="s">
        <v>171</v>
      </c>
    </row>
    <row r="41" spans="1:4" ht="12">
      <c r="A41" s="5" t="s">
        <v>43</v>
      </c>
      <c r="B41" s="6">
        <v>11617</v>
      </c>
      <c r="C41" s="8">
        <f t="shared" si="0"/>
        <v>11.617</v>
      </c>
      <c r="D41" s="7" t="s">
        <v>171</v>
      </c>
    </row>
    <row r="42" spans="1:4" ht="12">
      <c r="A42" s="5" t="s">
        <v>44</v>
      </c>
      <c r="B42" s="6">
        <v>14197</v>
      </c>
      <c r="C42" s="8">
        <f t="shared" si="0"/>
        <v>14.197</v>
      </c>
      <c r="D42" s="7" t="s">
        <v>171</v>
      </c>
    </row>
    <row r="43" spans="1:4" ht="12">
      <c r="A43" s="5" t="s">
        <v>45</v>
      </c>
      <c r="B43" s="6">
        <v>16804</v>
      </c>
      <c r="C43" s="8">
        <f t="shared" si="0"/>
        <v>16.804</v>
      </c>
      <c r="D43" s="7" t="s">
        <v>171</v>
      </c>
    </row>
    <row r="44" spans="1:4" ht="12">
      <c r="A44" s="5" t="s">
        <v>46</v>
      </c>
      <c r="B44" s="6">
        <v>10630</v>
      </c>
      <c r="C44" s="8">
        <f t="shared" si="0"/>
        <v>10.63</v>
      </c>
      <c r="D44" s="7" t="s">
        <v>171</v>
      </c>
    </row>
    <row r="45" spans="1:4" ht="12">
      <c r="A45" s="5" t="s">
        <v>47</v>
      </c>
      <c r="B45" s="6">
        <v>10809</v>
      </c>
      <c r="C45" s="8">
        <f t="shared" si="0"/>
        <v>10.809</v>
      </c>
      <c r="D45" s="7" t="s">
        <v>171</v>
      </c>
    </row>
    <row r="46" spans="1:4" ht="12">
      <c r="A46" s="5" t="s">
        <v>48</v>
      </c>
      <c r="B46" s="6">
        <v>10242</v>
      </c>
      <c r="C46" s="8">
        <f t="shared" si="0"/>
        <v>10.242</v>
      </c>
      <c r="D46" s="7" t="s">
        <v>171</v>
      </c>
    </row>
    <row r="47" spans="1:4" ht="12">
      <c r="A47" s="5" t="s">
        <v>49</v>
      </c>
      <c r="B47" s="6">
        <v>10102</v>
      </c>
      <c r="C47" s="8">
        <f t="shared" si="0"/>
        <v>10.102</v>
      </c>
      <c r="D47" s="7" t="s">
        <v>171</v>
      </c>
    </row>
    <row r="48" spans="1:4" ht="12">
      <c r="A48" s="5" t="s">
        <v>50</v>
      </c>
      <c r="B48" s="6">
        <v>10276</v>
      </c>
      <c r="C48" s="8">
        <f t="shared" si="0"/>
        <v>10.276</v>
      </c>
      <c r="D48" s="7" t="s">
        <v>171</v>
      </c>
    </row>
    <row r="49" spans="1:4" ht="12">
      <c r="A49" s="5" t="s">
        <v>51</v>
      </c>
      <c r="B49" s="6">
        <v>10471</v>
      </c>
      <c r="C49" s="8">
        <f t="shared" si="0"/>
        <v>10.471</v>
      </c>
      <c r="D49" s="7" t="s">
        <v>171</v>
      </c>
    </row>
    <row r="50" spans="1:4" ht="12">
      <c r="A50" s="5" t="s">
        <v>52</v>
      </c>
      <c r="B50" s="6">
        <v>16817</v>
      </c>
      <c r="C50" s="8">
        <f t="shared" si="0"/>
        <v>16.817</v>
      </c>
      <c r="D50" s="7" t="s">
        <v>171</v>
      </c>
    </row>
    <row r="51" spans="1:4" ht="12">
      <c r="A51" s="5" t="s">
        <v>53</v>
      </c>
      <c r="B51" s="6">
        <v>53296</v>
      </c>
      <c r="C51" s="8">
        <f t="shared" si="0"/>
        <v>53.296</v>
      </c>
      <c r="D51" s="7" t="s">
        <v>171</v>
      </c>
    </row>
    <row r="52" spans="1:4" ht="12">
      <c r="A52" s="5" t="s">
        <v>54</v>
      </c>
      <c r="B52" s="6">
        <v>36190</v>
      </c>
      <c r="C52" s="8">
        <f t="shared" si="0"/>
        <v>36.19</v>
      </c>
      <c r="D52" s="7" t="s">
        <v>171</v>
      </c>
    </row>
    <row r="53" spans="1:4" ht="12">
      <c r="A53" s="5" t="s">
        <v>55</v>
      </c>
      <c r="B53" s="6">
        <v>13661</v>
      </c>
      <c r="C53" s="8">
        <f t="shared" si="0"/>
        <v>13.661</v>
      </c>
      <c r="D53" s="7" t="s">
        <v>171</v>
      </c>
    </row>
    <row r="54" spans="1:4" ht="12">
      <c r="A54" s="5" t="s">
        <v>56</v>
      </c>
      <c r="B54" s="6">
        <v>11060</v>
      </c>
      <c r="C54" s="8">
        <f t="shared" si="0"/>
        <v>11.06</v>
      </c>
      <c r="D54" s="7" t="s">
        <v>171</v>
      </c>
    </row>
    <row r="55" spans="1:4" ht="12">
      <c r="A55" s="5" t="s">
        <v>57</v>
      </c>
      <c r="B55" s="6">
        <v>11125</v>
      </c>
      <c r="C55" s="8">
        <f t="shared" si="0"/>
        <v>11.125</v>
      </c>
      <c r="D55" s="7" t="s">
        <v>171</v>
      </c>
    </row>
    <row r="56" spans="1:4" ht="12">
      <c r="A56" s="5" t="s">
        <v>58</v>
      </c>
      <c r="B56" s="6">
        <v>10788</v>
      </c>
      <c r="C56" s="8">
        <f t="shared" si="0"/>
        <v>10.788</v>
      </c>
      <c r="D56" s="7" t="s">
        <v>171</v>
      </c>
    </row>
    <row r="57" spans="1:4" ht="12">
      <c r="A57" s="5" t="s">
        <v>59</v>
      </c>
      <c r="B57" s="6">
        <v>11805</v>
      </c>
      <c r="C57" s="8">
        <f t="shared" si="0"/>
        <v>11.805</v>
      </c>
      <c r="D57" s="7" t="s">
        <v>171</v>
      </c>
    </row>
    <row r="58" spans="1:4" ht="12">
      <c r="A58" s="5" t="s">
        <v>60</v>
      </c>
      <c r="B58" s="6">
        <v>13689</v>
      </c>
      <c r="C58" s="8">
        <f t="shared" si="0"/>
        <v>13.689</v>
      </c>
      <c r="D58" s="7" t="s">
        <v>171</v>
      </c>
    </row>
    <row r="59" spans="1:4" ht="12">
      <c r="A59" s="5" t="s">
        <v>61</v>
      </c>
      <c r="B59" s="6">
        <v>14473</v>
      </c>
      <c r="C59" s="8">
        <f t="shared" si="0"/>
        <v>14.473</v>
      </c>
      <c r="D59" s="7" t="s">
        <v>171</v>
      </c>
    </row>
    <row r="60" spans="1:4" ht="12">
      <c r="A60" s="5" t="s">
        <v>62</v>
      </c>
      <c r="B60" s="6">
        <v>13744</v>
      </c>
      <c r="C60" s="8">
        <f t="shared" si="0"/>
        <v>13.744</v>
      </c>
      <c r="D60" s="7" t="s">
        <v>171</v>
      </c>
    </row>
    <row r="61" spans="1:4" ht="12">
      <c r="A61" s="5" t="s">
        <v>63</v>
      </c>
      <c r="B61" s="6">
        <v>13071</v>
      </c>
      <c r="C61" s="8">
        <f t="shared" si="0"/>
        <v>13.071</v>
      </c>
      <c r="D61" s="7" t="s">
        <v>171</v>
      </c>
    </row>
    <row r="62" spans="1:4" ht="12">
      <c r="A62" s="5" t="s">
        <v>64</v>
      </c>
      <c r="B62" s="6">
        <v>11051</v>
      </c>
      <c r="C62" s="8">
        <f t="shared" si="0"/>
        <v>11.051</v>
      </c>
      <c r="D62" s="7" t="s">
        <v>171</v>
      </c>
    </row>
    <row r="63" spans="1:4" ht="12">
      <c r="A63" s="5" t="s">
        <v>65</v>
      </c>
      <c r="B63" s="6">
        <v>10960</v>
      </c>
      <c r="C63" s="8">
        <f t="shared" si="0"/>
        <v>10.96</v>
      </c>
      <c r="D63" s="7" t="s">
        <v>171</v>
      </c>
    </row>
    <row r="64" spans="1:4" ht="12">
      <c r="A64" s="5" t="s">
        <v>66</v>
      </c>
      <c r="B64" s="6">
        <v>16946</v>
      </c>
      <c r="C64" s="8">
        <f t="shared" si="0"/>
        <v>16.946</v>
      </c>
      <c r="D64" s="7" t="s">
        <v>171</v>
      </c>
    </row>
    <row r="65" spans="1:4" ht="12">
      <c r="A65" s="5" t="s">
        <v>67</v>
      </c>
      <c r="B65" s="6">
        <v>14954</v>
      </c>
      <c r="C65" s="8">
        <f t="shared" si="0"/>
        <v>14.954</v>
      </c>
      <c r="D65" s="7" t="s">
        <v>171</v>
      </c>
    </row>
    <row r="66" spans="1:4" ht="12">
      <c r="A66" s="5" t="s">
        <v>68</v>
      </c>
      <c r="B66" s="6">
        <v>12203</v>
      </c>
      <c r="C66" s="8">
        <f t="shared" si="0"/>
        <v>12.203</v>
      </c>
      <c r="D66" s="7" t="s">
        <v>171</v>
      </c>
    </row>
    <row r="67" spans="1:4" ht="12">
      <c r="A67" s="5" t="s">
        <v>69</v>
      </c>
      <c r="B67" s="6">
        <v>11598</v>
      </c>
      <c r="C67" s="8">
        <f t="shared" si="0"/>
        <v>11.598</v>
      </c>
      <c r="D67" s="7" t="s">
        <v>171</v>
      </c>
    </row>
    <row r="68" spans="1:4" ht="12">
      <c r="A68" s="5" t="s">
        <v>70</v>
      </c>
      <c r="B68" s="6">
        <v>11972</v>
      </c>
      <c r="C68" s="8">
        <f t="shared" si="0"/>
        <v>11.972</v>
      </c>
      <c r="D68" s="7" t="s">
        <v>171</v>
      </c>
    </row>
    <row r="69" spans="1:4" ht="12">
      <c r="A69" s="5" t="s">
        <v>71</v>
      </c>
      <c r="B69" s="6">
        <v>15570</v>
      </c>
      <c r="C69" s="8">
        <f t="shared" si="0"/>
        <v>15.57</v>
      </c>
      <c r="D69" s="7" t="s">
        <v>171</v>
      </c>
    </row>
    <row r="70" spans="1:4" ht="12">
      <c r="A70" s="5" t="s">
        <v>72</v>
      </c>
      <c r="B70" s="6">
        <v>17236</v>
      </c>
      <c r="C70" s="8">
        <f t="shared" si="0"/>
        <v>17.236</v>
      </c>
      <c r="D70" s="7" t="s">
        <v>171</v>
      </c>
    </row>
    <row r="71" spans="1:4" ht="12">
      <c r="A71" s="5" t="s">
        <v>73</v>
      </c>
      <c r="B71" s="6">
        <v>11842</v>
      </c>
      <c r="C71" s="8">
        <f t="shared" si="0"/>
        <v>11.842</v>
      </c>
      <c r="D71" s="7" t="s">
        <v>171</v>
      </c>
    </row>
    <row r="72" spans="1:4" ht="12">
      <c r="A72" s="5" t="s">
        <v>74</v>
      </c>
      <c r="B72" s="6">
        <v>12555</v>
      </c>
      <c r="C72" s="8">
        <f t="shared" si="0"/>
        <v>12.555</v>
      </c>
      <c r="D72" s="7" t="s">
        <v>171</v>
      </c>
    </row>
    <row r="73" spans="1:4" ht="12">
      <c r="A73" s="5" t="s">
        <v>75</v>
      </c>
      <c r="B73" s="6">
        <v>12554</v>
      </c>
      <c r="C73" s="8">
        <f t="shared" si="0"/>
        <v>12.554</v>
      </c>
      <c r="D73" s="7" t="s">
        <v>171</v>
      </c>
    </row>
    <row r="74" spans="1:4" ht="12">
      <c r="A74" s="5" t="s">
        <v>76</v>
      </c>
      <c r="B74" s="6">
        <v>11069</v>
      </c>
      <c r="C74" s="8">
        <f t="shared" si="0"/>
        <v>11.069</v>
      </c>
      <c r="D74" s="7" t="s">
        <v>171</v>
      </c>
    </row>
    <row r="75" spans="1:4" ht="12">
      <c r="A75" s="5" t="s">
        <v>77</v>
      </c>
      <c r="B75" s="6">
        <v>12086</v>
      </c>
      <c r="C75" s="8">
        <f t="shared" si="0"/>
        <v>12.086</v>
      </c>
      <c r="D75" s="7" t="s">
        <v>171</v>
      </c>
    </row>
    <row r="76" spans="1:4" ht="12">
      <c r="A76" s="5" t="s">
        <v>78</v>
      </c>
      <c r="B76" s="6">
        <v>13553</v>
      </c>
      <c r="C76" s="8">
        <f t="shared" si="0"/>
        <v>13.553</v>
      </c>
      <c r="D76" s="7" t="s">
        <v>171</v>
      </c>
    </row>
    <row r="77" spans="1:4" ht="12">
      <c r="A77" s="5" t="s">
        <v>79</v>
      </c>
      <c r="B77" s="6">
        <v>15899</v>
      </c>
      <c r="C77" s="8">
        <f aca="true" t="shared" si="1" ref="C77:C140">B77/1000</f>
        <v>15.899</v>
      </c>
      <c r="D77" s="7" t="s">
        <v>171</v>
      </c>
    </row>
    <row r="78" spans="1:4" ht="12">
      <c r="A78" s="5" t="s">
        <v>80</v>
      </c>
      <c r="B78" s="6">
        <v>21328</v>
      </c>
      <c r="C78" s="8">
        <f t="shared" si="1"/>
        <v>21.328</v>
      </c>
      <c r="D78" s="7" t="s">
        <v>171</v>
      </c>
    </row>
    <row r="79" spans="1:4" ht="12">
      <c r="A79" s="5" t="s">
        <v>81</v>
      </c>
      <c r="B79" s="6">
        <v>25737</v>
      </c>
      <c r="C79" s="8">
        <f t="shared" si="1"/>
        <v>25.737</v>
      </c>
      <c r="D79" s="7" t="s">
        <v>171</v>
      </c>
    </row>
    <row r="80" spans="1:4" ht="12">
      <c r="A80" s="5" t="s">
        <v>82</v>
      </c>
      <c r="B80" s="6">
        <v>30756</v>
      </c>
      <c r="C80" s="8">
        <f t="shared" si="1"/>
        <v>30.756</v>
      </c>
      <c r="D80" s="7" t="s">
        <v>171</v>
      </c>
    </row>
    <row r="81" spans="1:4" ht="12">
      <c r="A81" s="5" t="s">
        <v>83</v>
      </c>
      <c r="B81" s="6">
        <v>36566</v>
      </c>
      <c r="C81" s="8">
        <f t="shared" si="1"/>
        <v>36.566</v>
      </c>
      <c r="D81" s="7" t="s">
        <v>171</v>
      </c>
    </row>
    <row r="82" spans="1:4" ht="12">
      <c r="A82" s="5" t="s">
        <v>84</v>
      </c>
      <c r="B82" s="6">
        <v>38542</v>
      </c>
      <c r="C82" s="8">
        <f t="shared" si="1"/>
        <v>38.542</v>
      </c>
      <c r="D82" s="7" t="s">
        <v>171</v>
      </c>
    </row>
    <row r="83" spans="1:4" ht="12">
      <c r="A83" s="5" t="s">
        <v>85</v>
      </c>
      <c r="B83" s="6">
        <v>46834</v>
      </c>
      <c r="C83" s="8">
        <f t="shared" si="1"/>
        <v>46.834</v>
      </c>
      <c r="D83" s="7" t="s">
        <v>171</v>
      </c>
    </row>
    <row r="84" spans="1:4" ht="12">
      <c r="A84" s="5" t="s">
        <v>86</v>
      </c>
      <c r="B84" s="6">
        <v>52972</v>
      </c>
      <c r="C84" s="8">
        <f t="shared" si="1"/>
        <v>52.972</v>
      </c>
      <c r="D84" s="7" t="s">
        <v>171</v>
      </c>
    </row>
    <row r="85" spans="1:4" ht="12">
      <c r="A85" s="5" t="s">
        <v>87</v>
      </c>
      <c r="B85" s="6">
        <v>42644</v>
      </c>
      <c r="C85" s="8">
        <f t="shared" si="1"/>
        <v>42.644</v>
      </c>
      <c r="D85" s="7" t="s">
        <v>171</v>
      </c>
    </row>
    <row r="86" spans="1:4" ht="12">
      <c r="A86" s="5" t="s">
        <v>88</v>
      </c>
      <c r="B86" s="6">
        <v>29698</v>
      </c>
      <c r="C86" s="8">
        <f t="shared" si="1"/>
        <v>29.698</v>
      </c>
      <c r="D86" s="7" t="s">
        <v>171</v>
      </c>
    </row>
    <row r="87" spans="1:4" ht="12">
      <c r="A87" s="5" t="s">
        <v>89</v>
      </c>
      <c r="B87" s="6">
        <v>17403</v>
      </c>
      <c r="C87" s="8">
        <f t="shared" si="1"/>
        <v>17.403</v>
      </c>
      <c r="D87" s="7" t="s">
        <v>171</v>
      </c>
    </row>
    <row r="88" spans="1:4" ht="12">
      <c r="A88" s="5" t="s">
        <v>90</v>
      </c>
      <c r="B88" s="6">
        <v>14782</v>
      </c>
      <c r="C88" s="8">
        <f t="shared" si="1"/>
        <v>14.782</v>
      </c>
      <c r="D88" s="7" t="s">
        <v>171</v>
      </c>
    </row>
    <row r="89" spans="1:4" ht="12">
      <c r="A89" s="5" t="s">
        <v>91</v>
      </c>
      <c r="B89" s="6">
        <v>13801</v>
      </c>
      <c r="C89" s="8">
        <f t="shared" si="1"/>
        <v>13.801</v>
      </c>
      <c r="D89" s="7" t="s">
        <v>171</v>
      </c>
    </row>
    <row r="90" spans="1:4" ht="12">
      <c r="A90" s="5" t="s">
        <v>92</v>
      </c>
      <c r="B90" s="6">
        <v>13287</v>
      </c>
      <c r="C90" s="8">
        <f t="shared" si="1"/>
        <v>13.287</v>
      </c>
      <c r="D90" s="7" t="s">
        <v>171</v>
      </c>
    </row>
    <row r="91" spans="1:4" ht="12">
      <c r="A91" s="5" t="s">
        <v>93</v>
      </c>
      <c r="B91" s="6">
        <v>12696</v>
      </c>
      <c r="C91" s="8">
        <f t="shared" si="1"/>
        <v>12.696</v>
      </c>
      <c r="D91" s="7" t="s">
        <v>171</v>
      </c>
    </row>
    <row r="92" spans="1:4" ht="12">
      <c r="A92" s="5" t="s">
        <v>94</v>
      </c>
      <c r="B92" s="6">
        <v>12362</v>
      </c>
      <c r="C92" s="8">
        <f t="shared" si="1"/>
        <v>12.362</v>
      </c>
      <c r="D92" s="7" t="s">
        <v>171</v>
      </c>
    </row>
    <row r="93" spans="1:4" ht="12">
      <c r="A93" s="5" t="s">
        <v>95</v>
      </c>
      <c r="B93" s="6">
        <v>12303</v>
      </c>
      <c r="C93" s="8">
        <f t="shared" si="1"/>
        <v>12.303</v>
      </c>
      <c r="D93" s="7" t="s">
        <v>171</v>
      </c>
    </row>
    <row r="94" spans="1:4" ht="12">
      <c r="A94" s="5" t="s">
        <v>96</v>
      </c>
      <c r="B94" s="6">
        <v>13951</v>
      </c>
      <c r="C94" s="8">
        <f t="shared" si="1"/>
        <v>13.951</v>
      </c>
      <c r="D94" s="7" t="s">
        <v>171</v>
      </c>
    </row>
    <row r="95" spans="1:4" ht="12">
      <c r="A95" s="5" t="s">
        <v>97</v>
      </c>
      <c r="B95" s="6">
        <v>16429</v>
      </c>
      <c r="C95" s="8">
        <f t="shared" si="1"/>
        <v>16.429</v>
      </c>
      <c r="D95" s="7" t="s">
        <v>171</v>
      </c>
    </row>
    <row r="96" spans="1:4" ht="12">
      <c r="A96" s="5" t="s">
        <v>98</v>
      </c>
      <c r="B96" s="6">
        <v>11146</v>
      </c>
      <c r="C96" s="8">
        <f t="shared" si="1"/>
        <v>11.146</v>
      </c>
      <c r="D96" s="7" t="s">
        <v>171</v>
      </c>
    </row>
    <row r="97" spans="1:4" ht="12">
      <c r="A97" s="5" t="s">
        <v>99</v>
      </c>
      <c r="B97" s="6">
        <v>10533</v>
      </c>
      <c r="C97" s="8">
        <f t="shared" si="1"/>
        <v>10.533</v>
      </c>
      <c r="D97" s="7" t="s">
        <v>171</v>
      </c>
    </row>
    <row r="98" spans="1:4" ht="12">
      <c r="A98" s="5" t="s">
        <v>100</v>
      </c>
      <c r="B98" s="6">
        <v>10437</v>
      </c>
      <c r="C98" s="8">
        <f t="shared" si="1"/>
        <v>10.437</v>
      </c>
      <c r="D98" s="7" t="s">
        <v>171</v>
      </c>
    </row>
    <row r="99" spans="1:4" ht="12">
      <c r="A99" s="5" t="s">
        <v>101</v>
      </c>
      <c r="B99" s="6">
        <v>10117</v>
      </c>
      <c r="C99" s="8">
        <f t="shared" si="1"/>
        <v>10.117</v>
      </c>
      <c r="D99" s="7" t="s">
        <v>171</v>
      </c>
    </row>
    <row r="100" spans="1:4" ht="12">
      <c r="A100" s="5" t="s">
        <v>102</v>
      </c>
      <c r="B100" s="6">
        <v>9967</v>
      </c>
      <c r="C100" s="8">
        <f t="shared" si="1"/>
        <v>9.967</v>
      </c>
      <c r="D100" s="7" t="s">
        <v>171</v>
      </c>
    </row>
    <row r="101" spans="1:4" ht="12">
      <c r="A101" s="5" t="s">
        <v>103</v>
      </c>
      <c r="B101" s="6">
        <v>10821</v>
      </c>
      <c r="C101" s="8">
        <f t="shared" si="1"/>
        <v>10.821</v>
      </c>
      <c r="D101" s="7" t="s">
        <v>171</v>
      </c>
    </row>
    <row r="102" spans="1:4" ht="12">
      <c r="A102" s="5" t="s">
        <v>104</v>
      </c>
      <c r="B102" s="6">
        <v>16137</v>
      </c>
      <c r="C102" s="8">
        <f t="shared" si="1"/>
        <v>16.137</v>
      </c>
      <c r="D102" s="7" t="s">
        <v>171</v>
      </c>
    </row>
    <row r="103" spans="1:4" ht="12">
      <c r="A103" s="5" t="s">
        <v>105</v>
      </c>
      <c r="B103" s="6">
        <v>57590</v>
      </c>
      <c r="C103" s="8">
        <f t="shared" si="1"/>
        <v>57.59</v>
      </c>
      <c r="D103" s="7" t="s">
        <v>171</v>
      </c>
    </row>
    <row r="104" spans="1:4" ht="12">
      <c r="A104" s="5" t="s">
        <v>106</v>
      </c>
      <c r="B104" s="6">
        <v>42038</v>
      </c>
      <c r="C104" s="8">
        <f t="shared" si="1"/>
        <v>42.038</v>
      </c>
      <c r="D104" s="7" t="s">
        <v>171</v>
      </c>
    </row>
    <row r="105" spans="1:4" ht="12">
      <c r="A105" s="5" t="s">
        <v>107</v>
      </c>
      <c r="B105" s="6">
        <v>13467</v>
      </c>
      <c r="C105" s="8">
        <f t="shared" si="1"/>
        <v>13.467</v>
      </c>
      <c r="D105" s="7" t="s">
        <v>171</v>
      </c>
    </row>
    <row r="106" spans="1:4" ht="12">
      <c r="A106" s="5" t="s">
        <v>108</v>
      </c>
      <c r="B106" s="6">
        <v>10382</v>
      </c>
      <c r="C106" s="8">
        <f t="shared" si="1"/>
        <v>10.382</v>
      </c>
      <c r="D106" s="7" t="s">
        <v>171</v>
      </c>
    </row>
    <row r="107" spans="1:4" ht="12">
      <c r="A107" s="5" t="s">
        <v>109</v>
      </c>
      <c r="B107" s="6">
        <v>11987</v>
      </c>
      <c r="C107" s="8">
        <f t="shared" si="1"/>
        <v>11.987</v>
      </c>
      <c r="D107" s="7" t="s">
        <v>171</v>
      </c>
    </row>
    <row r="108" spans="1:4" ht="12">
      <c r="A108" s="5" t="s">
        <v>110</v>
      </c>
      <c r="B108" s="6">
        <v>11841</v>
      </c>
      <c r="C108" s="8">
        <f t="shared" si="1"/>
        <v>11.841</v>
      </c>
      <c r="D108" s="7" t="s">
        <v>171</v>
      </c>
    </row>
    <row r="109" spans="1:4" ht="12">
      <c r="A109" s="5" t="s">
        <v>111</v>
      </c>
      <c r="B109" s="6">
        <v>11429</v>
      </c>
      <c r="C109" s="8">
        <f t="shared" si="1"/>
        <v>11.429</v>
      </c>
      <c r="D109" s="7" t="s">
        <v>171</v>
      </c>
    </row>
    <row r="110" spans="1:4" ht="12">
      <c r="A110" s="5" t="s">
        <v>112</v>
      </c>
      <c r="B110" s="6">
        <v>13210</v>
      </c>
      <c r="C110" s="8">
        <f t="shared" si="1"/>
        <v>13.21</v>
      </c>
      <c r="D110" s="7" t="s">
        <v>171</v>
      </c>
    </row>
    <row r="111" spans="1:4" ht="12">
      <c r="A111" s="5" t="s">
        <v>113</v>
      </c>
      <c r="B111" s="6">
        <v>14092</v>
      </c>
      <c r="C111" s="8">
        <f t="shared" si="1"/>
        <v>14.092</v>
      </c>
      <c r="D111" s="7" t="s">
        <v>171</v>
      </c>
    </row>
    <row r="112" spans="1:4" ht="12">
      <c r="A112" s="5" t="s">
        <v>114</v>
      </c>
      <c r="B112" s="6">
        <v>13298</v>
      </c>
      <c r="C112" s="8">
        <f t="shared" si="1"/>
        <v>13.298</v>
      </c>
      <c r="D112" s="7" t="s">
        <v>171</v>
      </c>
    </row>
    <row r="113" spans="1:4" ht="12">
      <c r="A113" s="5" t="s">
        <v>115</v>
      </c>
      <c r="B113" s="6">
        <v>12738</v>
      </c>
      <c r="C113" s="8">
        <f t="shared" si="1"/>
        <v>12.738</v>
      </c>
      <c r="D113" s="7" t="s">
        <v>171</v>
      </c>
    </row>
    <row r="114" spans="1:4" ht="12">
      <c r="A114" s="5" t="s">
        <v>116</v>
      </c>
      <c r="B114" s="6">
        <v>11068</v>
      </c>
      <c r="C114" s="8">
        <f t="shared" si="1"/>
        <v>11.068</v>
      </c>
      <c r="D114" s="7" t="s">
        <v>171</v>
      </c>
    </row>
    <row r="115" spans="1:4" ht="12">
      <c r="A115" s="5" t="s">
        <v>117</v>
      </c>
      <c r="B115" s="6">
        <v>10844</v>
      </c>
      <c r="C115" s="8">
        <f t="shared" si="1"/>
        <v>10.844</v>
      </c>
      <c r="D115" s="7" t="s">
        <v>171</v>
      </c>
    </row>
    <row r="116" spans="1:4" ht="12">
      <c r="A116" s="5" t="s">
        <v>118</v>
      </c>
      <c r="B116" s="6">
        <v>10303</v>
      </c>
      <c r="C116" s="8">
        <f t="shared" si="1"/>
        <v>10.303</v>
      </c>
      <c r="D116" s="7" t="s">
        <v>171</v>
      </c>
    </row>
    <row r="117" spans="1:4" ht="12">
      <c r="A117" s="5" t="s">
        <v>119</v>
      </c>
      <c r="B117" s="6">
        <v>10151</v>
      </c>
      <c r="C117" s="8">
        <f t="shared" si="1"/>
        <v>10.151</v>
      </c>
      <c r="D117" s="7" t="s">
        <v>171</v>
      </c>
    </row>
    <row r="118" spans="1:4" ht="12">
      <c r="A118" s="5" t="s">
        <v>120</v>
      </c>
      <c r="B118" s="6">
        <v>12744</v>
      </c>
      <c r="C118" s="8">
        <f t="shared" si="1"/>
        <v>12.744</v>
      </c>
      <c r="D118" s="7" t="s">
        <v>171</v>
      </c>
    </row>
    <row r="119" spans="1:4" ht="12">
      <c r="A119" s="5" t="s">
        <v>121</v>
      </c>
      <c r="B119" s="6">
        <v>18456</v>
      </c>
      <c r="C119" s="8">
        <f t="shared" si="1"/>
        <v>18.456</v>
      </c>
      <c r="D119" s="7" t="s">
        <v>171</v>
      </c>
    </row>
    <row r="120" spans="1:4" ht="12">
      <c r="A120" s="5" t="s">
        <v>122</v>
      </c>
      <c r="B120" s="6">
        <v>19960</v>
      </c>
      <c r="C120" s="8">
        <f t="shared" si="1"/>
        <v>19.96</v>
      </c>
      <c r="D120" s="7" t="s">
        <v>171</v>
      </c>
    </row>
    <row r="121" spans="1:4" ht="12">
      <c r="A121" s="5" t="s">
        <v>123</v>
      </c>
      <c r="B121" s="6">
        <v>16943</v>
      </c>
      <c r="C121" s="8">
        <f t="shared" si="1"/>
        <v>16.943</v>
      </c>
      <c r="D121" s="7" t="s">
        <v>171</v>
      </c>
    </row>
    <row r="122" spans="1:4" ht="12">
      <c r="A122" s="5" t="s">
        <v>124</v>
      </c>
      <c r="B122" s="6">
        <v>12065</v>
      </c>
      <c r="C122" s="8">
        <f t="shared" si="1"/>
        <v>12.065</v>
      </c>
      <c r="D122" s="7" t="s">
        <v>171</v>
      </c>
    </row>
    <row r="123" spans="1:4" ht="12">
      <c r="A123" s="5" t="s">
        <v>125</v>
      </c>
      <c r="B123" s="6">
        <v>10615</v>
      </c>
      <c r="C123" s="8">
        <f t="shared" si="1"/>
        <v>10.615</v>
      </c>
      <c r="D123" s="7" t="s">
        <v>171</v>
      </c>
    </row>
    <row r="124" spans="1:4" ht="12">
      <c r="A124" s="5" t="s">
        <v>126</v>
      </c>
      <c r="B124" s="6">
        <v>10180</v>
      </c>
      <c r="C124" s="8">
        <f t="shared" si="1"/>
        <v>10.18</v>
      </c>
      <c r="D124" s="7" t="s">
        <v>171</v>
      </c>
    </row>
    <row r="125" spans="1:4" ht="12">
      <c r="A125" s="5" t="s">
        <v>127</v>
      </c>
      <c r="B125" s="6">
        <v>12030</v>
      </c>
      <c r="C125" s="8">
        <f t="shared" si="1"/>
        <v>12.03</v>
      </c>
      <c r="D125" s="7" t="s">
        <v>171</v>
      </c>
    </row>
    <row r="126" spans="1:4" ht="12">
      <c r="A126" s="5" t="s">
        <v>128</v>
      </c>
      <c r="B126" s="6">
        <v>12266</v>
      </c>
      <c r="C126" s="8">
        <f t="shared" si="1"/>
        <v>12.266</v>
      </c>
      <c r="D126" s="7" t="s">
        <v>171</v>
      </c>
    </row>
    <row r="127" spans="1:4" ht="12">
      <c r="A127" s="5" t="s">
        <v>129</v>
      </c>
      <c r="B127" s="6">
        <v>13928</v>
      </c>
      <c r="C127" s="8">
        <f t="shared" si="1"/>
        <v>13.928</v>
      </c>
      <c r="D127" s="7" t="s">
        <v>171</v>
      </c>
    </row>
    <row r="128" spans="1:4" ht="12">
      <c r="A128" s="5" t="s">
        <v>130</v>
      </c>
      <c r="B128" s="6">
        <v>15103</v>
      </c>
      <c r="C128" s="8">
        <f t="shared" si="1"/>
        <v>15.103</v>
      </c>
      <c r="D128" s="7" t="s">
        <v>171</v>
      </c>
    </row>
    <row r="129" spans="1:4" ht="12">
      <c r="A129" s="5" t="s">
        <v>131</v>
      </c>
      <c r="B129" s="6">
        <v>16401</v>
      </c>
      <c r="C129" s="8">
        <f t="shared" si="1"/>
        <v>16.401</v>
      </c>
      <c r="D129" s="7" t="s">
        <v>171</v>
      </c>
    </row>
    <row r="130" spans="1:4" ht="12">
      <c r="A130" s="5" t="s">
        <v>132</v>
      </c>
      <c r="B130" s="6">
        <v>20590</v>
      </c>
      <c r="C130" s="8">
        <f t="shared" si="1"/>
        <v>20.59</v>
      </c>
      <c r="D130" s="7" t="s">
        <v>171</v>
      </c>
    </row>
    <row r="131" spans="1:4" ht="12">
      <c r="A131" s="5" t="s">
        <v>133</v>
      </c>
      <c r="B131" s="6">
        <v>26390</v>
      </c>
      <c r="C131" s="8">
        <f t="shared" si="1"/>
        <v>26.39</v>
      </c>
      <c r="D131" s="7" t="s">
        <v>171</v>
      </c>
    </row>
    <row r="132" spans="1:4" ht="12">
      <c r="A132" s="5" t="s">
        <v>134</v>
      </c>
      <c r="B132" s="6">
        <v>30953</v>
      </c>
      <c r="C132" s="8">
        <f t="shared" si="1"/>
        <v>30.953</v>
      </c>
      <c r="D132" s="7" t="s">
        <v>171</v>
      </c>
    </row>
    <row r="133" spans="1:4" ht="12">
      <c r="A133" s="5" t="s">
        <v>135</v>
      </c>
      <c r="B133" s="6">
        <v>36612</v>
      </c>
      <c r="C133" s="8">
        <f t="shared" si="1"/>
        <v>36.612</v>
      </c>
      <c r="D133" s="7" t="s">
        <v>171</v>
      </c>
    </row>
    <row r="134" spans="1:4" ht="12">
      <c r="A134" s="5" t="s">
        <v>136</v>
      </c>
      <c r="B134" s="6">
        <v>38903</v>
      </c>
      <c r="C134" s="8">
        <f t="shared" si="1"/>
        <v>38.903</v>
      </c>
      <c r="D134" s="7" t="s">
        <v>171</v>
      </c>
    </row>
    <row r="135" spans="1:4" ht="12">
      <c r="A135" s="5" t="s">
        <v>137</v>
      </c>
      <c r="B135" s="6">
        <v>45738</v>
      </c>
      <c r="C135" s="8">
        <f t="shared" si="1"/>
        <v>45.738</v>
      </c>
      <c r="D135" s="7" t="s">
        <v>171</v>
      </c>
    </row>
    <row r="136" spans="1:4" ht="12">
      <c r="A136" s="5" t="s">
        <v>138</v>
      </c>
      <c r="B136" s="6">
        <v>53409</v>
      </c>
      <c r="C136" s="8">
        <f t="shared" si="1"/>
        <v>53.409</v>
      </c>
      <c r="D136" s="7" t="s">
        <v>171</v>
      </c>
    </row>
    <row r="137" spans="1:4" ht="12">
      <c r="A137" s="5" t="s">
        <v>139</v>
      </c>
      <c r="B137" s="6">
        <v>46458</v>
      </c>
      <c r="C137" s="8">
        <f t="shared" si="1"/>
        <v>46.458</v>
      </c>
      <c r="D137" s="7" t="s">
        <v>171</v>
      </c>
    </row>
    <row r="138" spans="1:4" ht="12">
      <c r="A138" s="5" t="s">
        <v>140</v>
      </c>
      <c r="B138" s="6">
        <v>31161</v>
      </c>
      <c r="C138" s="8">
        <f t="shared" si="1"/>
        <v>31.161</v>
      </c>
      <c r="D138" s="7" t="s">
        <v>171</v>
      </c>
    </row>
    <row r="139" spans="1:4" ht="12">
      <c r="A139" s="5" t="s">
        <v>141</v>
      </c>
      <c r="B139" s="6">
        <v>19041</v>
      </c>
      <c r="C139" s="8">
        <f t="shared" si="1"/>
        <v>19.041</v>
      </c>
      <c r="D139" s="7" t="s">
        <v>171</v>
      </c>
    </row>
    <row r="140" spans="1:4" ht="12">
      <c r="A140" s="5" t="s">
        <v>142</v>
      </c>
      <c r="B140" s="6">
        <v>14927</v>
      </c>
      <c r="C140" s="8">
        <f t="shared" si="1"/>
        <v>14.927</v>
      </c>
      <c r="D140" s="7" t="s">
        <v>171</v>
      </c>
    </row>
    <row r="141" spans="1:4" ht="12">
      <c r="A141" s="5" t="s">
        <v>143</v>
      </c>
      <c r="B141" s="6">
        <v>13294</v>
      </c>
      <c r="C141" s="8">
        <f aca="true" t="shared" si="2" ref="C141:C168">B141/1000</f>
        <v>13.294</v>
      </c>
      <c r="D141" s="7" t="s">
        <v>171</v>
      </c>
    </row>
    <row r="142" spans="1:4" ht="12">
      <c r="A142" s="5" t="s">
        <v>144</v>
      </c>
      <c r="B142" s="6">
        <v>12797</v>
      </c>
      <c r="C142" s="8">
        <f t="shared" si="2"/>
        <v>12.797</v>
      </c>
      <c r="D142" s="7" t="s">
        <v>171</v>
      </c>
    </row>
    <row r="143" spans="1:4" ht="12">
      <c r="A143" s="5" t="s">
        <v>145</v>
      </c>
      <c r="B143" s="6">
        <v>12385</v>
      </c>
      <c r="C143" s="8">
        <f t="shared" si="2"/>
        <v>12.385</v>
      </c>
      <c r="D143" s="7" t="s">
        <v>171</v>
      </c>
    </row>
    <row r="144" spans="1:4" ht="12">
      <c r="A144" s="5" t="s">
        <v>146</v>
      </c>
      <c r="B144" s="6">
        <v>12347</v>
      </c>
      <c r="C144" s="8">
        <f t="shared" si="2"/>
        <v>12.347</v>
      </c>
      <c r="D144" s="7" t="s">
        <v>171</v>
      </c>
    </row>
    <row r="145" spans="1:4" ht="12">
      <c r="A145" s="5" t="s">
        <v>147</v>
      </c>
      <c r="B145" s="6">
        <v>12336</v>
      </c>
      <c r="C145" s="8">
        <f t="shared" si="2"/>
        <v>12.336</v>
      </c>
      <c r="D145" s="7" t="s">
        <v>171</v>
      </c>
    </row>
    <row r="146" spans="1:4" ht="12">
      <c r="A146" s="5" t="s">
        <v>148</v>
      </c>
      <c r="B146" s="6">
        <v>14989</v>
      </c>
      <c r="C146" s="8">
        <f t="shared" si="2"/>
        <v>14.989</v>
      </c>
      <c r="D146" s="7" t="s">
        <v>171</v>
      </c>
    </row>
    <row r="147" spans="1:4" ht="12">
      <c r="A147" s="5" t="s">
        <v>149</v>
      </c>
      <c r="B147" s="6">
        <v>16694</v>
      </c>
      <c r="C147" s="8">
        <f t="shared" si="2"/>
        <v>16.694</v>
      </c>
      <c r="D147" s="7" t="s">
        <v>171</v>
      </c>
    </row>
    <row r="148" spans="1:4" ht="12">
      <c r="A148" s="5" t="s">
        <v>150</v>
      </c>
      <c r="B148" s="6">
        <v>10461</v>
      </c>
      <c r="C148" s="8">
        <f t="shared" si="2"/>
        <v>10.461</v>
      </c>
      <c r="D148" s="7" t="s">
        <v>171</v>
      </c>
    </row>
    <row r="149" spans="1:4" ht="12">
      <c r="A149" s="5" t="s">
        <v>151</v>
      </c>
      <c r="B149" s="6">
        <v>10967</v>
      </c>
      <c r="C149" s="8">
        <f t="shared" si="2"/>
        <v>10.967</v>
      </c>
      <c r="D149" s="7" t="s">
        <v>171</v>
      </c>
    </row>
    <row r="150" spans="1:4" ht="12">
      <c r="A150" s="5" t="s">
        <v>152</v>
      </c>
      <c r="B150" s="6">
        <v>10824</v>
      </c>
      <c r="C150" s="8">
        <f t="shared" si="2"/>
        <v>10.824</v>
      </c>
      <c r="D150" s="7" t="s">
        <v>171</v>
      </c>
    </row>
    <row r="151" spans="1:4" ht="12">
      <c r="A151" s="5" t="s">
        <v>153</v>
      </c>
      <c r="B151" s="6">
        <v>10600</v>
      </c>
      <c r="C151" s="8">
        <f t="shared" si="2"/>
        <v>10.6</v>
      </c>
      <c r="D151" s="7" t="s">
        <v>171</v>
      </c>
    </row>
    <row r="152" spans="1:4" ht="12">
      <c r="A152" s="5" t="s">
        <v>154</v>
      </c>
      <c r="B152" s="6">
        <v>10800</v>
      </c>
      <c r="C152" s="8">
        <f t="shared" si="2"/>
        <v>10.8</v>
      </c>
      <c r="D152" s="7" t="s">
        <v>171</v>
      </c>
    </row>
    <row r="153" spans="1:4" ht="12">
      <c r="A153" s="5" t="s">
        <v>155</v>
      </c>
      <c r="B153" s="6">
        <v>11205</v>
      </c>
      <c r="C153" s="8">
        <f t="shared" si="2"/>
        <v>11.205</v>
      </c>
      <c r="D153" s="7" t="s">
        <v>171</v>
      </c>
    </row>
    <row r="154" spans="1:4" ht="12">
      <c r="A154" s="5" t="s">
        <v>156</v>
      </c>
      <c r="B154" s="6">
        <v>15184</v>
      </c>
      <c r="C154" s="8">
        <f t="shared" si="2"/>
        <v>15.184</v>
      </c>
      <c r="D154" s="7" t="s">
        <v>171</v>
      </c>
    </row>
    <row r="155" spans="1:4" ht="12">
      <c r="A155" s="5" t="s">
        <v>157</v>
      </c>
      <c r="B155" s="6">
        <v>51913</v>
      </c>
      <c r="C155" s="8">
        <f t="shared" si="2"/>
        <v>51.913</v>
      </c>
      <c r="D155" s="7" t="s">
        <v>171</v>
      </c>
    </row>
    <row r="156" spans="1:4" ht="12">
      <c r="A156" s="5" t="s">
        <v>158</v>
      </c>
      <c r="B156" s="6">
        <v>41230</v>
      </c>
      <c r="C156" s="8">
        <f t="shared" si="2"/>
        <v>41.23</v>
      </c>
      <c r="D156" s="7" t="s">
        <v>171</v>
      </c>
    </row>
    <row r="157" spans="1:4" ht="12">
      <c r="A157" s="5" t="s">
        <v>159</v>
      </c>
      <c r="B157" s="6">
        <v>11672</v>
      </c>
      <c r="C157" s="8">
        <f t="shared" si="2"/>
        <v>11.672</v>
      </c>
      <c r="D157" s="7" t="s">
        <v>171</v>
      </c>
    </row>
    <row r="158" spans="1:4" ht="12">
      <c r="A158" s="5" t="s">
        <v>160</v>
      </c>
      <c r="B158" s="6">
        <v>7982</v>
      </c>
      <c r="C158" s="8">
        <f t="shared" si="2"/>
        <v>7.982</v>
      </c>
      <c r="D158" s="7" t="s">
        <v>171</v>
      </c>
    </row>
    <row r="159" spans="1:4" ht="12">
      <c r="A159" s="5" t="s">
        <v>161</v>
      </c>
      <c r="B159" s="6">
        <v>8086</v>
      </c>
      <c r="C159" s="8">
        <f t="shared" si="2"/>
        <v>8.086</v>
      </c>
      <c r="D159" s="7" t="s">
        <v>171</v>
      </c>
    </row>
    <row r="160" spans="1:4" ht="12">
      <c r="A160" s="5" t="s">
        <v>162</v>
      </c>
      <c r="B160" s="6">
        <v>7877</v>
      </c>
      <c r="C160" s="8">
        <f t="shared" si="2"/>
        <v>7.877</v>
      </c>
      <c r="D160" s="7" t="s">
        <v>171</v>
      </c>
    </row>
    <row r="161" spans="1:4" ht="12">
      <c r="A161" s="5" t="s">
        <v>163</v>
      </c>
      <c r="B161" s="6">
        <v>7922</v>
      </c>
      <c r="C161" s="8">
        <f t="shared" si="2"/>
        <v>7.922</v>
      </c>
      <c r="D161" s="7" t="s">
        <v>171</v>
      </c>
    </row>
    <row r="162" spans="1:4" ht="12">
      <c r="A162" s="5" t="s">
        <v>164</v>
      </c>
      <c r="B162" s="6">
        <v>9296</v>
      </c>
      <c r="C162" s="8">
        <f t="shared" si="2"/>
        <v>9.296</v>
      </c>
      <c r="D162" s="7" t="s">
        <v>171</v>
      </c>
    </row>
    <row r="163" spans="1:4" ht="12">
      <c r="A163" s="5" t="s">
        <v>165</v>
      </c>
      <c r="B163" s="6">
        <v>11155</v>
      </c>
      <c r="C163" s="8">
        <f t="shared" si="2"/>
        <v>11.155</v>
      </c>
      <c r="D163" s="7" t="s">
        <v>171</v>
      </c>
    </row>
    <row r="164" spans="1:4" ht="12">
      <c r="A164" s="5" t="s">
        <v>166</v>
      </c>
      <c r="B164" s="6">
        <v>11362</v>
      </c>
      <c r="C164" s="8">
        <f t="shared" si="2"/>
        <v>11.362</v>
      </c>
      <c r="D164" s="7" t="s">
        <v>171</v>
      </c>
    </row>
    <row r="165" spans="1:4" ht="12">
      <c r="A165" s="5" t="s">
        <v>167</v>
      </c>
      <c r="B165" s="6">
        <v>10779</v>
      </c>
      <c r="C165" s="8">
        <f t="shared" si="2"/>
        <v>10.779</v>
      </c>
      <c r="D165" s="7" t="s">
        <v>171</v>
      </c>
    </row>
    <row r="166" spans="1:4" ht="12">
      <c r="A166" s="5" t="s">
        <v>168</v>
      </c>
      <c r="B166" s="6">
        <v>14692</v>
      </c>
      <c r="C166" s="8">
        <f t="shared" si="2"/>
        <v>14.692</v>
      </c>
      <c r="D166" s="7" t="s">
        <v>171</v>
      </c>
    </row>
    <row r="167" spans="1:4" ht="12">
      <c r="A167" s="5" t="s">
        <v>169</v>
      </c>
      <c r="B167" s="6">
        <v>33108</v>
      </c>
      <c r="C167" s="8">
        <f t="shared" si="2"/>
        <v>33.108</v>
      </c>
      <c r="D167" s="7" t="s">
        <v>171</v>
      </c>
    </row>
    <row r="168" spans="1:4" ht="12">
      <c r="A168" s="5" t="s">
        <v>170</v>
      </c>
      <c r="B168" s="6">
        <v>41202</v>
      </c>
      <c r="C168" s="8">
        <f t="shared" si="2"/>
        <v>41.202</v>
      </c>
      <c r="D168" s="7" t="s">
        <v>171</v>
      </c>
    </row>
    <row r="170" spans="1:6" ht="12">
      <c r="A170" s="2" t="s">
        <v>172</v>
      </c>
      <c r="F170" s="2" t="s">
        <v>195</v>
      </c>
    </row>
    <row r="171" spans="1:7" ht="12">
      <c r="A171" s="2" t="s">
        <v>173</v>
      </c>
      <c r="B171" s="2" t="s">
        <v>174</v>
      </c>
      <c r="C171" s="2"/>
      <c r="F171" s="2" t="s">
        <v>196</v>
      </c>
      <c r="G171" s="2" t="s">
        <v>197</v>
      </c>
    </row>
    <row r="172" spans="1:3" ht="12">
      <c r="A172" s="2" t="s">
        <v>175</v>
      </c>
      <c r="B172" s="2" t="s">
        <v>176</v>
      </c>
      <c r="C172" s="2"/>
    </row>
    <row r="173" spans="1:3" ht="12">
      <c r="A173" s="2" t="s">
        <v>177</v>
      </c>
      <c r="B173" s="2" t="s">
        <v>178</v>
      </c>
      <c r="C173" s="2"/>
    </row>
    <row r="174" spans="1:3" ht="12">
      <c r="A174" s="2" t="s">
        <v>179</v>
      </c>
      <c r="B174" s="2" t="s">
        <v>180</v>
      </c>
      <c r="C174" s="2"/>
    </row>
    <row r="175" spans="1:3" ht="12">
      <c r="A175" s="2" t="s">
        <v>181</v>
      </c>
      <c r="B175" s="2" t="s">
        <v>182</v>
      </c>
      <c r="C175" s="2"/>
    </row>
    <row r="176" spans="1:3" ht="12">
      <c r="A176" s="2" t="s">
        <v>183</v>
      </c>
      <c r="B176" s="2" t="s">
        <v>184</v>
      </c>
      <c r="C176" s="2"/>
    </row>
    <row r="177" spans="1:3" ht="12">
      <c r="A177" s="2" t="s">
        <v>185</v>
      </c>
      <c r="B177" s="2" t="s">
        <v>186</v>
      </c>
      <c r="C177" s="2"/>
    </row>
    <row r="178" spans="1:3" ht="12">
      <c r="A178" s="2" t="s">
        <v>187</v>
      </c>
      <c r="B178" s="2" t="s">
        <v>188</v>
      </c>
      <c r="C178" s="2"/>
    </row>
    <row r="179" spans="1:3" ht="12">
      <c r="A179" s="2" t="s">
        <v>189</v>
      </c>
      <c r="B179" s="2" t="s">
        <v>190</v>
      </c>
      <c r="C179" s="2"/>
    </row>
    <row r="180" spans="1:3" ht="12">
      <c r="A180" s="2" t="s">
        <v>191</v>
      </c>
      <c r="B180" s="2" t="s">
        <v>192</v>
      </c>
      <c r="C180" s="2"/>
    </row>
    <row r="181" spans="1:3" ht="12">
      <c r="A181" s="2" t="s">
        <v>193</v>
      </c>
      <c r="B181" s="2" t="s">
        <v>194</v>
      </c>
      <c r="C181" s="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P1">
      <selection activeCell="L21" sqref="L21"/>
    </sheetView>
  </sheetViews>
  <sheetFormatPr defaultColWidth="8.625" defaultRowHeight="14.25"/>
  <cols>
    <col min="1" max="16384" width="8.625" style="3" customWidth="1"/>
  </cols>
  <sheetData>
    <row r="1" spans="1:18" ht="12">
      <c r="A1" s="2" t="s">
        <v>0</v>
      </c>
      <c r="R1" s="3" t="s">
        <v>209</v>
      </c>
    </row>
    <row r="2" ht="12">
      <c r="R2" s="3" t="s">
        <v>198</v>
      </c>
    </row>
    <row r="3" spans="1:18" ht="12">
      <c r="A3" s="2" t="s">
        <v>1</v>
      </c>
      <c r="B3" s="4">
        <v>44012.44206018519</v>
      </c>
      <c r="R3" s="3" t="s">
        <v>208</v>
      </c>
    </row>
    <row r="4" spans="1:18" ht="12">
      <c r="A4" s="2" t="s">
        <v>2</v>
      </c>
      <c r="B4" s="4">
        <v>44022.710260567124</v>
      </c>
      <c r="R4" s="3" t="s">
        <v>199</v>
      </c>
    </row>
    <row r="5" spans="1:2" ht="12">
      <c r="A5" s="2" t="s">
        <v>3</v>
      </c>
      <c r="B5" s="2" t="s">
        <v>4</v>
      </c>
    </row>
    <row r="7" spans="1:2" ht="12">
      <c r="A7" s="2" t="s">
        <v>5</v>
      </c>
      <c r="B7" s="2" t="s">
        <v>6</v>
      </c>
    </row>
    <row r="8" spans="1:2" ht="12">
      <c r="A8" s="2" t="s">
        <v>7</v>
      </c>
      <c r="B8" s="2" t="s">
        <v>8</v>
      </c>
    </row>
    <row r="9" spans="1:2" ht="12">
      <c r="A9" s="2" t="s">
        <v>9</v>
      </c>
      <c r="B9" s="2" t="s">
        <v>10</v>
      </c>
    </row>
    <row r="13" spans="1:14" ht="12">
      <c r="A13" s="5" t="s">
        <v>210</v>
      </c>
      <c r="B13" s="5" t="s">
        <v>211</v>
      </c>
      <c r="C13" s="5" t="s">
        <v>212</v>
      </c>
      <c r="D13" s="5" t="s">
        <v>213</v>
      </c>
      <c r="E13" s="5" t="s">
        <v>214</v>
      </c>
      <c r="F13" s="5" t="s">
        <v>215</v>
      </c>
      <c r="G13" s="5" t="s">
        <v>216</v>
      </c>
      <c r="H13" s="5" t="s">
        <v>217</v>
      </c>
      <c r="I13" s="5" t="s">
        <v>218</v>
      </c>
      <c r="J13" s="5" t="s">
        <v>219</v>
      </c>
      <c r="K13" s="5" t="s">
        <v>220</v>
      </c>
      <c r="L13" s="5" t="s">
        <v>221</v>
      </c>
      <c r="M13" s="5" t="s">
        <v>222</v>
      </c>
      <c r="N13" s="5" t="s">
        <v>223</v>
      </c>
    </row>
    <row r="14" spans="1:14" ht="12">
      <c r="A14" s="5" t="s">
        <v>224</v>
      </c>
      <c r="B14" s="6">
        <v>54228</v>
      </c>
      <c r="C14" s="6">
        <v>17284</v>
      </c>
      <c r="D14" s="6">
        <v>11004</v>
      </c>
      <c r="E14" s="6">
        <v>11108</v>
      </c>
      <c r="F14" s="6">
        <v>10463</v>
      </c>
      <c r="G14" s="6">
        <v>11349</v>
      </c>
      <c r="H14" s="6">
        <v>12480</v>
      </c>
      <c r="I14" s="6">
        <v>14003</v>
      </c>
      <c r="J14" s="6">
        <v>13480</v>
      </c>
      <c r="K14" s="6">
        <v>12096</v>
      </c>
      <c r="L14" s="6">
        <v>10579</v>
      </c>
      <c r="M14" s="6">
        <v>10183</v>
      </c>
      <c r="N14" s="6">
        <v>10997</v>
      </c>
    </row>
    <row r="15" spans="1:14" ht="12">
      <c r="A15" s="5" t="s">
        <v>225</v>
      </c>
      <c r="B15" s="6">
        <v>20437</v>
      </c>
      <c r="C15" s="6">
        <v>11391</v>
      </c>
      <c r="D15" s="6">
        <v>11496</v>
      </c>
      <c r="E15" s="6">
        <v>11159</v>
      </c>
      <c r="F15" s="6">
        <v>10966</v>
      </c>
      <c r="G15" s="6">
        <v>13134</v>
      </c>
      <c r="H15" s="6">
        <v>13712</v>
      </c>
      <c r="I15" s="6">
        <v>12765</v>
      </c>
      <c r="J15" s="6">
        <v>11540</v>
      </c>
      <c r="K15" s="6">
        <v>10885</v>
      </c>
      <c r="L15" s="6">
        <v>11156</v>
      </c>
      <c r="M15" s="6">
        <v>15776</v>
      </c>
      <c r="N15" s="6">
        <v>15363</v>
      </c>
    </row>
    <row r="16" spans="1:14" ht="12">
      <c r="A16" s="5" t="s">
        <v>226</v>
      </c>
      <c r="B16" s="6">
        <v>27564</v>
      </c>
      <c r="C16" s="6">
        <v>13940</v>
      </c>
      <c r="D16" s="6">
        <v>11414</v>
      </c>
      <c r="E16" s="6">
        <v>11640</v>
      </c>
      <c r="F16" s="6">
        <v>10838</v>
      </c>
      <c r="G16" s="6">
        <v>11533</v>
      </c>
      <c r="H16" s="6">
        <v>13474</v>
      </c>
      <c r="I16" s="6">
        <v>14204</v>
      </c>
      <c r="J16" s="6">
        <v>12410</v>
      </c>
      <c r="K16" s="6">
        <v>11545</v>
      </c>
      <c r="L16" s="6">
        <v>10289</v>
      </c>
      <c r="M16" s="6">
        <v>10806</v>
      </c>
      <c r="N16" s="6">
        <v>10006</v>
      </c>
    </row>
    <row r="17" spans="1:14" ht="12">
      <c r="A17" s="5" t="s">
        <v>227</v>
      </c>
      <c r="B17" s="6">
        <v>36190</v>
      </c>
      <c r="C17" s="6">
        <v>13661</v>
      </c>
      <c r="D17" s="6">
        <v>11060</v>
      </c>
      <c r="E17" s="6">
        <v>11125</v>
      </c>
      <c r="F17" s="6">
        <v>10788</v>
      </c>
      <c r="G17" s="6">
        <v>11805</v>
      </c>
      <c r="H17" s="6">
        <v>13689</v>
      </c>
      <c r="I17" s="6">
        <v>14473</v>
      </c>
      <c r="J17" s="6">
        <v>13744</v>
      </c>
      <c r="K17" s="6">
        <v>13071</v>
      </c>
      <c r="L17" s="6">
        <v>11051</v>
      </c>
      <c r="M17" s="6">
        <v>10960</v>
      </c>
      <c r="N17" s="6">
        <v>16946</v>
      </c>
    </row>
    <row r="18" spans="1:14" ht="12">
      <c r="A18" s="5" t="s">
        <v>228</v>
      </c>
      <c r="B18" s="6">
        <v>42038</v>
      </c>
      <c r="C18" s="6">
        <v>13467</v>
      </c>
      <c r="D18" s="6">
        <v>10382</v>
      </c>
      <c r="E18" s="6">
        <v>11987</v>
      </c>
      <c r="F18" s="6">
        <v>11841</v>
      </c>
      <c r="G18" s="6">
        <v>11429</v>
      </c>
      <c r="H18" s="6">
        <v>13210</v>
      </c>
      <c r="I18" s="6">
        <v>14092</v>
      </c>
      <c r="J18" s="6">
        <v>13298</v>
      </c>
      <c r="K18" s="6">
        <v>12738</v>
      </c>
      <c r="L18" s="6">
        <v>11068</v>
      </c>
      <c r="M18" s="6">
        <v>10844</v>
      </c>
      <c r="N18" s="6">
        <v>10303</v>
      </c>
    </row>
    <row r="19" spans="1:14" ht="12">
      <c r="A19" s="5" t="s">
        <v>229</v>
      </c>
      <c r="B19" s="6">
        <v>41230</v>
      </c>
      <c r="C19" s="6">
        <v>11672</v>
      </c>
      <c r="D19" s="6">
        <v>7982</v>
      </c>
      <c r="E19" s="6">
        <v>8086</v>
      </c>
      <c r="F19" s="6">
        <v>7877</v>
      </c>
      <c r="G19" s="6">
        <v>7922</v>
      </c>
      <c r="H19" s="6">
        <v>9296</v>
      </c>
      <c r="I19" s="6">
        <v>11155</v>
      </c>
      <c r="J19" s="6">
        <v>11362</v>
      </c>
      <c r="K19" s="6">
        <v>10779</v>
      </c>
      <c r="L19" s="6">
        <v>14692</v>
      </c>
      <c r="M19" s="6">
        <v>33108</v>
      </c>
      <c r="N19" s="6">
        <v>41202</v>
      </c>
    </row>
    <row r="20" spans="1:14" ht="12">
      <c r="A20" s="9" t="s">
        <v>230</v>
      </c>
      <c r="B20" s="10">
        <f>AVERAGE(B14:B18)/1000</f>
        <v>36.0914</v>
      </c>
      <c r="C20" s="10">
        <f aca="true" t="shared" si="0" ref="C20:N20">AVERAGE(C14:C18)/1000</f>
        <v>13.9486</v>
      </c>
      <c r="D20" s="10">
        <f t="shared" si="0"/>
        <v>11.071200000000001</v>
      </c>
      <c r="E20" s="10">
        <f t="shared" si="0"/>
        <v>11.403799999999999</v>
      </c>
      <c r="F20" s="10">
        <f t="shared" si="0"/>
        <v>10.9792</v>
      </c>
      <c r="G20" s="10">
        <f t="shared" si="0"/>
        <v>11.85</v>
      </c>
      <c r="H20" s="10">
        <f t="shared" si="0"/>
        <v>13.313</v>
      </c>
      <c r="I20" s="10">
        <f t="shared" si="0"/>
        <v>13.907399999999999</v>
      </c>
      <c r="J20" s="10">
        <f t="shared" si="0"/>
        <v>12.8944</v>
      </c>
      <c r="K20" s="10">
        <f t="shared" si="0"/>
        <v>12.067</v>
      </c>
      <c r="L20" s="10">
        <f t="shared" si="0"/>
        <v>10.8286</v>
      </c>
      <c r="M20" s="10">
        <f t="shared" si="0"/>
        <v>11.713799999999999</v>
      </c>
      <c r="N20" s="10">
        <f t="shared" si="0"/>
        <v>12.723</v>
      </c>
    </row>
    <row r="21" spans="1:14" ht="12">
      <c r="A21" s="9">
        <v>2020</v>
      </c>
      <c r="B21" s="10">
        <f>B19/1000</f>
        <v>41.23</v>
      </c>
      <c r="C21" s="10">
        <f aca="true" t="shared" si="1" ref="C21:N21">C19/1000</f>
        <v>11.672</v>
      </c>
      <c r="D21" s="10">
        <f t="shared" si="1"/>
        <v>7.982</v>
      </c>
      <c r="E21" s="10">
        <f t="shared" si="1"/>
        <v>8.086</v>
      </c>
      <c r="F21" s="10">
        <f t="shared" si="1"/>
        <v>7.877</v>
      </c>
      <c r="G21" s="10">
        <f t="shared" si="1"/>
        <v>7.922</v>
      </c>
      <c r="H21" s="10">
        <f t="shared" si="1"/>
        <v>9.296</v>
      </c>
      <c r="I21" s="10">
        <f t="shared" si="1"/>
        <v>11.155</v>
      </c>
      <c r="J21" s="10">
        <f t="shared" si="1"/>
        <v>11.362</v>
      </c>
      <c r="K21" s="10">
        <f t="shared" si="1"/>
        <v>10.779</v>
      </c>
      <c r="L21" s="10">
        <f t="shared" si="1"/>
        <v>14.692</v>
      </c>
      <c r="M21" s="10">
        <f t="shared" si="1"/>
        <v>33.108</v>
      </c>
      <c r="N21" s="10">
        <f t="shared" si="1"/>
        <v>41.202</v>
      </c>
    </row>
    <row r="23" ht="12">
      <c r="A23" s="2" t="s">
        <v>195</v>
      </c>
    </row>
    <row r="24" spans="1:2" ht="12">
      <c r="A24" s="2" t="s">
        <v>196</v>
      </c>
      <c r="B24" s="2" t="s">
        <v>197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J16">
      <selection activeCell="I20" sqref="I20"/>
    </sheetView>
  </sheetViews>
  <sheetFormatPr defaultColWidth="8.625" defaultRowHeight="14.25"/>
  <cols>
    <col min="1" max="16384" width="8.625" style="3" customWidth="1"/>
  </cols>
  <sheetData>
    <row r="1" spans="1:12" ht="12">
      <c r="A1" s="2" t="s">
        <v>0</v>
      </c>
      <c r="L1" s="3" t="s">
        <v>247</v>
      </c>
    </row>
    <row r="2" ht="12">
      <c r="L2" s="3" t="s">
        <v>231</v>
      </c>
    </row>
    <row r="3" spans="1:12" ht="12">
      <c r="A3" s="2" t="s">
        <v>1</v>
      </c>
      <c r="B3" s="4">
        <v>44012.44206018519</v>
      </c>
      <c r="L3" s="3" t="s">
        <v>208</v>
      </c>
    </row>
    <row r="4" spans="1:12" ht="12">
      <c r="A4" s="2" t="s">
        <v>2</v>
      </c>
      <c r="B4" s="4">
        <v>44022.73791884259</v>
      </c>
      <c r="L4" s="3" t="s">
        <v>199</v>
      </c>
    </row>
    <row r="5" spans="1:2" ht="12">
      <c r="A5" s="2" t="s">
        <v>3</v>
      </c>
      <c r="B5" s="2" t="s">
        <v>4</v>
      </c>
    </row>
    <row r="7" spans="1:2" ht="12">
      <c r="A7" s="2" t="s">
        <v>5</v>
      </c>
      <c r="B7" s="2" t="s">
        <v>6</v>
      </c>
    </row>
    <row r="8" spans="1:2" ht="12">
      <c r="A8" s="2" t="s">
        <v>9</v>
      </c>
      <c r="B8" s="2" t="s">
        <v>10</v>
      </c>
    </row>
    <row r="10" spans="1:7" ht="12">
      <c r="A10" s="5" t="s">
        <v>7</v>
      </c>
      <c r="B10" s="5" t="s">
        <v>8</v>
      </c>
      <c r="C10" s="5" t="s">
        <v>13</v>
      </c>
      <c r="D10" s="5" t="s">
        <v>232</v>
      </c>
      <c r="E10" s="5" t="s">
        <v>13</v>
      </c>
      <c r="F10" s="5" t="s">
        <v>233</v>
      </c>
      <c r="G10" s="5" t="s">
        <v>13</v>
      </c>
    </row>
    <row r="11" spans="1:10" ht="12">
      <c r="A11" s="5" t="s">
        <v>11</v>
      </c>
      <c r="B11" s="5" t="s">
        <v>12</v>
      </c>
      <c r="C11" s="5" t="s">
        <v>13</v>
      </c>
      <c r="D11" s="5" t="s">
        <v>12</v>
      </c>
      <c r="E11" s="5" t="s">
        <v>13</v>
      </c>
      <c r="F11" s="5" t="s">
        <v>12</v>
      </c>
      <c r="G11" s="5" t="s">
        <v>13</v>
      </c>
      <c r="H11" s="5"/>
      <c r="I11" s="5" t="s">
        <v>248</v>
      </c>
      <c r="J11" s="5" t="s">
        <v>249</v>
      </c>
    </row>
    <row r="12" spans="1:10" ht="12">
      <c r="A12" s="5" t="s">
        <v>115</v>
      </c>
      <c r="B12" s="6">
        <v>12738</v>
      </c>
      <c r="C12" s="7" t="s">
        <v>171</v>
      </c>
      <c r="D12" s="6">
        <v>5117</v>
      </c>
      <c r="E12" s="7" t="s">
        <v>171</v>
      </c>
      <c r="F12" s="6">
        <v>7620</v>
      </c>
      <c r="G12" s="7" t="s">
        <v>171</v>
      </c>
      <c r="H12" s="5" t="str">
        <f>RIGHT(A16,3)</f>
        <v>W10</v>
      </c>
      <c r="I12" s="8">
        <f>(D16/D12-1)*100</f>
        <v>-16.064100058628107</v>
      </c>
      <c r="J12" s="8">
        <f>(F16/F12-1)*100</f>
        <v>-14.921259842519685</v>
      </c>
    </row>
    <row r="13" spans="1:10" ht="12">
      <c r="A13" s="5" t="s">
        <v>116</v>
      </c>
      <c r="B13" s="6">
        <v>11068</v>
      </c>
      <c r="C13" s="7" t="s">
        <v>171</v>
      </c>
      <c r="D13" s="6">
        <v>4506</v>
      </c>
      <c r="E13" s="7" t="s">
        <v>171</v>
      </c>
      <c r="F13" s="6">
        <v>6561</v>
      </c>
      <c r="G13" s="7" t="s">
        <v>171</v>
      </c>
      <c r="H13" s="5" t="str">
        <f>RIGHT(A17,3)</f>
        <v>W11</v>
      </c>
      <c r="I13" s="8">
        <f>(D17/D13-1)*100</f>
        <v>41.27829560585885</v>
      </c>
      <c r="J13" s="8">
        <f>(F17/F13-1)*100</f>
        <v>26.88614540466392</v>
      </c>
    </row>
    <row r="14" spans="1:10" ht="12">
      <c r="A14" s="5" t="s">
        <v>117</v>
      </c>
      <c r="B14" s="6">
        <v>10844</v>
      </c>
      <c r="C14" s="7" t="s">
        <v>171</v>
      </c>
      <c r="D14" s="6">
        <v>4610</v>
      </c>
      <c r="E14" s="7" t="s">
        <v>171</v>
      </c>
      <c r="F14" s="6">
        <v>6233</v>
      </c>
      <c r="G14" s="7" t="s">
        <v>171</v>
      </c>
      <c r="H14" s="5" t="str">
        <f>RIGHT(A18,3)</f>
        <v>W12</v>
      </c>
      <c r="I14" s="8">
        <f>(D18/D14-1)*100</f>
        <v>243.882863340564</v>
      </c>
      <c r="J14" s="8">
        <f>(F18/F14-1)*100</f>
        <v>176.8169420824643</v>
      </c>
    </row>
    <row r="15" spans="1:10" ht="12">
      <c r="A15" s="5" t="s">
        <v>118</v>
      </c>
      <c r="B15" s="6">
        <v>10303</v>
      </c>
      <c r="C15" s="7" t="s">
        <v>171</v>
      </c>
      <c r="D15" s="6">
        <v>4299</v>
      </c>
      <c r="E15" s="7" t="s">
        <v>171</v>
      </c>
      <c r="F15" s="6">
        <v>6004</v>
      </c>
      <c r="G15" s="7" t="s">
        <v>171</v>
      </c>
      <c r="H15" s="5" t="str">
        <f>RIGHT(A19,3)</f>
        <v>W13</v>
      </c>
      <c r="I15" s="8">
        <f>(D19/D15-1)*100</f>
        <v>373.45894394045126</v>
      </c>
      <c r="J15" s="8">
        <f>(F19/F15-1)*100</f>
        <v>247.23517654896736</v>
      </c>
    </row>
    <row r="16" spans="1:7" ht="12">
      <c r="A16" s="5" t="s">
        <v>167</v>
      </c>
      <c r="B16" s="6">
        <v>10779</v>
      </c>
      <c r="C16" s="7" t="s">
        <v>171</v>
      </c>
      <c r="D16" s="6">
        <v>4295</v>
      </c>
      <c r="E16" s="7" t="s">
        <v>171</v>
      </c>
      <c r="F16" s="6">
        <v>6483</v>
      </c>
      <c r="G16" s="7" t="s">
        <v>171</v>
      </c>
    </row>
    <row r="17" spans="1:7" ht="12">
      <c r="A17" s="5" t="s">
        <v>168</v>
      </c>
      <c r="B17" s="6">
        <v>14692</v>
      </c>
      <c r="C17" s="7" t="s">
        <v>171</v>
      </c>
      <c r="D17" s="6">
        <v>6366</v>
      </c>
      <c r="E17" s="7" t="s">
        <v>171</v>
      </c>
      <c r="F17" s="6">
        <v>8325</v>
      </c>
      <c r="G17" s="7" t="s">
        <v>171</v>
      </c>
    </row>
    <row r="18" spans="1:7" ht="12">
      <c r="A18" s="5" t="s">
        <v>169</v>
      </c>
      <c r="B18" s="6">
        <v>33108</v>
      </c>
      <c r="C18" s="7" t="s">
        <v>171</v>
      </c>
      <c r="D18" s="6">
        <v>15853</v>
      </c>
      <c r="E18" s="7" t="s">
        <v>171</v>
      </c>
      <c r="F18" s="6">
        <v>17254</v>
      </c>
      <c r="G18" s="7" t="s">
        <v>171</v>
      </c>
    </row>
    <row r="19" spans="1:7" ht="12">
      <c r="A19" s="5" t="s">
        <v>170</v>
      </c>
      <c r="B19" s="6">
        <v>41202</v>
      </c>
      <c r="C19" s="7" t="s">
        <v>171</v>
      </c>
      <c r="D19" s="6">
        <v>20354</v>
      </c>
      <c r="E19" s="7" t="s">
        <v>171</v>
      </c>
      <c r="F19" s="6">
        <v>20848</v>
      </c>
      <c r="G19" s="7" t="s">
        <v>171</v>
      </c>
    </row>
    <row r="21" spans="1:5" ht="12">
      <c r="A21" s="2" t="s">
        <v>172</v>
      </c>
      <c r="E21" s="2" t="s">
        <v>195</v>
      </c>
    </row>
    <row r="22" spans="1:6" ht="12">
      <c r="A22" s="2" t="s">
        <v>173</v>
      </c>
      <c r="B22" s="2" t="s">
        <v>174</v>
      </c>
      <c r="E22" s="2" t="s">
        <v>196</v>
      </c>
      <c r="F22" s="2" t="s">
        <v>197</v>
      </c>
    </row>
    <row r="23" spans="1:2" ht="12">
      <c r="A23" s="2" t="s">
        <v>175</v>
      </c>
      <c r="B23" s="2" t="s">
        <v>176</v>
      </c>
    </row>
    <row r="24" spans="1:2" ht="12">
      <c r="A24" s="2" t="s">
        <v>177</v>
      </c>
      <c r="B24" s="2" t="s">
        <v>178</v>
      </c>
    </row>
    <row r="25" spans="1:2" ht="12">
      <c r="A25" s="2" t="s">
        <v>179</v>
      </c>
      <c r="B25" s="2" t="s">
        <v>180</v>
      </c>
    </row>
    <row r="26" spans="1:2" ht="12">
      <c r="A26" s="2" t="s">
        <v>181</v>
      </c>
      <c r="B26" s="2" t="s">
        <v>182</v>
      </c>
    </row>
    <row r="27" spans="1:2" ht="12">
      <c r="A27" s="2" t="s">
        <v>183</v>
      </c>
      <c r="B27" s="2" t="s">
        <v>184</v>
      </c>
    </row>
    <row r="28" spans="1:2" ht="12">
      <c r="A28" s="2" t="s">
        <v>185</v>
      </c>
      <c r="B28" s="2" t="s">
        <v>186</v>
      </c>
    </row>
    <row r="29" spans="1:2" ht="12">
      <c r="A29" s="2" t="s">
        <v>187</v>
      </c>
      <c r="B29" s="2" t="s">
        <v>188</v>
      </c>
    </row>
    <row r="30" spans="1:2" ht="12">
      <c r="A30" s="2" t="s">
        <v>189</v>
      </c>
      <c r="B30" s="2" t="s">
        <v>190</v>
      </c>
    </row>
    <row r="31" spans="1:2" ht="12">
      <c r="A31" s="2" t="s">
        <v>191</v>
      </c>
      <c r="B31" s="2" t="s">
        <v>192</v>
      </c>
    </row>
    <row r="32" spans="1:2" ht="12">
      <c r="A32" s="2" t="s">
        <v>193</v>
      </c>
      <c r="B32" s="2" t="s">
        <v>194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J1">
      <selection activeCell="I13" sqref="I13"/>
    </sheetView>
  </sheetViews>
  <sheetFormatPr defaultColWidth="8.625" defaultRowHeight="14.25"/>
  <cols>
    <col min="1" max="16384" width="8.625" style="3" customWidth="1"/>
  </cols>
  <sheetData>
    <row r="1" ht="12">
      <c r="A1" s="2" t="s">
        <v>0</v>
      </c>
    </row>
    <row r="3" spans="1:2" ht="12">
      <c r="A3" s="2" t="s">
        <v>1</v>
      </c>
      <c r="B3" s="4">
        <v>44012.44206018519</v>
      </c>
    </row>
    <row r="4" spans="1:12" ht="12">
      <c r="A4" s="2" t="s">
        <v>2</v>
      </c>
      <c r="B4" s="4">
        <v>44022.751836145835</v>
      </c>
      <c r="L4" s="3" t="s">
        <v>234</v>
      </c>
    </row>
    <row r="5" spans="1:12" ht="12">
      <c r="A5" s="2" t="s">
        <v>3</v>
      </c>
      <c r="B5" s="2" t="s">
        <v>4</v>
      </c>
      <c r="L5" s="3" t="s">
        <v>198</v>
      </c>
    </row>
    <row r="6" ht="12">
      <c r="L6" s="3" t="s">
        <v>208</v>
      </c>
    </row>
    <row r="7" spans="1:12" ht="12">
      <c r="A7" s="2" t="s">
        <v>5</v>
      </c>
      <c r="B7" s="2" t="s">
        <v>6</v>
      </c>
      <c r="L7" s="3" t="s">
        <v>199</v>
      </c>
    </row>
    <row r="8" spans="1:2" ht="12">
      <c r="A8" s="2" t="s">
        <v>9</v>
      </c>
      <c r="B8" s="2" t="s">
        <v>10</v>
      </c>
    </row>
    <row r="10" spans="1:7" ht="12">
      <c r="A10" s="5" t="s">
        <v>7</v>
      </c>
      <c r="B10" s="5" t="s">
        <v>8</v>
      </c>
      <c r="C10" s="5" t="s">
        <v>13</v>
      </c>
      <c r="D10" s="5" t="s">
        <v>232</v>
      </c>
      <c r="E10" s="5" t="s">
        <v>13</v>
      </c>
      <c r="F10" s="5" t="s">
        <v>233</v>
      </c>
      <c r="G10" s="5" t="s">
        <v>13</v>
      </c>
    </row>
    <row r="11" spans="1:10" ht="12">
      <c r="A11" s="5" t="s">
        <v>11</v>
      </c>
      <c r="B11" s="5" t="s">
        <v>12</v>
      </c>
      <c r="C11" s="5" t="s">
        <v>13</v>
      </c>
      <c r="D11" s="5" t="s">
        <v>12</v>
      </c>
      <c r="E11" s="5" t="s">
        <v>13</v>
      </c>
      <c r="F11" s="5" t="s">
        <v>12</v>
      </c>
      <c r="G11" s="5" t="s">
        <v>13</v>
      </c>
      <c r="H11" s="5"/>
      <c r="I11" s="5" t="s">
        <v>248</v>
      </c>
      <c r="J11" s="5" t="s">
        <v>249</v>
      </c>
    </row>
    <row r="12" spans="1:10" ht="12">
      <c r="A12" s="5" t="s">
        <v>158</v>
      </c>
      <c r="B12" s="6">
        <v>41230</v>
      </c>
      <c r="C12" s="7" t="s">
        <v>171</v>
      </c>
      <c r="D12" s="6">
        <v>21397</v>
      </c>
      <c r="E12" s="7" t="s">
        <v>171</v>
      </c>
      <c r="F12" s="6">
        <v>19836</v>
      </c>
      <c r="G12" s="7" t="s">
        <v>171</v>
      </c>
      <c r="H12" s="5" t="str">
        <f>RIGHT(A12,3)</f>
        <v>W01</v>
      </c>
      <c r="I12" s="8">
        <f>D12/1000</f>
        <v>21.397</v>
      </c>
      <c r="J12" s="8">
        <f>F12/1000</f>
        <v>19.836</v>
      </c>
    </row>
    <row r="13" spans="1:10" ht="12">
      <c r="A13" s="5" t="s">
        <v>159</v>
      </c>
      <c r="B13" s="6">
        <v>11672</v>
      </c>
      <c r="C13" s="7" t="s">
        <v>171</v>
      </c>
      <c r="D13" s="6">
        <v>5437</v>
      </c>
      <c r="E13" s="7" t="s">
        <v>171</v>
      </c>
      <c r="F13" s="6">
        <v>6235</v>
      </c>
      <c r="G13" s="7" t="s">
        <v>171</v>
      </c>
      <c r="H13" s="5" t="str">
        <f aca="true" t="shared" si="0" ref="H13:H24">RIGHT(A13,3)</f>
        <v>W02</v>
      </c>
      <c r="I13" s="8">
        <f aca="true" t="shared" si="1" ref="I13:I24">D13/1000</f>
        <v>5.437</v>
      </c>
      <c r="J13" s="8">
        <f aca="true" t="shared" si="2" ref="J13:J24">F13/1000</f>
        <v>6.235</v>
      </c>
    </row>
    <row r="14" spans="1:10" ht="12">
      <c r="A14" s="5" t="s">
        <v>160</v>
      </c>
      <c r="B14" s="6">
        <v>7982</v>
      </c>
      <c r="C14" s="7" t="s">
        <v>171</v>
      </c>
      <c r="D14" s="6">
        <v>3533</v>
      </c>
      <c r="E14" s="7" t="s">
        <v>171</v>
      </c>
      <c r="F14" s="6">
        <v>4449</v>
      </c>
      <c r="G14" s="7" t="s">
        <v>171</v>
      </c>
      <c r="H14" s="5" t="str">
        <f t="shared" si="0"/>
        <v>W03</v>
      </c>
      <c r="I14" s="8">
        <f t="shared" si="1"/>
        <v>3.533</v>
      </c>
      <c r="J14" s="8">
        <f t="shared" si="2"/>
        <v>4.449</v>
      </c>
    </row>
    <row r="15" spans="1:10" ht="12">
      <c r="A15" s="5" t="s">
        <v>161</v>
      </c>
      <c r="B15" s="6">
        <v>8086</v>
      </c>
      <c r="C15" s="7" t="s">
        <v>171</v>
      </c>
      <c r="D15" s="6">
        <v>3364</v>
      </c>
      <c r="E15" s="7" t="s">
        <v>171</v>
      </c>
      <c r="F15" s="6">
        <v>4721</v>
      </c>
      <c r="G15" s="7" t="s">
        <v>171</v>
      </c>
      <c r="H15" s="5" t="str">
        <f t="shared" si="0"/>
        <v>W04</v>
      </c>
      <c r="I15" s="8">
        <f t="shared" si="1"/>
        <v>3.364</v>
      </c>
      <c r="J15" s="8">
        <f t="shared" si="2"/>
        <v>4.721</v>
      </c>
    </row>
    <row r="16" spans="1:10" ht="12">
      <c r="A16" s="5" t="s">
        <v>162</v>
      </c>
      <c r="B16" s="6">
        <v>7877</v>
      </c>
      <c r="C16" s="7" t="s">
        <v>171</v>
      </c>
      <c r="D16" s="6">
        <v>3458</v>
      </c>
      <c r="E16" s="7" t="s">
        <v>171</v>
      </c>
      <c r="F16" s="6">
        <v>4419</v>
      </c>
      <c r="G16" s="7" t="s">
        <v>171</v>
      </c>
      <c r="H16" s="5" t="str">
        <f t="shared" si="0"/>
        <v>W05</v>
      </c>
      <c r="I16" s="8">
        <f t="shared" si="1"/>
        <v>3.458</v>
      </c>
      <c r="J16" s="8">
        <f t="shared" si="2"/>
        <v>4.419</v>
      </c>
    </row>
    <row r="17" spans="1:10" ht="12">
      <c r="A17" s="5" t="s">
        <v>163</v>
      </c>
      <c r="B17" s="6">
        <v>7922</v>
      </c>
      <c r="C17" s="7" t="s">
        <v>171</v>
      </c>
      <c r="D17" s="6">
        <v>3254</v>
      </c>
      <c r="E17" s="7" t="s">
        <v>171</v>
      </c>
      <c r="F17" s="6">
        <v>4668</v>
      </c>
      <c r="G17" s="7" t="s">
        <v>171</v>
      </c>
      <c r="H17" s="5" t="str">
        <f t="shared" si="0"/>
        <v>W06</v>
      </c>
      <c r="I17" s="8">
        <f t="shared" si="1"/>
        <v>3.254</v>
      </c>
      <c r="J17" s="8">
        <f t="shared" si="2"/>
        <v>4.668</v>
      </c>
    </row>
    <row r="18" spans="1:10" ht="12">
      <c r="A18" s="5" t="s">
        <v>164</v>
      </c>
      <c r="B18" s="6">
        <v>9296</v>
      </c>
      <c r="C18" s="7" t="s">
        <v>171</v>
      </c>
      <c r="D18" s="6">
        <v>3880</v>
      </c>
      <c r="E18" s="7" t="s">
        <v>171</v>
      </c>
      <c r="F18" s="6">
        <v>5415</v>
      </c>
      <c r="G18" s="7" t="s">
        <v>171</v>
      </c>
      <c r="H18" s="5" t="str">
        <f t="shared" si="0"/>
        <v>W07</v>
      </c>
      <c r="I18" s="8">
        <f t="shared" si="1"/>
        <v>3.88</v>
      </c>
      <c r="J18" s="8">
        <f t="shared" si="2"/>
        <v>5.415</v>
      </c>
    </row>
    <row r="19" spans="1:10" ht="12">
      <c r="A19" s="5" t="s">
        <v>165</v>
      </c>
      <c r="B19" s="6">
        <v>11155</v>
      </c>
      <c r="C19" s="7" t="s">
        <v>171</v>
      </c>
      <c r="D19" s="6">
        <v>4700</v>
      </c>
      <c r="E19" s="7" t="s">
        <v>171</v>
      </c>
      <c r="F19" s="6">
        <v>6455</v>
      </c>
      <c r="G19" s="7" t="s">
        <v>171</v>
      </c>
      <c r="H19" s="5" t="str">
        <f t="shared" si="0"/>
        <v>W08</v>
      </c>
      <c r="I19" s="8">
        <f t="shared" si="1"/>
        <v>4.7</v>
      </c>
      <c r="J19" s="8">
        <f t="shared" si="2"/>
        <v>6.455</v>
      </c>
    </row>
    <row r="20" spans="1:10" ht="12">
      <c r="A20" s="5" t="s">
        <v>166</v>
      </c>
      <c r="B20" s="6">
        <v>11362</v>
      </c>
      <c r="C20" s="7" t="s">
        <v>171</v>
      </c>
      <c r="D20" s="6">
        <v>4539</v>
      </c>
      <c r="E20" s="7" t="s">
        <v>171</v>
      </c>
      <c r="F20" s="6">
        <v>6822</v>
      </c>
      <c r="G20" s="7" t="s">
        <v>171</v>
      </c>
      <c r="H20" s="5" t="str">
        <f t="shared" si="0"/>
        <v>W09</v>
      </c>
      <c r="I20" s="8">
        <f t="shared" si="1"/>
        <v>4.539</v>
      </c>
      <c r="J20" s="8">
        <f t="shared" si="2"/>
        <v>6.822</v>
      </c>
    </row>
    <row r="21" spans="1:10" ht="12">
      <c r="A21" s="5" t="s">
        <v>167</v>
      </c>
      <c r="B21" s="6">
        <v>10779</v>
      </c>
      <c r="C21" s="7" t="s">
        <v>171</v>
      </c>
      <c r="D21" s="6">
        <v>4295</v>
      </c>
      <c r="E21" s="7" t="s">
        <v>171</v>
      </c>
      <c r="F21" s="6">
        <v>6483</v>
      </c>
      <c r="G21" s="7" t="s">
        <v>171</v>
      </c>
      <c r="H21" s="5" t="str">
        <f t="shared" si="0"/>
        <v>W10</v>
      </c>
      <c r="I21" s="8">
        <f t="shared" si="1"/>
        <v>4.295</v>
      </c>
      <c r="J21" s="8">
        <f t="shared" si="2"/>
        <v>6.483</v>
      </c>
    </row>
    <row r="22" spans="1:10" ht="12">
      <c r="A22" s="5" t="s">
        <v>168</v>
      </c>
      <c r="B22" s="6">
        <v>14692</v>
      </c>
      <c r="C22" s="7" t="s">
        <v>171</v>
      </c>
      <c r="D22" s="6">
        <v>6366</v>
      </c>
      <c r="E22" s="7" t="s">
        <v>171</v>
      </c>
      <c r="F22" s="6">
        <v>8325</v>
      </c>
      <c r="G22" s="7" t="s">
        <v>171</v>
      </c>
      <c r="H22" s="5" t="str">
        <f t="shared" si="0"/>
        <v>W11</v>
      </c>
      <c r="I22" s="8">
        <f t="shared" si="1"/>
        <v>6.366</v>
      </c>
      <c r="J22" s="8">
        <f t="shared" si="2"/>
        <v>8.325</v>
      </c>
    </row>
    <row r="23" spans="1:10" ht="12">
      <c r="A23" s="5" t="s">
        <v>169</v>
      </c>
      <c r="B23" s="6">
        <v>33108</v>
      </c>
      <c r="C23" s="7" t="s">
        <v>171</v>
      </c>
      <c r="D23" s="6">
        <v>15853</v>
      </c>
      <c r="E23" s="7" t="s">
        <v>171</v>
      </c>
      <c r="F23" s="6">
        <v>17254</v>
      </c>
      <c r="G23" s="7" t="s">
        <v>171</v>
      </c>
      <c r="H23" s="5" t="str">
        <f t="shared" si="0"/>
        <v>W12</v>
      </c>
      <c r="I23" s="8">
        <f t="shared" si="1"/>
        <v>15.853</v>
      </c>
      <c r="J23" s="8">
        <f t="shared" si="2"/>
        <v>17.254</v>
      </c>
    </row>
    <row r="24" spans="1:10" ht="12">
      <c r="A24" s="5" t="s">
        <v>170</v>
      </c>
      <c r="B24" s="6">
        <v>41202</v>
      </c>
      <c r="C24" s="7" t="s">
        <v>171</v>
      </c>
      <c r="D24" s="6">
        <v>20354</v>
      </c>
      <c r="E24" s="7" t="s">
        <v>171</v>
      </c>
      <c r="F24" s="6">
        <v>20848</v>
      </c>
      <c r="G24" s="7" t="s">
        <v>171</v>
      </c>
      <c r="H24" s="5" t="str">
        <f t="shared" si="0"/>
        <v>W13</v>
      </c>
      <c r="I24" s="8">
        <f t="shared" si="1"/>
        <v>20.354</v>
      </c>
      <c r="J24" s="8">
        <f t="shared" si="2"/>
        <v>20.848</v>
      </c>
    </row>
    <row r="26" spans="1:5" ht="12">
      <c r="A26" s="2" t="s">
        <v>172</v>
      </c>
      <c r="E26" s="2" t="s">
        <v>195</v>
      </c>
    </row>
    <row r="27" spans="1:6" ht="12">
      <c r="A27" s="2" t="s">
        <v>173</v>
      </c>
      <c r="B27" s="2" t="s">
        <v>174</v>
      </c>
      <c r="E27" s="2" t="s">
        <v>196</v>
      </c>
      <c r="F27" s="2" t="s">
        <v>197</v>
      </c>
    </row>
    <row r="28" spans="1:2" ht="12">
      <c r="A28" s="2" t="s">
        <v>175</v>
      </c>
      <c r="B28" s="2" t="s">
        <v>176</v>
      </c>
    </row>
    <row r="29" spans="1:2" ht="12">
      <c r="A29" s="2" t="s">
        <v>177</v>
      </c>
      <c r="B29" s="2" t="s">
        <v>178</v>
      </c>
    </row>
    <row r="30" spans="1:2" ht="12">
      <c r="A30" s="2" t="s">
        <v>179</v>
      </c>
      <c r="B30" s="2" t="s">
        <v>180</v>
      </c>
    </row>
    <row r="31" spans="1:2" ht="12">
      <c r="A31" s="2" t="s">
        <v>181</v>
      </c>
      <c r="B31" s="2" t="s">
        <v>182</v>
      </c>
    </row>
    <row r="32" spans="1:2" ht="12">
      <c r="A32" s="2" t="s">
        <v>183</v>
      </c>
      <c r="B32" s="2" t="s">
        <v>184</v>
      </c>
    </row>
    <row r="33" spans="1:2" ht="12">
      <c r="A33" s="2" t="s">
        <v>185</v>
      </c>
      <c r="B33" s="2" t="s">
        <v>186</v>
      </c>
    </row>
    <row r="34" spans="1:2" ht="12">
      <c r="A34" s="2" t="s">
        <v>187</v>
      </c>
      <c r="B34" s="2" t="s">
        <v>188</v>
      </c>
    </row>
    <row r="35" spans="1:2" ht="12">
      <c r="A35" s="2" t="s">
        <v>189</v>
      </c>
      <c r="B35" s="2" t="s">
        <v>190</v>
      </c>
    </row>
    <row r="36" spans="1:2" ht="12">
      <c r="A36" s="2" t="s">
        <v>191</v>
      </c>
      <c r="B36" s="2" t="s">
        <v>192</v>
      </c>
    </row>
    <row r="37" spans="1:2" ht="12">
      <c r="A37" s="2" t="s">
        <v>193</v>
      </c>
      <c r="B37" s="2" t="s">
        <v>194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1"/>
  <sheetViews>
    <sheetView zoomScale="90" zoomScaleNormal="90" zoomScalePageLayoutView="0" workbookViewId="0" topLeftCell="A46">
      <selection activeCell="N65" sqref="N65"/>
    </sheetView>
  </sheetViews>
  <sheetFormatPr defaultColWidth="8.625" defaultRowHeight="14.25"/>
  <cols>
    <col min="1" max="1" width="8.625" style="3" customWidth="1"/>
    <col min="2" max="27" width="10.625" style="3" customWidth="1"/>
    <col min="28" max="32" width="23.00390625" style="3" customWidth="1"/>
    <col min="33" max="33" width="18.625" style="3" bestFit="1" customWidth="1"/>
    <col min="34" max="34" width="27.625" style="3" customWidth="1"/>
    <col min="35" max="16384" width="8.625" style="3" customWidth="1"/>
  </cols>
  <sheetData>
    <row r="1" ht="12">
      <c r="A1" s="2" t="s">
        <v>0</v>
      </c>
    </row>
    <row r="3" spans="1:2" ht="12">
      <c r="A3" s="2" t="s">
        <v>1</v>
      </c>
      <c r="B3" s="4">
        <v>44012.44206018519</v>
      </c>
    </row>
    <row r="4" spans="1:2" ht="12">
      <c r="A4" s="2" t="s">
        <v>2</v>
      </c>
      <c r="B4" s="4">
        <v>44024.809183425925</v>
      </c>
    </row>
    <row r="5" spans="1:2" ht="12">
      <c r="A5" s="2" t="s">
        <v>3</v>
      </c>
      <c r="B5" s="2" t="s">
        <v>4</v>
      </c>
    </row>
    <row r="7" spans="1:2" ht="12">
      <c r="A7" s="2" t="s">
        <v>5</v>
      </c>
      <c r="B7" s="2" t="s">
        <v>6</v>
      </c>
    </row>
    <row r="8" spans="1:2" ht="12">
      <c r="A8" s="2" t="s">
        <v>7</v>
      </c>
      <c r="B8" s="2" t="s">
        <v>8</v>
      </c>
    </row>
    <row r="9" spans="1:2" ht="12">
      <c r="A9" s="2" t="s">
        <v>9</v>
      </c>
      <c r="B9" s="2" t="s">
        <v>10</v>
      </c>
    </row>
    <row r="10" spans="1:2" ht="12">
      <c r="A10" s="2" t="s">
        <v>235</v>
      </c>
      <c r="B10" s="2" t="s">
        <v>236</v>
      </c>
    </row>
    <row r="12" spans="1:27" ht="12">
      <c r="A12" s="5" t="s">
        <v>210</v>
      </c>
      <c r="B12" s="5" t="s">
        <v>211</v>
      </c>
      <c r="C12" s="5" t="s">
        <v>13</v>
      </c>
      <c r="D12" s="5" t="s">
        <v>212</v>
      </c>
      <c r="E12" s="5" t="s">
        <v>13</v>
      </c>
      <c r="F12" s="5" t="s">
        <v>213</v>
      </c>
      <c r="G12" s="5" t="s">
        <v>13</v>
      </c>
      <c r="H12" s="5" t="s">
        <v>214</v>
      </c>
      <c r="I12" s="5" t="s">
        <v>13</v>
      </c>
      <c r="J12" s="5" t="s">
        <v>215</v>
      </c>
      <c r="K12" s="5" t="s">
        <v>13</v>
      </c>
      <c r="L12" s="5" t="s">
        <v>216</v>
      </c>
      <c r="M12" s="5" t="s">
        <v>13</v>
      </c>
      <c r="N12" s="5" t="s">
        <v>217</v>
      </c>
      <c r="O12" s="5" t="s">
        <v>13</v>
      </c>
      <c r="P12" s="5" t="s">
        <v>218</v>
      </c>
      <c r="Q12" s="5" t="s">
        <v>13</v>
      </c>
      <c r="R12" s="5" t="s">
        <v>219</v>
      </c>
      <c r="S12" s="5" t="s">
        <v>13</v>
      </c>
      <c r="T12" s="5" t="s">
        <v>220</v>
      </c>
      <c r="U12" s="5" t="s">
        <v>13</v>
      </c>
      <c r="V12" s="5" t="s">
        <v>221</v>
      </c>
      <c r="W12" s="5" t="s">
        <v>13</v>
      </c>
      <c r="X12" s="5" t="s">
        <v>222</v>
      </c>
      <c r="Y12" s="5" t="s">
        <v>13</v>
      </c>
      <c r="Z12" s="5" t="s">
        <v>223</v>
      </c>
      <c r="AA12" s="5" t="s">
        <v>13</v>
      </c>
    </row>
    <row r="13" spans="1:27" ht="12">
      <c r="A13" s="5" t="s">
        <v>224</v>
      </c>
      <c r="B13" s="7">
        <v>1015</v>
      </c>
      <c r="C13" s="7" t="s">
        <v>171</v>
      </c>
      <c r="D13" s="7">
        <v>354</v>
      </c>
      <c r="E13" s="7" t="s">
        <v>171</v>
      </c>
      <c r="F13" s="7">
        <v>129</v>
      </c>
      <c r="G13" s="7" t="s">
        <v>171</v>
      </c>
      <c r="H13" s="7">
        <v>79</v>
      </c>
      <c r="I13" s="7" t="s">
        <v>171</v>
      </c>
      <c r="J13" s="7">
        <v>111</v>
      </c>
      <c r="K13" s="7" t="s">
        <v>171</v>
      </c>
      <c r="L13" s="7">
        <v>113</v>
      </c>
      <c r="M13" s="7" t="s">
        <v>171</v>
      </c>
      <c r="N13" s="7">
        <v>142</v>
      </c>
      <c r="O13" s="7" t="s">
        <v>171</v>
      </c>
      <c r="P13" s="7">
        <v>166</v>
      </c>
      <c r="Q13" s="7" t="s">
        <v>171</v>
      </c>
      <c r="R13" s="7">
        <v>166</v>
      </c>
      <c r="S13" s="7" t="s">
        <v>171</v>
      </c>
      <c r="T13" s="7">
        <v>145</v>
      </c>
      <c r="U13" s="7" t="s">
        <v>171</v>
      </c>
      <c r="V13" s="7">
        <v>81</v>
      </c>
      <c r="W13" s="7" t="s">
        <v>171</v>
      </c>
      <c r="X13" s="7">
        <v>71</v>
      </c>
      <c r="Y13" s="7" t="s">
        <v>171</v>
      </c>
      <c r="Z13" s="7">
        <v>75</v>
      </c>
      <c r="AA13" s="7" t="s">
        <v>191</v>
      </c>
    </row>
    <row r="14" spans="1:27" ht="12">
      <c r="A14" s="5" t="s">
        <v>225</v>
      </c>
      <c r="B14" s="7">
        <v>448</v>
      </c>
      <c r="C14" s="7" t="s">
        <v>171</v>
      </c>
      <c r="D14" s="7">
        <v>112</v>
      </c>
      <c r="E14" s="7" t="s">
        <v>171</v>
      </c>
      <c r="F14" s="7">
        <v>87</v>
      </c>
      <c r="G14" s="7" t="s">
        <v>171</v>
      </c>
      <c r="H14" s="7">
        <v>92</v>
      </c>
      <c r="I14" s="7" t="s">
        <v>171</v>
      </c>
      <c r="J14" s="7">
        <v>91</v>
      </c>
      <c r="K14" s="7" t="s">
        <v>171</v>
      </c>
      <c r="L14" s="7">
        <v>98</v>
      </c>
      <c r="M14" s="7" t="s">
        <v>171</v>
      </c>
      <c r="N14" s="7">
        <v>141</v>
      </c>
      <c r="O14" s="7" t="s">
        <v>171</v>
      </c>
      <c r="P14" s="7">
        <v>102</v>
      </c>
      <c r="Q14" s="7" t="s">
        <v>171</v>
      </c>
      <c r="R14" s="7">
        <v>86</v>
      </c>
      <c r="S14" s="7" t="s">
        <v>171</v>
      </c>
      <c r="T14" s="7">
        <v>95</v>
      </c>
      <c r="U14" s="7" t="s">
        <v>171</v>
      </c>
      <c r="V14" s="7">
        <v>95</v>
      </c>
      <c r="W14" s="7" t="s">
        <v>171</v>
      </c>
      <c r="X14" s="7">
        <v>104</v>
      </c>
      <c r="Y14" s="7" t="s">
        <v>171</v>
      </c>
      <c r="Z14" s="7">
        <v>114</v>
      </c>
      <c r="AA14" s="7" t="s">
        <v>171</v>
      </c>
    </row>
    <row r="15" spans="1:27" ht="12">
      <c r="A15" s="5" t="s">
        <v>226</v>
      </c>
      <c r="B15" s="7">
        <v>487</v>
      </c>
      <c r="C15" s="7" t="s">
        <v>171</v>
      </c>
      <c r="D15" s="7">
        <v>149</v>
      </c>
      <c r="E15" s="7" t="s">
        <v>171</v>
      </c>
      <c r="F15" s="7">
        <v>140</v>
      </c>
      <c r="G15" s="7" t="s">
        <v>171</v>
      </c>
      <c r="H15" s="7">
        <v>101</v>
      </c>
      <c r="I15" s="7" t="s">
        <v>171</v>
      </c>
      <c r="J15" s="7">
        <v>115</v>
      </c>
      <c r="K15" s="7" t="s">
        <v>171</v>
      </c>
      <c r="L15" s="7">
        <v>100</v>
      </c>
      <c r="M15" s="7" t="s">
        <v>171</v>
      </c>
      <c r="N15" s="7">
        <v>102</v>
      </c>
      <c r="O15" s="7" t="s">
        <v>171</v>
      </c>
      <c r="P15" s="7">
        <v>184</v>
      </c>
      <c r="Q15" s="7" t="s">
        <v>171</v>
      </c>
      <c r="R15" s="7">
        <v>148</v>
      </c>
      <c r="S15" s="7" t="s">
        <v>171</v>
      </c>
      <c r="T15" s="7">
        <v>94</v>
      </c>
      <c r="U15" s="7" t="s">
        <v>171</v>
      </c>
      <c r="V15" s="7">
        <v>51</v>
      </c>
      <c r="W15" s="7" t="s">
        <v>191</v>
      </c>
      <c r="X15" s="7">
        <v>70</v>
      </c>
      <c r="Y15" s="7" t="s">
        <v>171</v>
      </c>
      <c r="Z15" s="7">
        <v>66</v>
      </c>
      <c r="AA15" s="7" t="s">
        <v>191</v>
      </c>
    </row>
    <row r="16" spans="1:27" ht="12">
      <c r="A16" s="5" t="s">
        <v>227</v>
      </c>
      <c r="B16" s="7">
        <v>491</v>
      </c>
      <c r="C16" s="7" t="s">
        <v>171</v>
      </c>
      <c r="D16" s="7">
        <v>183</v>
      </c>
      <c r="E16" s="7" t="s">
        <v>171</v>
      </c>
      <c r="F16" s="7">
        <v>131</v>
      </c>
      <c r="G16" s="7" t="s">
        <v>171</v>
      </c>
      <c r="H16" s="7">
        <v>97</v>
      </c>
      <c r="I16" s="7" t="s">
        <v>171</v>
      </c>
      <c r="J16" s="7">
        <v>112</v>
      </c>
      <c r="K16" s="7" t="s">
        <v>171</v>
      </c>
      <c r="L16" s="7">
        <v>132</v>
      </c>
      <c r="M16" s="7" t="s">
        <v>171</v>
      </c>
      <c r="N16" s="7">
        <v>133</v>
      </c>
      <c r="O16" s="7" t="s">
        <v>171</v>
      </c>
      <c r="P16" s="7">
        <v>175</v>
      </c>
      <c r="Q16" s="7" t="s">
        <v>171</v>
      </c>
      <c r="R16" s="7">
        <v>164</v>
      </c>
      <c r="S16" s="7" t="s">
        <v>171</v>
      </c>
      <c r="T16" s="7">
        <v>92</v>
      </c>
      <c r="U16" s="7" t="s">
        <v>171</v>
      </c>
      <c r="V16" s="7">
        <v>110</v>
      </c>
      <c r="W16" s="7" t="s">
        <v>171</v>
      </c>
      <c r="X16" s="7" t="s">
        <v>196</v>
      </c>
      <c r="Y16" s="7" t="s">
        <v>191</v>
      </c>
      <c r="Z16" s="7">
        <v>110</v>
      </c>
      <c r="AA16" s="7" t="s">
        <v>191</v>
      </c>
    </row>
    <row r="17" spans="1:27" ht="12">
      <c r="A17" s="5" t="s">
        <v>228</v>
      </c>
      <c r="B17" s="7">
        <v>748</v>
      </c>
      <c r="C17" s="7" t="s">
        <v>171</v>
      </c>
      <c r="D17" s="7">
        <v>128</v>
      </c>
      <c r="E17" s="7" t="s">
        <v>171</v>
      </c>
      <c r="F17" s="7">
        <v>107</v>
      </c>
      <c r="G17" s="7" t="s">
        <v>171</v>
      </c>
      <c r="H17" s="7">
        <v>98</v>
      </c>
      <c r="I17" s="7" t="s">
        <v>171</v>
      </c>
      <c r="J17" s="7">
        <v>96</v>
      </c>
      <c r="K17" s="7" t="s">
        <v>171</v>
      </c>
      <c r="L17" s="7">
        <v>113</v>
      </c>
      <c r="M17" s="7" t="s">
        <v>171</v>
      </c>
      <c r="N17" s="7">
        <v>81</v>
      </c>
      <c r="O17" s="7" t="s">
        <v>171</v>
      </c>
      <c r="P17" s="7">
        <v>131</v>
      </c>
      <c r="Q17" s="7" t="s">
        <v>171</v>
      </c>
      <c r="R17" s="7">
        <v>177</v>
      </c>
      <c r="S17" s="7" t="s">
        <v>171</v>
      </c>
      <c r="T17" s="7">
        <v>110</v>
      </c>
      <c r="U17" s="7" t="s">
        <v>171</v>
      </c>
      <c r="V17" s="7">
        <v>71</v>
      </c>
      <c r="W17" s="7" t="s">
        <v>171</v>
      </c>
      <c r="X17" s="7">
        <v>89</v>
      </c>
      <c r="Y17" s="7" t="s">
        <v>171</v>
      </c>
      <c r="Z17" s="7" t="s">
        <v>196</v>
      </c>
      <c r="AA17" s="7" t="s">
        <v>191</v>
      </c>
    </row>
    <row r="18" spans="1:27" ht="12">
      <c r="A18" s="5" t="s">
        <v>229</v>
      </c>
      <c r="B18" s="7">
        <v>853</v>
      </c>
      <c r="C18" s="7" t="s">
        <v>171</v>
      </c>
      <c r="D18" s="7">
        <v>211</v>
      </c>
      <c r="E18" s="7" t="s">
        <v>171</v>
      </c>
      <c r="F18" s="7">
        <v>102</v>
      </c>
      <c r="G18" s="7" t="s">
        <v>171</v>
      </c>
      <c r="H18" s="7">
        <v>54</v>
      </c>
      <c r="I18" s="7" t="s">
        <v>191</v>
      </c>
      <c r="J18" s="7">
        <v>74</v>
      </c>
      <c r="K18" s="7" t="s">
        <v>191</v>
      </c>
      <c r="L18" s="7">
        <v>89</v>
      </c>
      <c r="M18" s="7" t="s">
        <v>171</v>
      </c>
      <c r="N18" s="7">
        <v>100</v>
      </c>
      <c r="O18" s="7" t="s">
        <v>171</v>
      </c>
      <c r="P18" s="7">
        <v>71</v>
      </c>
      <c r="Q18" s="7" t="s">
        <v>191</v>
      </c>
      <c r="R18" s="7">
        <v>159</v>
      </c>
      <c r="S18" s="7" t="s">
        <v>171</v>
      </c>
      <c r="T18" s="7">
        <v>132</v>
      </c>
      <c r="U18" s="7" t="s">
        <v>171</v>
      </c>
      <c r="V18" s="7">
        <v>359</v>
      </c>
      <c r="W18" s="7" t="s">
        <v>171</v>
      </c>
      <c r="X18" s="7">
        <v>874</v>
      </c>
      <c r="Y18" s="7" t="s">
        <v>171</v>
      </c>
      <c r="Z18" s="7">
        <v>1007</v>
      </c>
      <c r="AA18" s="7" t="s">
        <v>171</v>
      </c>
    </row>
    <row r="19" spans="1:27" ht="12">
      <c r="A19" s="11"/>
      <c r="B19" s="12" t="s">
        <v>211</v>
      </c>
      <c r="C19" s="2" t="s">
        <v>212</v>
      </c>
      <c r="D19" s="2" t="s">
        <v>213</v>
      </c>
      <c r="E19" s="2" t="s">
        <v>214</v>
      </c>
      <c r="F19" s="2" t="s">
        <v>215</v>
      </c>
      <c r="G19" s="2" t="s">
        <v>216</v>
      </c>
      <c r="H19" s="2" t="s">
        <v>217</v>
      </c>
      <c r="I19" s="2" t="s">
        <v>218</v>
      </c>
      <c r="J19" s="2" t="s">
        <v>219</v>
      </c>
      <c r="K19" s="2" t="s">
        <v>220</v>
      </c>
      <c r="L19" s="2" t="s">
        <v>221</v>
      </c>
      <c r="M19" s="2" t="s">
        <v>222</v>
      </c>
      <c r="N19" s="2" t="s">
        <v>223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14" ht="12">
      <c r="A20" s="11" t="s">
        <v>230</v>
      </c>
      <c r="B20" s="13">
        <f>_xlfn.AVERAGEIF(B13:B17,"&gt;0")</f>
        <v>637.8</v>
      </c>
      <c r="C20" s="14">
        <f>_xlfn.AVERAGEIF(D13:D17,"&gt;0")</f>
        <v>185.2</v>
      </c>
      <c r="D20" s="14">
        <f>_xlfn.AVERAGEIF(F13:F17,"&gt;0")</f>
        <v>118.8</v>
      </c>
      <c r="E20" s="14">
        <f>_xlfn.AVERAGEIF(H13:H17,"&gt;0")</f>
        <v>93.4</v>
      </c>
      <c r="F20" s="14">
        <f>_xlfn.AVERAGEIF(J13:J17,"&gt;0")</f>
        <v>105</v>
      </c>
      <c r="G20" s="14">
        <f>_xlfn.AVERAGEIF(L13:L17,"&gt;0")</f>
        <v>111.2</v>
      </c>
      <c r="H20" s="14">
        <f>_xlfn.AVERAGEIF(N13:N17,"&gt;0")</f>
        <v>119.8</v>
      </c>
      <c r="I20" s="14">
        <f>_xlfn.AVERAGEIF(P13:P17,"&gt;0")</f>
        <v>151.6</v>
      </c>
      <c r="J20" s="14">
        <f>_xlfn.AVERAGEIF(R13:R17,"&gt;0")</f>
        <v>148.2</v>
      </c>
      <c r="K20" s="14">
        <f>_xlfn.AVERAGEIF(T13:T17,"&gt;0")</f>
        <v>107.2</v>
      </c>
      <c r="L20" s="14">
        <f>_xlfn.AVERAGEIF(V13:V17,"&gt;0")</f>
        <v>81.6</v>
      </c>
      <c r="M20" s="14">
        <f>_xlfn.AVERAGEIF(X13:X17,"&gt;0")</f>
        <v>83.5</v>
      </c>
      <c r="N20" s="14">
        <f>_xlfn.AVERAGEIF(Z13:Z17,"&gt;0")</f>
        <v>91.25</v>
      </c>
    </row>
    <row r="21" spans="1:14" ht="12">
      <c r="A21" s="11" t="str">
        <f>A18</f>
        <v>2020</v>
      </c>
      <c r="B21" s="15">
        <f>B18</f>
        <v>853</v>
      </c>
      <c r="C21" s="3">
        <f>D18</f>
        <v>211</v>
      </c>
      <c r="D21" s="3">
        <f>F18</f>
        <v>102</v>
      </c>
      <c r="E21" s="3">
        <f>H18</f>
        <v>54</v>
      </c>
      <c r="F21" s="3">
        <f>J18</f>
        <v>74</v>
      </c>
      <c r="G21" s="3">
        <f>L18</f>
        <v>89</v>
      </c>
      <c r="H21" s="3">
        <f>N18</f>
        <v>100</v>
      </c>
      <c r="I21" s="3">
        <f>P18</f>
        <v>71</v>
      </c>
      <c r="J21" s="3">
        <f>R18</f>
        <v>159</v>
      </c>
      <c r="K21" s="3">
        <f>T18</f>
        <v>132</v>
      </c>
      <c r="L21" s="3">
        <f>V18</f>
        <v>359</v>
      </c>
      <c r="M21" s="3">
        <f>X18</f>
        <v>874</v>
      </c>
      <c r="N21" s="3">
        <f>Z18</f>
        <v>1007</v>
      </c>
    </row>
    <row r="23" spans="1:5" ht="12">
      <c r="A23" s="2" t="s">
        <v>172</v>
      </c>
      <c r="E23" s="2" t="s">
        <v>195</v>
      </c>
    </row>
    <row r="24" spans="1:6" ht="12">
      <c r="A24" s="2" t="s">
        <v>173</v>
      </c>
      <c r="B24" s="2" t="s">
        <v>174</v>
      </c>
      <c r="E24" s="2" t="s">
        <v>196</v>
      </c>
      <c r="F24" s="2" t="s">
        <v>197</v>
      </c>
    </row>
    <row r="25" spans="1:2" ht="12">
      <c r="A25" s="2" t="s">
        <v>175</v>
      </c>
      <c r="B25" s="2" t="s">
        <v>176</v>
      </c>
    </row>
    <row r="26" spans="1:2" ht="12">
      <c r="A26" s="2" t="s">
        <v>177</v>
      </c>
      <c r="B26" s="2" t="s">
        <v>178</v>
      </c>
    </row>
    <row r="27" spans="1:21" ht="12">
      <c r="A27" s="2" t="s">
        <v>179</v>
      </c>
      <c r="B27" s="2" t="s">
        <v>180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1:21" ht="12">
      <c r="A28" s="2" t="s">
        <v>181</v>
      </c>
      <c r="B28" s="2" t="s">
        <v>182</v>
      </c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</row>
    <row r="29" spans="1:14" ht="12">
      <c r="A29" s="2" t="s">
        <v>183</v>
      </c>
      <c r="B29" s="2" t="s">
        <v>184</v>
      </c>
      <c r="H29" s="16"/>
      <c r="I29" s="16"/>
      <c r="J29" s="16"/>
      <c r="K29" s="16"/>
      <c r="L29" s="16"/>
      <c r="M29" s="16"/>
      <c r="N29" s="16"/>
    </row>
    <row r="30" spans="1:17" ht="12">
      <c r="A30" s="2" t="s">
        <v>185</v>
      </c>
      <c r="B30" s="2" t="s">
        <v>186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</row>
    <row r="31" spans="1:17" ht="12">
      <c r="A31" s="2" t="s">
        <v>187</v>
      </c>
      <c r="B31" s="2" t="s">
        <v>188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</row>
    <row r="32" spans="1:2" ht="12">
      <c r="A32" s="2" t="s">
        <v>189</v>
      </c>
      <c r="B32" s="2" t="s">
        <v>190</v>
      </c>
    </row>
    <row r="33" spans="1:2" ht="12">
      <c r="A33" s="2" t="s">
        <v>191</v>
      </c>
      <c r="B33" s="2" t="s">
        <v>192</v>
      </c>
    </row>
    <row r="34" spans="1:2" ht="12">
      <c r="A34" s="2" t="s">
        <v>193</v>
      </c>
      <c r="B34" s="2" t="s">
        <v>194</v>
      </c>
    </row>
    <row r="37" ht="12">
      <c r="A37" s="3" t="s">
        <v>237</v>
      </c>
    </row>
    <row r="38" ht="12">
      <c r="A38" s="3" t="s">
        <v>238</v>
      </c>
    </row>
    <row r="39" ht="12">
      <c r="A39" s="3" t="s">
        <v>239</v>
      </c>
    </row>
    <row r="40" ht="12">
      <c r="A40" s="3" t="s">
        <v>240</v>
      </c>
    </row>
    <row r="41" ht="12">
      <c r="A41" s="3" t="s">
        <v>199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9"/>
  <sheetViews>
    <sheetView zoomScale="90" zoomScaleNormal="90" zoomScalePageLayoutView="0" workbookViewId="0" topLeftCell="A34">
      <selection activeCell="Q48" sqref="Q48"/>
    </sheetView>
  </sheetViews>
  <sheetFormatPr defaultColWidth="8.625" defaultRowHeight="14.25"/>
  <cols>
    <col min="1" max="16384" width="8.625" style="3" customWidth="1"/>
  </cols>
  <sheetData>
    <row r="1" ht="12">
      <c r="A1" s="2" t="s">
        <v>0</v>
      </c>
    </row>
    <row r="3" spans="1:2" ht="12">
      <c r="A3" s="2" t="s">
        <v>1</v>
      </c>
      <c r="B3" s="4">
        <v>44012.44206018519</v>
      </c>
    </row>
    <row r="4" spans="1:2" ht="12">
      <c r="A4" s="2" t="s">
        <v>2</v>
      </c>
      <c r="B4" s="4">
        <v>44024.85155925926</v>
      </c>
    </row>
    <row r="5" spans="1:2" ht="12">
      <c r="A5" s="2" t="s">
        <v>3</v>
      </c>
      <c r="B5" s="2" t="s">
        <v>4</v>
      </c>
    </row>
    <row r="7" spans="1:2" ht="12">
      <c r="A7" s="2" t="s">
        <v>5</v>
      </c>
      <c r="B7" s="2" t="s">
        <v>6</v>
      </c>
    </row>
    <row r="8" spans="1:2" ht="12">
      <c r="A8" s="2" t="s">
        <v>7</v>
      </c>
      <c r="B8" s="2" t="s">
        <v>8</v>
      </c>
    </row>
    <row r="9" spans="1:2" ht="12">
      <c r="A9" s="2" t="s">
        <v>9</v>
      </c>
      <c r="B9" s="2" t="s">
        <v>10</v>
      </c>
    </row>
    <row r="10" spans="1:2" ht="12">
      <c r="A10" s="2" t="s">
        <v>235</v>
      </c>
      <c r="B10" s="2" t="s">
        <v>241</v>
      </c>
    </row>
    <row r="12" spans="1:27" ht="12">
      <c r="A12" s="5" t="s">
        <v>210</v>
      </c>
      <c r="B12" s="5" t="s">
        <v>211</v>
      </c>
      <c r="C12" s="5" t="s">
        <v>13</v>
      </c>
      <c r="D12" s="5" t="s">
        <v>212</v>
      </c>
      <c r="E12" s="5" t="s">
        <v>13</v>
      </c>
      <c r="F12" s="5" t="s">
        <v>213</v>
      </c>
      <c r="G12" s="5" t="s">
        <v>13</v>
      </c>
      <c r="H12" s="5" t="s">
        <v>214</v>
      </c>
      <c r="I12" s="5" t="s">
        <v>13</v>
      </c>
      <c r="J12" s="5" t="s">
        <v>215</v>
      </c>
      <c r="K12" s="5" t="s">
        <v>13</v>
      </c>
      <c r="L12" s="5" t="s">
        <v>216</v>
      </c>
      <c r="M12" s="5" t="s">
        <v>13</v>
      </c>
      <c r="N12" s="5" t="s">
        <v>217</v>
      </c>
      <c r="O12" s="5" t="s">
        <v>13</v>
      </c>
      <c r="P12" s="5" t="s">
        <v>218</v>
      </c>
      <c r="Q12" s="5" t="s">
        <v>13</v>
      </c>
      <c r="R12" s="5" t="s">
        <v>219</v>
      </c>
      <c r="S12" s="5" t="s">
        <v>13</v>
      </c>
      <c r="T12" s="5" t="s">
        <v>220</v>
      </c>
      <c r="U12" s="5" t="s">
        <v>13</v>
      </c>
      <c r="V12" s="5" t="s">
        <v>221</v>
      </c>
      <c r="W12" s="5" t="s">
        <v>13</v>
      </c>
      <c r="X12" s="5" t="s">
        <v>222</v>
      </c>
      <c r="Y12" s="5" t="s">
        <v>13</v>
      </c>
      <c r="Z12" s="5" t="s">
        <v>223</v>
      </c>
      <c r="AA12" s="5" t="s">
        <v>13</v>
      </c>
    </row>
    <row r="13" spans="1:27" ht="12">
      <c r="A13" s="5" t="s">
        <v>224</v>
      </c>
      <c r="B13" s="6">
        <v>3624</v>
      </c>
      <c r="C13" s="6"/>
      <c r="D13" s="6">
        <v>1238</v>
      </c>
      <c r="E13" s="6"/>
      <c r="F13" s="6">
        <v>776</v>
      </c>
      <c r="G13" s="6"/>
      <c r="H13" s="6">
        <v>669</v>
      </c>
      <c r="I13" s="6"/>
      <c r="J13" s="6">
        <v>674</v>
      </c>
      <c r="K13" s="6"/>
      <c r="L13" s="6">
        <v>667</v>
      </c>
      <c r="M13" s="6"/>
      <c r="N13" s="6">
        <v>721</v>
      </c>
      <c r="O13" s="6"/>
      <c r="P13" s="6">
        <v>589</v>
      </c>
      <c r="Q13" s="6"/>
      <c r="R13" s="6">
        <v>726</v>
      </c>
      <c r="S13" s="6"/>
      <c r="T13" s="6">
        <v>746</v>
      </c>
      <c r="U13" s="6"/>
      <c r="V13" s="6">
        <v>730</v>
      </c>
      <c r="W13" s="6"/>
      <c r="X13" s="6">
        <v>832</v>
      </c>
      <c r="Y13" s="6"/>
      <c r="Z13" s="6">
        <v>752</v>
      </c>
      <c r="AA13" s="6"/>
    </row>
    <row r="14" spans="1:27" ht="12">
      <c r="A14" s="5" t="s">
        <v>225</v>
      </c>
      <c r="B14" s="6">
        <v>1890</v>
      </c>
      <c r="C14" s="6"/>
      <c r="D14" s="6">
        <v>673</v>
      </c>
      <c r="E14" s="6"/>
      <c r="F14" s="6">
        <v>863</v>
      </c>
      <c r="G14" s="6"/>
      <c r="H14" s="6">
        <v>699</v>
      </c>
      <c r="I14" s="6"/>
      <c r="J14" s="6">
        <v>690</v>
      </c>
      <c r="K14" s="6"/>
      <c r="L14" s="6">
        <v>759</v>
      </c>
      <c r="M14" s="6"/>
      <c r="N14" s="6">
        <v>711</v>
      </c>
      <c r="O14" s="6"/>
      <c r="P14" s="6">
        <v>769</v>
      </c>
      <c r="Q14" s="6"/>
      <c r="R14" s="6">
        <v>617</v>
      </c>
      <c r="S14" s="6"/>
      <c r="T14" s="6">
        <v>636</v>
      </c>
      <c r="U14" s="6"/>
      <c r="V14" s="6">
        <v>759</v>
      </c>
      <c r="W14" s="6"/>
      <c r="X14" s="6">
        <v>2196</v>
      </c>
      <c r="Y14" s="6"/>
      <c r="Z14" s="6">
        <v>1075</v>
      </c>
      <c r="AA14" s="6"/>
    </row>
    <row r="15" spans="1:27" ht="12">
      <c r="A15" s="5" t="s">
        <v>226</v>
      </c>
      <c r="B15" s="6">
        <v>2921</v>
      </c>
      <c r="C15" s="6"/>
      <c r="D15" s="6">
        <v>894</v>
      </c>
      <c r="E15" s="6"/>
      <c r="F15" s="6">
        <v>853</v>
      </c>
      <c r="G15" s="6"/>
      <c r="H15" s="6">
        <v>918</v>
      </c>
      <c r="I15" s="6"/>
      <c r="J15" s="6">
        <v>651</v>
      </c>
      <c r="K15" s="6"/>
      <c r="L15" s="6">
        <v>669</v>
      </c>
      <c r="M15" s="6"/>
      <c r="N15" s="6">
        <v>764</v>
      </c>
      <c r="O15" s="6"/>
      <c r="P15" s="6">
        <v>791</v>
      </c>
      <c r="Q15" s="6"/>
      <c r="R15" s="6">
        <v>767</v>
      </c>
      <c r="S15" s="6"/>
      <c r="T15" s="6">
        <v>829</v>
      </c>
      <c r="U15" s="6"/>
      <c r="V15" s="6">
        <v>772</v>
      </c>
      <c r="W15" s="6"/>
      <c r="X15" s="6">
        <v>674</v>
      </c>
      <c r="Y15" s="6"/>
      <c r="Z15" s="6">
        <v>791</v>
      </c>
      <c r="AA15" s="6"/>
    </row>
    <row r="16" spans="1:27" ht="12">
      <c r="A16" s="5" t="s">
        <v>227</v>
      </c>
      <c r="B16" s="6">
        <v>2785</v>
      </c>
      <c r="C16" s="6"/>
      <c r="D16" s="6">
        <v>1078</v>
      </c>
      <c r="E16" s="6"/>
      <c r="F16" s="6">
        <v>957</v>
      </c>
      <c r="G16" s="6"/>
      <c r="H16" s="6">
        <v>753</v>
      </c>
      <c r="I16" s="6"/>
      <c r="J16" s="6">
        <v>772</v>
      </c>
      <c r="K16" s="6"/>
      <c r="L16" s="6">
        <v>717</v>
      </c>
      <c r="M16" s="6"/>
      <c r="N16" s="6">
        <v>801</v>
      </c>
      <c r="O16" s="6"/>
      <c r="P16" s="6">
        <v>774</v>
      </c>
      <c r="Q16" s="6"/>
      <c r="R16" s="6">
        <v>797</v>
      </c>
      <c r="S16" s="6"/>
      <c r="T16" s="6">
        <v>891</v>
      </c>
      <c r="U16" s="6"/>
      <c r="V16" s="6">
        <v>790</v>
      </c>
      <c r="W16" s="6"/>
      <c r="X16" s="6">
        <v>786</v>
      </c>
      <c r="Y16" s="6"/>
      <c r="Z16" s="6">
        <v>2497</v>
      </c>
      <c r="AA16" s="6"/>
    </row>
    <row r="17" spans="1:27" ht="12">
      <c r="A17" s="5" t="s">
        <v>228</v>
      </c>
      <c r="B17" s="6">
        <v>3590</v>
      </c>
      <c r="C17" s="6"/>
      <c r="D17" s="6">
        <v>958</v>
      </c>
      <c r="E17" s="6"/>
      <c r="F17" s="6">
        <v>831</v>
      </c>
      <c r="G17" s="6"/>
      <c r="H17" s="6">
        <v>915</v>
      </c>
      <c r="I17" s="6"/>
      <c r="J17" s="6">
        <v>894</v>
      </c>
      <c r="K17" s="6"/>
      <c r="L17" s="6">
        <v>783</v>
      </c>
      <c r="M17" s="6"/>
      <c r="N17" s="6">
        <v>847</v>
      </c>
      <c r="O17" s="6"/>
      <c r="P17" s="6">
        <v>883</v>
      </c>
      <c r="Q17" s="6"/>
      <c r="R17" s="6">
        <v>814</v>
      </c>
      <c r="S17" s="6"/>
      <c r="T17" s="6">
        <v>893</v>
      </c>
      <c r="U17" s="6"/>
      <c r="V17" s="6">
        <v>856</v>
      </c>
      <c r="W17" s="6"/>
      <c r="X17" s="6">
        <v>969</v>
      </c>
      <c r="Y17" s="6"/>
      <c r="Z17" s="6">
        <v>1058</v>
      </c>
      <c r="AA17" s="6"/>
    </row>
    <row r="18" spans="1:27" ht="12">
      <c r="A18" s="5" t="s">
        <v>229</v>
      </c>
      <c r="B18" s="6">
        <v>4211</v>
      </c>
      <c r="C18" s="6"/>
      <c r="D18" s="6">
        <v>1687</v>
      </c>
      <c r="E18" s="6"/>
      <c r="F18" s="6">
        <v>974</v>
      </c>
      <c r="G18" s="6"/>
      <c r="H18" s="6">
        <v>1152</v>
      </c>
      <c r="I18" s="6"/>
      <c r="J18" s="6">
        <v>875</v>
      </c>
      <c r="K18" s="6"/>
      <c r="L18" s="6">
        <v>743</v>
      </c>
      <c r="M18" s="6"/>
      <c r="N18" s="6">
        <v>922</v>
      </c>
      <c r="O18" s="6"/>
      <c r="P18" s="6">
        <v>968</v>
      </c>
      <c r="Q18" s="6"/>
      <c r="R18" s="6">
        <v>918</v>
      </c>
      <c r="S18" s="6"/>
      <c r="T18" s="6">
        <v>1093</v>
      </c>
      <c r="U18" s="6"/>
      <c r="V18" s="6">
        <v>1051</v>
      </c>
      <c r="W18" s="6"/>
      <c r="X18" s="6">
        <v>4531</v>
      </c>
      <c r="Y18" s="6"/>
      <c r="Z18" s="6">
        <v>6027</v>
      </c>
      <c r="AA18" s="6"/>
    </row>
    <row r="19" spans="2:14" ht="12">
      <c r="B19" s="3" t="s">
        <v>211</v>
      </c>
      <c r="C19" s="3" t="s">
        <v>212</v>
      </c>
      <c r="D19" s="3" t="s">
        <v>213</v>
      </c>
      <c r="E19" s="3" t="s">
        <v>214</v>
      </c>
      <c r="F19" s="3" t="s">
        <v>215</v>
      </c>
      <c r="G19" s="3" t="s">
        <v>216</v>
      </c>
      <c r="H19" s="3" t="s">
        <v>217</v>
      </c>
      <c r="I19" s="3" t="s">
        <v>218</v>
      </c>
      <c r="J19" s="3" t="s">
        <v>219</v>
      </c>
      <c r="K19" s="3" t="s">
        <v>220</v>
      </c>
      <c r="L19" s="3" t="s">
        <v>221</v>
      </c>
      <c r="M19" s="3" t="s">
        <v>222</v>
      </c>
      <c r="N19" s="3" t="s">
        <v>223</v>
      </c>
    </row>
    <row r="20" spans="1:14" ht="12">
      <c r="A20" s="11" t="s">
        <v>230</v>
      </c>
      <c r="B20" s="14">
        <f>_xlfn.AVERAGEIF(B13:B17,"&gt;0")</f>
        <v>2962</v>
      </c>
      <c r="C20" s="14">
        <f>_xlfn.AVERAGEIF(D13:D17,"&gt;0")</f>
        <v>968.2</v>
      </c>
      <c r="D20" s="14">
        <f>_xlfn.AVERAGEIF(F13:F17,"&gt;0")</f>
        <v>856</v>
      </c>
      <c r="E20" s="14">
        <f>_xlfn.AVERAGEIF(H13:H17,"&gt;0")</f>
        <v>790.8</v>
      </c>
      <c r="F20" s="14">
        <f>_xlfn.AVERAGEIF(J13:J17,"&gt;0")</f>
        <v>736.2</v>
      </c>
      <c r="G20" s="14">
        <f>_xlfn.AVERAGEIF(L13:L17,"&gt;0")</f>
        <v>719</v>
      </c>
      <c r="H20" s="14">
        <f>_xlfn.AVERAGEIF(N13:N17,"&gt;0")</f>
        <v>768.8</v>
      </c>
      <c r="I20" s="14">
        <f>_xlfn.AVERAGEIF(P13:P17,"&gt;0")</f>
        <v>761.2</v>
      </c>
      <c r="J20" s="14">
        <f>_xlfn.AVERAGEIF(R13:R17,"&gt;0")</f>
        <v>744.2</v>
      </c>
      <c r="K20" s="14">
        <f>_xlfn.AVERAGEIF(T13:T17,"&gt;0")</f>
        <v>799</v>
      </c>
      <c r="L20" s="14">
        <f>_xlfn.AVERAGEIF(V13:V17,"&gt;0")</f>
        <v>781.4</v>
      </c>
      <c r="M20" s="14">
        <f>_xlfn.AVERAGEIF(X13:X17,"&gt;0")</f>
        <v>1091.4</v>
      </c>
      <c r="N20" s="14">
        <f>_xlfn.AVERAGEIF(Z13:Z17,"&gt;0")</f>
        <v>1234.6</v>
      </c>
    </row>
    <row r="21" spans="1:14" ht="12">
      <c r="A21" s="11" t="str">
        <f>A18</f>
        <v>2020</v>
      </c>
      <c r="B21" s="14">
        <f>B18</f>
        <v>4211</v>
      </c>
      <c r="C21" s="14">
        <f>D18</f>
        <v>1687</v>
      </c>
      <c r="D21" s="14">
        <f>F18</f>
        <v>974</v>
      </c>
      <c r="E21" s="14">
        <f>H18</f>
        <v>1152</v>
      </c>
      <c r="F21" s="14">
        <f>J18</f>
        <v>875</v>
      </c>
      <c r="G21" s="14">
        <f>L18</f>
        <v>743</v>
      </c>
      <c r="H21" s="14">
        <f>N18</f>
        <v>922</v>
      </c>
      <c r="I21" s="14">
        <f>P18</f>
        <v>968</v>
      </c>
      <c r="J21" s="14">
        <f>R18</f>
        <v>918</v>
      </c>
      <c r="K21" s="14">
        <f>T18</f>
        <v>1093</v>
      </c>
      <c r="L21" s="14">
        <f>V18</f>
        <v>1051</v>
      </c>
      <c r="M21" s="14">
        <f>X18</f>
        <v>4531</v>
      </c>
      <c r="N21" s="14">
        <f>Z18</f>
        <v>6027</v>
      </c>
    </row>
    <row r="23" spans="1:5" ht="12">
      <c r="A23" s="2" t="s">
        <v>172</v>
      </c>
      <c r="E23" s="2" t="s">
        <v>195</v>
      </c>
    </row>
    <row r="24" spans="1:6" ht="12">
      <c r="A24" s="2" t="s">
        <v>173</v>
      </c>
      <c r="B24" s="2" t="s">
        <v>174</v>
      </c>
      <c r="E24" s="2" t="s">
        <v>196</v>
      </c>
      <c r="F24" s="2" t="s">
        <v>197</v>
      </c>
    </row>
    <row r="25" spans="1:2" ht="12">
      <c r="A25" s="2" t="s">
        <v>175</v>
      </c>
      <c r="B25" s="2" t="s">
        <v>176</v>
      </c>
    </row>
    <row r="26" spans="1:21" ht="12">
      <c r="A26" s="2" t="s">
        <v>177</v>
      </c>
      <c r="B26" s="2" t="s">
        <v>178</v>
      </c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12">
      <c r="A27" s="2" t="s">
        <v>179</v>
      </c>
      <c r="B27" s="2" t="s">
        <v>180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" ht="12">
      <c r="A28" s="2" t="s">
        <v>181</v>
      </c>
      <c r="B28" s="2" t="s">
        <v>182</v>
      </c>
    </row>
    <row r="29" spans="1:2" ht="12">
      <c r="A29" s="2" t="s">
        <v>183</v>
      </c>
      <c r="B29" s="2" t="s">
        <v>184</v>
      </c>
    </row>
    <row r="30" spans="1:2" ht="12">
      <c r="A30" s="2" t="s">
        <v>185</v>
      </c>
      <c r="B30" s="2" t="s">
        <v>186</v>
      </c>
    </row>
    <row r="31" spans="1:2" ht="12">
      <c r="A31" s="2" t="s">
        <v>187</v>
      </c>
      <c r="B31" s="2" t="s">
        <v>188</v>
      </c>
    </row>
    <row r="32" spans="1:2" ht="12">
      <c r="A32" s="2" t="s">
        <v>189</v>
      </c>
      <c r="B32" s="2" t="s">
        <v>190</v>
      </c>
    </row>
    <row r="33" spans="1:2" ht="12">
      <c r="A33" s="2" t="s">
        <v>191</v>
      </c>
      <c r="B33" s="2" t="s">
        <v>192</v>
      </c>
    </row>
    <row r="34" spans="1:2" ht="12">
      <c r="A34" s="2" t="s">
        <v>193</v>
      </c>
      <c r="B34" s="2" t="s">
        <v>194</v>
      </c>
    </row>
    <row r="37" ht="12">
      <c r="A37" s="3" t="s">
        <v>242</v>
      </c>
    </row>
    <row r="38" ht="12">
      <c r="A38" s="3" t="s">
        <v>238</v>
      </c>
    </row>
    <row r="39" ht="12">
      <c r="A39" s="3" t="s">
        <v>199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9"/>
  <sheetViews>
    <sheetView zoomScale="90" zoomScaleNormal="90" zoomScalePageLayoutView="0" workbookViewId="0" topLeftCell="A37">
      <selection activeCell="P50" sqref="P50"/>
    </sheetView>
  </sheetViews>
  <sheetFormatPr defaultColWidth="8.625" defaultRowHeight="14.25"/>
  <cols>
    <col min="1" max="16384" width="8.625" style="3" customWidth="1"/>
  </cols>
  <sheetData>
    <row r="1" ht="12">
      <c r="A1" s="2" t="s">
        <v>0</v>
      </c>
    </row>
    <row r="3" spans="1:2" ht="12">
      <c r="A3" s="2" t="s">
        <v>1</v>
      </c>
      <c r="B3" s="4">
        <v>44012.44206018519</v>
      </c>
    </row>
    <row r="4" spans="1:2" ht="12">
      <c r="A4" s="2" t="s">
        <v>2</v>
      </c>
      <c r="B4" s="4">
        <v>44024.87393761574</v>
      </c>
    </row>
    <row r="5" spans="1:2" ht="12">
      <c r="A5" s="2" t="s">
        <v>3</v>
      </c>
      <c r="B5" s="2" t="s">
        <v>4</v>
      </c>
    </row>
    <row r="7" spans="1:2" ht="12">
      <c r="A7" s="2" t="s">
        <v>5</v>
      </c>
      <c r="B7" s="2" t="s">
        <v>6</v>
      </c>
    </row>
    <row r="8" spans="1:2" ht="12">
      <c r="A8" s="2" t="s">
        <v>7</v>
      </c>
      <c r="B8" s="2" t="s">
        <v>8</v>
      </c>
    </row>
    <row r="9" spans="1:2" ht="12">
      <c r="A9" s="2" t="s">
        <v>9</v>
      </c>
      <c r="B9" s="2" t="s">
        <v>10</v>
      </c>
    </row>
    <row r="10" spans="1:2" ht="12">
      <c r="A10" s="2" t="s">
        <v>235</v>
      </c>
      <c r="B10" s="3" t="s">
        <v>243</v>
      </c>
    </row>
    <row r="12" spans="1:27" ht="12">
      <c r="A12" s="5" t="s">
        <v>210</v>
      </c>
      <c r="B12" s="5" t="s">
        <v>211</v>
      </c>
      <c r="C12" s="5" t="s">
        <v>13</v>
      </c>
      <c r="D12" s="5" t="s">
        <v>212</v>
      </c>
      <c r="E12" s="5" t="s">
        <v>13</v>
      </c>
      <c r="F12" s="5" t="s">
        <v>213</v>
      </c>
      <c r="G12" s="5" t="s">
        <v>13</v>
      </c>
      <c r="H12" s="5" t="s">
        <v>214</v>
      </c>
      <c r="I12" s="5" t="s">
        <v>13</v>
      </c>
      <c r="J12" s="5" t="s">
        <v>215</v>
      </c>
      <c r="K12" s="5" t="s">
        <v>13</v>
      </c>
      <c r="L12" s="5" t="s">
        <v>216</v>
      </c>
      <c r="M12" s="5" t="s">
        <v>13</v>
      </c>
      <c r="N12" s="5" t="s">
        <v>217</v>
      </c>
      <c r="O12" s="5" t="s">
        <v>13</v>
      </c>
      <c r="P12" s="5" t="s">
        <v>218</v>
      </c>
      <c r="Q12" s="5" t="s">
        <v>13</v>
      </c>
      <c r="R12" s="5" t="s">
        <v>219</v>
      </c>
      <c r="S12" s="5" t="s">
        <v>13</v>
      </c>
      <c r="T12" s="5" t="s">
        <v>220</v>
      </c>
      <c r="U12" s="5" t="s">
        <v>13</v>
      </c>
      <c r="V12" s="5" t="s">
        <v>221</v>
      </c>
      <c r="W12" s="5" t="s">
        <v>13</v>
      </c>
      <c r="X12" s="5" t="s">
        <v>222</v>
      </c>
      <c r="Y12" s="5" t="s">
        <v>13</v>
      </c>
      <c r="Z12" s="5" t="s">
        <v>223</v>
      </c>
      <c r="AA12" s="5" t="s">
        <v>13</v>
      </c>
    </row>
    <row r="13" spans="1:27" ht="12">
      <c r="A13" s="5" t="s">
        <v>224</v>
      </c>
      <c r="B13" s="6">
        <v>2130</v>
      </c>
      <c r="C13" s="6"/>
      <c r="D13" s="6">
        <v>2515</v>
      </c>
      <c r="E13" s="6"/>
      <c r="F13" s="6">
        <v>621</v>
      </c>
      <c r="G13" s="6"/>
      <c r="H13" s="6">
        <v>575</v>
      </c>
      <c r="I13" s="6"/>
      <c r="J13" s="6">
        <v>392</v>
      </c>
      <c r="K13" s="6"/>
      <c r="L13" s="6">
        <v>463</v>
      </c>
      <c r="M13" s="6"/>
      <c r="N13" s="6">
        <v>426</v>
      </c>
      <c r="O13" s="6"/>
      <c r="P13" s="6">
        <v>530</v>
      </c>
      <c r="Q13" s="6"/>
      <c r="R13" s="6">
        <v>914</v>
      </c>
      <c r="S13" s="6"/>
      <c r="T13" s="6">
        <v>916</v>
      </c>
      <c r="U13" s="6"/>
      <c r="V13" s="6">
        <v>491</v>
      </c>
      <c r="W13" s="6"/>
      <c r="X13" s="6">
        <v>527</v>
      </c>
      <c r="Y13" s="6"/>
      <c r="Z13" s="6">
        <v>511</v>
      </c>
      <c r="AA13" s="6"/>
    </row>
    <row r="14" spans="1:27" ht="12">
      <c r="A14" s="5" t="s">
        <v>225</v>
      </c>
      <c r="B14" s="6">
        <v>2712</v>
      </c>
      <c r="C14" s="6"/>
      <c r="D14" s="6">
        <v>604</v>
      </c>
      <c r="E14" s="6"/>
      <c r="F14" s="6">
        <v>476</v>
      </c>
      <c r="G14" s="6"/>
      <c r="H14" s="6">
        <v>536</v>
      </c>
      <c r="I14" s="6"/>
      <c r="J14" s="6">
        <v>513</v>
      </c>
      <c r="K14" s="6"/>
      <c r="L14" s="6">
        <v>529</v>
      </c>
      <c r="M14" s="6"/>
      <c r="N14" s="6">
        <v>744</v>
      </c>
      <c r="O14" s="6"/>
      <c r="P14" s="6">
        <v>522</v>
      </c>
      <c r="Q14" s="6"/>
      <c r="R14" s="6">
        <v>645</v>
      </c>
      <c r="S14" s="6"/>
      <c r="T14" s="6">
        <v>733</v>
      </c>
      <c r="U14" s="6"/>
      <c r="V14" s="6">
        <v>593</v>
      </c>
      <c r="W14" s="6"/>
      <c r="X14" s="6">
        <v>693</v>
      </c>
      <c r="Y14" s="6"/>
      <c r="Z14" s="6">
        <v>450</v>
      </c>
      <c r="AA14" s="6"/>
    </row>
    <row r="15" spans="1:27" ht="12">
      <c r="A15" s="5" t="s">
        <v>226</v>
      </c>
      <c r="B15" s="6">
        <v>2974</v>
      </c>
      <c r="C15" s="6"/>
      <c r="D15" s="6">
        <v>1508</v>
      </c>
      <c r="E15" s="6"/>
      <c r="F15" s="6">
        <v>567</v>
      </c>
      <c r="G15" s="6"/>
      <c r="H15" s="6">
        <v>505</v>
      </c>
      <c r="I15" s="6"/>
      <c r="J15" s="6">
        <v>531</v>
      </c>
      <c r="K15" s="6"/>
      <c r="L15" s="6">
        <v>436</v>
      </c>
      <c r="M15" s="6"/>
      <c r="N15" s="6">
        <v>442</v>
      </c>
      <c r="O15" s="6"/>
      <c r="P15" s="6">
        <v>615</v>
      </c>
      <c r="Q15" s="6"/>
      <c r="R15" s="6">
        <v>726</v>
      </c>
      <c r="S15" s="6"/>
      <c r="T15" s="6">
        <v>879</v>
      </c>
      <c r="U15" s="6"/>
      <c r="V15" s="6">
        <v>526</v>
      </c>
      <c r="W15" s="6"/>
      <c r="X15" s="6">
        <v>529</v>
      </c>
      <c r="Y15" s="6"/>
      <c r="Z15" s="6">
        <v>406</v>
      </c>
      <c r="AA15" s="6"/>
    </row>
    <row r="16" spans="1:27" ht="12">
      <c r="A16" s="5" t="s">
        <v>227</v>
      </c>
      <c r="B16" s="6">
        <v>2884</v>
      </c>
      <c r="C16" s="6"/>
      <c r="D16" s="6">
        <v>1705</v>
      </c>
      <c r="E16" s="6"/>
      <c r="F16" s="6">
        <v>519</v>
      </c>
      <c r="G16" s="6"/>
      <c r="H16" s="6">
        <v>460</v>
      </c>
      <c r="I16" s="6"/>
      <c r="J16" s="6">
        <v>480</v>
      </c>
      <c r="K16" s="6"/>
      <c r="L16" s="6">
        <v>567</v>
      </c>
      <c r="M16" s="6"/>
      <c r="N16" s="6">
        <v>563</v>
      </c>
      <c r="O16" s="6"/>
      <c r="P16" s="6">
        <v>750</v>
      </c>
      <c r="Q16" s="6"/>
      <c r="R16" s="6">
        <v>608</v>
      </c>
      <c r="S16" s="6"/>
      <c r="T16" s="6">
        <v>985</v>
      </c>
      <c r="U16" s="6"/>
      <c r="V16" s="6">
        <v>557</v>
      </c>
      <c r="W16" s="6"/>
      <c r="X16" s="6">
        <v>612</v>
      </c>
      <c r="Y16" s="6"/>
      <c r="Z16" s="6">
        <v>367</v>
      </c>
      <c r="AA16" s="6"/>
    </row>
    <row r="17" spans="1:27" ht="12">
      <c r="A17" s="5" t="s">
        <v>228</v>
      </c>
      <c r="B17" s="6">
        <v>2846</v>
      </c>
      <c r="C17" s="6"/>
      <c r="D17" s="6">
        <v>2064</v>
      </c>
      <c r="E17" s="6"/>
      <c r="F17" s="6">
        <v>544</v>
      </c>
      <c r="G17" s="6"/>
      <c r="H17" s="6">
        <v>549</v>
      </c>
      <c r="I17" s="6"/>
      <c r="J17" s="6">
        <v>530</v>
      </c>
      <c r="K17" s="6"/>
      <c r="L17" s="6">
        <v>533</v>
      </c>
      <c r="M17" s="6"/>
      <c r="N17" s="6">
        <v>492</v>
      </c>
      <c r="O17" s="6"/>
      <c r="P17" s="6">
        <v>492</v>
      </c>
      <c r="Q17" s="6"/>
      <c r="R17" s="6">
        <v>747</v>
      </c>
      <c r="S17" s="6"/>
      <c r="T17" s="6">
        <v>716</v>
      </c>
      <c r="U17" s="6"/>
      <c r="V17" s="6">
        <v>718</v>
      </c>
      <c r="W17" s="6"/>
      <c r="X17" s="6">
        <v>602</v>
      </c>
      <c r="Y17" s="6"/>
      <c r="Z17" s="6">
        <v>485</v>
      </c>
      <c r="AA17" s="6"/>
    </row>
    <row r="18" spans="1:27" ht="12">
      <c r="A18" s="5" t="s">
        <v>229</v>
      </c>
      <c r="B18" s="6">
        <v>2613</v>
      </c>
      <c r="C18" s="6"/>
      <c r="D18" s="6">
        <v>2361</v>
      </c>
      <c r="E18" s="6"/>
      <c r="F18" s="6">
        <v>638</v>
      </c>
      <c r="G18" s="6"/>
      <c r="H18" s="6">
        <v>612</v>
      </c>
      <c r="I18" s="6"/>
      <c r="J18" s="6">
        <v>384</v>
      </c>
      <c r="K18" s="6"/>
      <c r="L18" s="6">
        <v>471</v>
      </c>
      <c r="M18" s="6"/>
      <c r="N18" s="6">
        <v>475</v>
      </c>
      <c r="O18" s="6"/>
      <c r="P18" s="6">
        <v>495</v>
      </c>
      <c r="Q18" s="6"/>
      <c r="R18" s="6">
        <v>719</v>
      </c>
      <c r="S18" s="6"/>
      <c r="T18" s="6">
        <v>923</v>
      </c>
      <c r="U18" s="6"/>
      <c r="V18" s="6">
        <v>575</v>
      </c>
      <c r="W18" s="6"/>
      <c r="X18" s="6">
        <v>658</v>
      </c>
      <c r="Y18" s="6"/>
      <c r="Z18" s="6">
        <v>1088</v>
      </c>
      <c r="AA18" s="6"/>
    </row>
    <row r="19" spans="2:14" ht="12">
      <c r="B19" s="3" t="s">
        <v>211</v>
      </c>
      <c r="C19" s="3" t="s">
        <v>212</v>
      </c>
      <c r="D19" s="3" t="s">
        <v>213</v>
      </c>
      <c r="E19" s="3" t="s">
        <v>214</v>
      </c>
      <c r="F19" s="3" t="s">
        <v>215</v>
      </c>
      <c r="G19" s="3" t="s">
        <v>216</v>
      </c>
      <c r="H19" s="3" t="s">
        <v>217</v>
      </c>
      <c r="I19" s="3" t="s">
        <v>218</v>
      </c>
      <c r="J19" s="3" t="s">
        <v>219</v>
      </c>
      <c r="K19" s="3" t="s">
        <v>220</v>
      </c>
      <c r="L19" s="3" t="s">
        <v>221</v>
      </c>
      <c r="M19" s="3" t="s">
        <v>222</v>
      </c>
      <c r="N19" s="3" t="s">
        <v>223</v>
      </c>
    </row>
    <row r="20" spans="1:14" ht="12">
      <c r="A20" s="3" t="s">
        <v>230</v>
      </c>
      <c r="B20" s="14">
        <f>_xlfn.AVERAGEIF(B13:B17,"&gt;0")</f>
        <v>2709.2</v>
      </c>
      <c r="C20" s="14">
        <f>_xlfn.AVERAGEIF(D13:D17,"&gt;0")</f>
        <v>1679.2</v>
      </c>
      <c r="D20" s="14">
        <f>_xlfn.AVERAGEIF(F13:F17,"&gt;0")</f>
        <v>545.4</v>
      </c>
      <c r="E20" s="14">
        <f>_xlfn.AVERAGEIF(H13:H17,"&gt;0")</f>
        <v>525</v>
      </c>
      <c r="F20" s="14">
        <f>_xlfn.AVERAGEIF(J13:J17,"&gt;0")</f>
        <v>489.2</v>
      </c>
      <c r="G20" s="14">
        <f>_xlfn.AVERAGEIF(L13:L17,"&gt;0")</f>
        <v>505.6</v>
      </c>
      <c r="H20" s="14">
        <f>_xlfn.AVERAGEIF(N13:N17,"&gt;0")</f>
        <v>533.4</v>
      </c>
      <c r="I20" s="14">
        <f>_xlfn.AVERAGEIF(P13:P17,"&gt;0")</f>
        <v>581.8</v>
      </c>
      <c r="J20" s="14">
        <f>_xlfn.AVERAGEIF(R13:R17,"&gt;0")</f>
        <v>728</v>
      </c>
      <c r="K20" s="14">
        <f>_xlfn.AVERAGEIF(T13:T17,"&gt;0")</f>
        <v>845.8</v>
      </c>
      <c r="L20" s="14">
        <f>_xlfn.AVERAGEIF(V13:V17,"&gt;0")</f>
        <v>577</v>
      </c>
      <c r="M20" s="14">
        <f>_xlfn.AVERAGEIF(X13:X17,"&gt;0")</f>
        <v>592.6</v>
      </c>
      <c r="N20" s="14">
        <f>_xlfn.AVERAGEIF(Z13:Z17,"&gt;0")</f>
        <v>443.8</v>
      </c>
    </row>
    <row r="21" spans="1:14" ht="12">
      <c r="A21" s="3" t="s">
        <v>229</v>
      </c>
      <c r="B21" s="14">
        <f>B18</f>
        <v>2613</v>
      </c>
      <c r="C21" s="14">
        <f>D18</f>
        <v>2361</v>
      </c>
      <c r="D21" s="14">
        <f>F18</f>
        <v>638</v>
      </c>
      <c r="E21" s="14">
        <f>H18</f>
        <v>612</v>
      </c>
      <c r="F21" s="14">
        <f>J18</f>
        <v>384</v>
      </c>
      <c r="G21" s="14">
        <f>L18</f>
        <v>471</v>
      </c>
      <c r="H21" s="14">
        <f>N18</f>
        <v>475</v>
      </c>
      <c r="I21" s="14">
        <f>P18</f>
        <v>495</v>
      </c>
      <c r="J21" s="14">
        <f>R18</f>
        <v>719</v>
      </c>
      <c r="K21" s="14">
        <f>T18</f>
        <v>923</v>
      </c>
      <c r="L21" s="14">
        <f>V18</f>
        <v>575</v>
      </c>
      <c r="M21" s="14">
        <f>X18</f>
        <v>658</v>
      </c>
      <c r="N21" s="14">
        <f>Z18</f>
        <v>1088</v>
      </c>
    </row>
    <row r="23" spans="1:5" ht="12">
      <c r="A23" s="2" t="s">
        <v>172</v>
      </c>
      <c r="E23" s="2" t="s">
        <v>195</v>
      </c>
    </row>
    <row r="24" spans="1:8" ht="12">
      <c r="A24" s="2" t="s">
        <v>173</v>
      </c>
      <c r="B24" s="2" t="s">
        <v>174</v>
      </c>
      <c r="E24" s="2" t="s">
        <v>196</v>
      </c>
      <c r="F24" s="2" t="s">
        <v>197</v>
      </c>
      <c r="H24" s="2"/>
    </row>
    <row r="25" spans="1:2" ht="12">
      <c r="A25" s="2" t="s">
        <v>175</v>
      </c>
      <c r="B25" s="2" t="s">
        <v>176</v>
      </c>
    </row>
    <row r="26" spans="1:2" ht="12">
      <c r="A26" s="2" t="s">
        <v>177</v>
      </c>
      <c r="B26" s="2" t="s">
        <v>178</v>
      </c>
    </row>
    <row r="27" spans="1:20" ht="12">
      <c r="A27" s="2" t="s">
        <v>179</v>
      </c>
      <c r="B27" s="2" t="s">
        <v>180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1:20" ht="12">
      <c r="A28" s="2" t="s">
        <v>181</v>
      </c>
      <c r="B28" s="2" t="s">
        <v>182</v>
      </c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1:2" ht="12">
      <c r="A29" s="2" t="s">
        <v>183</v>
      </c>
      <c r="B29" s="2" t="s">
        <v>184</v>
      </c>
    </row>
    <row r="30" spans="1:2" ht="12">
      <c r="A30" s="2" t="s">
        <v>185</v>
      </c>
      <c r="B30" s="2" t="s">
        <v>186</v>
      </c>
    </row>
    <row r="31" spans="1:2" ht="12">
      <c r="A31" s="2" t="s">
        <v>187</v>
      </c>
      <c r="B31" s="2" t="s">
        <v>188</v>
      </c>
    </row>
    <row r="32" spans="1:2" ht="12">
      <c r="A32" s="2" t="s">
        <v>189</v>
      </c>
      <c r="B32" s="2" t="s">
        <v>190</v>
      </c>
    </row>
    <row r="33" spans="1:2" ht="12">
      <c r="A33" s="2" t="s">
        <v>191</v>
      </c>
      <c r="B33" s="2" t="s">
        <v>192</v>
      </c>
    </row>
    <row r="34" spans="1:2" ht="12">
      <c r="A34" s="2" t="s">
        <v>193</v>
      </c>
      <c r="B34" s="2" t="s">
        <v>194</v>
      </c>
    </row>
    <row r="37" ht="12">
      <c r="A37" s="19" t="s">
        <v>244</v>
      </c>
    </row>
    <row r="38" ht="12">
      <c r="A38" s="3" t="s">
        <v>238</v>
      </c>
    </row>
    <row r="39" ht="12">
      <c r="A39" s="3" t="s">
        <v>199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="90" zoomScaleNormal="90" zoomScalePageLayoutView="0" workbookViewId="0" topLeftCell="A28">
      <selection activeCell="O33" sqref="O33"/>
    </sheetView>
  </sheetViews>
  <sheetFormatPr defaultColWidth="8.625" defaultRowHeight="14.25"/>
  <cols>
    <col min="1" max="16384" width="8.625" style="3" customWidth="1"/>
  </cols>
  <sheetData>
    <row r="1" ht="12">
      <c r="A1" s="2" t="s">
        <v>0</v>
      </c>
    </row>
    <row r="3" spans="1:2" ht="12">
      <c r="A3" s="2" t="s">
        <v>1</v>
      </c>
      <c r="B3" s="4">
        <v>44012.44206018519</v>
      </c>
    </row>
    <row r="4" spans="1:2" ht="12">
      <c r="A4" s="2" t="s">
        <v>2</v>
      </c>
      <c r="B4" s="4">
        <v>44024.88539650463</v>
      </c>
    </row>
    <row r="5" spans="1:2" ht="12">
      <c r="A5" s="2" t="s">
        <v>3</v>
      </c>
      <c r="B5" s="2" t="s">
        <v>4</v>
      </c>
    </row>
    <row r="7" spans="1:2" ht="12">
      <c r="A7" s="2" t="s">
        <v>5</v>
      </c>
      <c r="B7" s="2" t="s">
        <v>6</v>
      </c>
    </row>
    <row r="8" spans="1:2" ht="12">
      <c r="A8" s="2" t="s">
        <v>7</v>
      </c>
      <c r="B8" s="2" t="s">
        <v>8</v>
      </c>
    </row>
    <row r="9" spans="1:2" ht="12">
      <c r="A9" s="2" t="s">
        <v>9</v>
      </c>
      <c r="B9" s="2" t="s">
        <v>10</v>
      </c>
    </row>
    <row r="10" spans="1:2" ht="12">
      <c r="A10" s="3" t="s">
        <v>235</v>
      </c>
      <c r="B10" s="3" t="s">
        <v>245</v>
      </c>
    </row>
    <row r="12" spans="1:27" ht="12">
      <c r="A12" s="5" t="s">
        <v>210</v>
      </c>
      <c r="B12" s="5" t="s">
        <v>211</v>
      </c>
      <c r="C12" s="5" t="s">
        <v>13</v>
      </c>
      <c r="D12" s="5" t="s">
        <v>212</v>
      </c>
      <c r="E12" s="5" t="s">
        <v>13</v>
      </c>
      <c r="F12" s="5" t="s">
        <v>213</v>
      </c>
      <c r="G12" s="5" t="s">
        <v>13</v>
      </c>
      <c r="H12" s="5" t="s">
        <v>214</v>
      </c>
      <c r="I12" s="5" t="s">
        <v>13</v>
      </c>
      <c r="J12" s="5" t="s">
        <v>215</v>
      </c>
      <c r="K12" s="5" t="s">
        <v>13</v>
      </c>
      <c r="L12" s="5" t="s">
        <v>216</v>
      </c>
      <c r="M12" s="5" t="s">
        <v>13</v>
      </c>
      <c r="N12" s="5" t="s">
        <v>217</v>
      </c>
      <c r="O12" s="5" t="s">
        <v>13</v>
      </c>
      <c r="P12" s="5" t="s">
        <v>218</v>
      </c>
      <c r="Q12" s="5" t="s">
        <v>13</v>
      </c>
      <c r="R12" s="5" t="s">
        <v>219</v>
      </c>
      <c r="S12" s="5" t="s">
        <v>13</v>
      </c>
      <c r="T12" s="5" t="s">
        <v>220</v>
      </c>
      <c r="U12" s="5" t="s">
        <v>13</v>
      </c>
      <c r="V12" s="5" t="s">
        <v>221</v>
      </c>
      <c r="W12" s="5" t="s">
        <v>13</v>
      </c>
      <c r="X12" s="5" t="s">
        <v>222</v>
      </c>
      <c r="Y12" s="5" t="s">
        <v>13</v>
      </c>
      <c r="Z12" s="5" t="s">
        <v>223</v>
      </c>
      <c r="AA12" s="5" t="s">
        <v>13</v>
      </c>
    </row>
    <row r="13" spans="1:27" ht="12">
      <c r="A13" s="5" t="s">
        <v>224</v>
      </c>
      <c r="B13" s="6">
        <v>6602</v>
      </c>
      <c r="C13" s="6"/>
      <c r="D13" s="6">
        <v>1948</v>
      </c>
      <c r="E13" s="6"/>
      <c r="F13" s="6">
        <v>1069</v>
      </c>
      <c r="G13" s="6"/>
      <c r="H13" s="6">
        <v>1160</v>
      </c>
      <c r="I13" s="6"/>
      <c r="J13" s="6">
        <v>1100</v>
      </c>
      <c r="K13" s="6"/>
      <c r="L13" s="6">
        <v>921</v>
      </c>
      <c r="M13" s="6"/>
      <c r="N13" s="6">
        <v>1185</v>
      </c>
      <c r="O13" s="6"/>
      <c r="P13" s="6">
        <v>981</v>
      </c>
      <c r="Q13" s="6"/>
      <c r="R13" s="6">
        <v>931</v>
      </c>
      <c r="S13" s="6"/>
      <c r="T13" s="6">
        <v>871</v>
      </c>
      <c r="U13" s="6"/>
      <c r="V13" s="6">
        <v>1075</v>
      </c>
      <c r="W13" s="6"/>
      <c r="X13" s="6">
        <v>852</v>
      </c>
      <c r="Y13" s="6"/>
      <c r="Z13" s="6">
        <v>953</v>
      </c>
      <c r="AA13" s="6"/>
    </row>
    <row r="14" spans="1:27" ht="12">
      <c r="A14" s="5" t="s">
        <v>225</v>
      </c>
      <c r="B14" s="6">
        <v>2264</v>
      </c>
      <c r="C14" s="6"/>
      <c r="D14" s="6">
        <v>919</v>
      </c>
      <c r="E14" s="6"/>
      <c r="F14" s="6">
        <v>926</v>
      </c>
      <c r="G14" s="6"/>
      <c r="H14" s="6">
        <v>887</v>
      </c>
      <c r="I14" s="6"/>
      <c r="J14" s="6">
        <v>875</v>
      </c>
      <c r="K14" s="6"/>
      <c r="L14" s="6">
        <v>883</v>
      </c>
      <c r="M14" s="6"/>
      <c r="N14" s="6">
        <v>745</v>
      </c>
      <c r="O14" s="6"/>
      <c r="P14" s="6">
        <v>771</v>
      </c>
      <c r="Q14" s="6"/>
      <c r="R14" s="6">
        <v>689</v>
      </c>
      <c r="S14" s="6"/>
      <c r="T14" s="6">
        <v>853</v>
      </c>
      <c r="U14" s="6"/>
      <c r="V14" s="6">
        <v>867</v>
      </c>
      <c r="W14" s="6"/>
      <c r="X14" s="6">
        <v>985</v>
      </c>
      <c r="Y14" s="6"/>
      <c r="Z14" s="6">
        <v>1000</v>
      </c>
      <c r="AA14" s="6"/>
    </row>
    <row r="15" spans="1:27" ht="12">
      <c r="A15" s="5" t="s">
        <v>226</v>
      </c>
      <c r="B15" s="6">
        <v>4958</v>
      </c>
      <c r="C15" s="6"/>
      <c r="D15" s="6">
        <v>995</v>
      </c>
      <c r="E15" s="6"/>
      <c r="F15" s="6">
        <v>988</v>
      </c>
      <c r="G15" s="6"/>
      <c r="H15" s="6">
        <v>848</v>
      </c>
      <c r="I15" s="6"/>
      <c r="J15" s="6">
        <v>965</v>
      </c>
      <c r="K15" s="6"/>
      <c r="L15" s="6">
        <v>744</v>
      </c>
      <c r="M15" s="6"/>
      <c r="N15" s="6">
        <v>854</v>
      </c>
      <c r="O15" s="6"/>
      <c r="P15" s="6">
        <v>841</v>
      </c>
      <c r="Q15" s="6"/>
      <c r="R15" s="6">
        <v>782</v>
      </c>
      <c r="S15" s="6"/>
      <c r="T15" s="6">
        <v>529</v>
      </c>
      <c r="U15" s="6"/>
      <c r="V15" s="6">
        <v>730</v>
      </c>
      <c r="W15" s="6"/>
      <c r="X15" s="6">
        <v>766</v>
      </c>
      <c r="Y15" s="6"/>
      <c r="Z15" s="6">
        <v>599</v>
      </c>
      <c r="AA15" s="6"/>
    </row>
    <row r="16" spans="1:27" ht="12">
      <c r="A16" s="5" t="s">
        <v>227</v>
      </c>
      <c r="B16" s="6">
        <v>5305</v>
      </c>
      <c r="C16" s="6"/>
      <c r="D16" s="6">
        <v>1136</v>
      </c>
      <c r="E16" s="6"/>
      <c r="F16" s="6">
        <v>885</v>
      </c>
      <c r="G16" s="6"/>
      <c r="H16" s="6">
        <v>941</v>
      </c>
      <c r="I16" s="6"/>
      <c r="J16" s="6">
        <v>837</v>
      </c>
      <c r="K16" s="6"/>
      <c r="L16" s="6">
        <v>830</v>
      </c>
      <c r="M16" s="6"/>
      <c r="N16" s="6">
        <v>797</v>
      </c>
      <c r="O16" s="6"/>
      <c r="P16" s="6">
        <v>930</v>
      </c>
      <c r="Q16" s="6"/>
      <c r="R16" s="6">
        <v>817</v>
      </c>
      <c r="S16" s="6"/>
      <c r="T16" s="6">
        <v>751</v>
      </c>
      <c r="U16" s="6"/>
      <c r="V16" s="6">
        <v>699</v>
      </c>
      <c r="W16" s="6"/>
      <c r="X16" s="6">
        <v>633</v>
      </c>
      <c r="Y16" s="6"/>
      <c r="Z16" s="6">
        <v>1058</v>
      </c>
      <c r="AA16" s="6"/>
    </row>
    <row r="17" spans="1:27" ht="12">
      <c r="A17" s="5" t="s">
        <v>228</v>
      </c>
      <c r="B17" s="6">
        <v>5839</v>
      </c>
      <c r="C17" s="6"/>
      <c r="D17" s="6">
        <v>889</v>
      </c>
      <c r="E17" s="6"/>
      <c r="F17" s="6">
        <v>721</v>
      </c>
      <c r="G17" s="6"/>
      <c r="H17" s="6">
        <v>734</v>
      </c>
      <c r="I17" s="6"/>
      <c r="J17" s="6">
        <v>1059</v>
      </c>
      <c r="K17" s="6"/>
      <c r="L17" s="6">
        <v>696</v>
      </c>
      <c r="M17" s="6"/>
      <c r="N17" s="6">
        <v>742</v>
      </c>
      <c r="O17" s="6"/>
      <c r="P17" s="6">
        <v>665</v>
      </c>
      <c r="Q17" s="6"/>
      <c r="R17" s="6">
        <v>743</v>
      </c>
      <c r="S17" s="6"/>
      <c r="T17" s="6">
        <v>779</v>
      </c>
      <c r="U17" s="6"/>
      <c r="V17" s="6">
        <v>690</v>
      </c>
      <c r="W17" s="6"/>
      <c r="X17" s="6">
        <v>685</v>
      </c>
      <c r="Y17" s="6"/>
      <c r="Z17" s="6">
        <v>532</v>
      </c>
      <c r="AA17" s="6"/>
    </row>
    <row r="18" spans="1:27" ht="12">
      <c r="A18" s="5" t="s">
        <v>229</v>
      </c>
      <c r="B18" s="6">
        <v>5818</v>
      </c>
      <c r="C18" s="6"/>
      <c r="D18" s="6">
        <v>1028</v>
      </c>
      <c r="E18" s="6"/>
      <c r="F18" s="6">
        <v>726</v>
      </c>
      <c r="G18" s="6"/>
      <c r="H18" s="6">
        <v>850</v>
      </c>
      <c r="I18" s="6"/>
      <c r="J18" s="6">
        <v>773</v>
      </c>
      <c r="K18" s="6"/>
      <c r="L18" s="6">
        <v>614</v>
      </c>
      <c r="M18" s="6"/>
      <c r="N18" s="6">
        <v>695</v>
      </c>
      <c r="O18" s="6"/>
      <c r="P18" s="6">
        <v>869</v>
      </c>
      <c r="Q18" s="6"/>
      <c r="R18" s="6">
        <v>1577</v>
      </c>
      <c r="S18" s="6"/>
      <c r="T18" s="6">
        <v>2380</v>
      </c>
      <c r="U18" s="6"/>
      <c r="V18" s="6">
        <v>4427</v>
      </c>
      <c r="W18" s="6"/>
      <c r="X18" s="6">
        <v>7294</v>
      </c>
      <c r="Y18" s="6"/>
      <c r="Z18" s="6">
        <v>8238</v>
      </c>
      <c r="AA18" s="6"/>
    </row>
    <row r="19" spans="2:14" ht="12">
      <c r="B19" s="3" t="s">
        <v>211</v>
      </c>
      <c r="C19" s="3" t="s">
        <v>212</v>
      </c>
      <c r="D19" s="3" t="s">
        <v>213</v>
      </c>
      <c r="E19" s="3" t="s">
        <v>214</v>
      </c>
      <c r="F19" s="3" t="s">
        <v>215</v>
      </c>
      <c r="G19" s="3" t="s">
        <v>216</v>
      </c>
      <c r="H19" s="3" t="s">
        <v>217</v>
      </c>
      <c r="I19" s="3" t="s">
        <v>218</v>
      </c>
      <c r="J19" s="3" t="s">
        <v>219</v>
      </c>
      <c r="K19" s="3" t="s">
        <v>220</v>
      </c>
      <c r="L19" s="3" t="s">
        <v>221</v>
      </c>
      <c r="M19" s="3" t="s">
        <v>222</v>
      </c>
      <c r="N19" s="3" t="s">
        <v>223</v>
      </c>
    </row>
    <row r="20" spans="1:14" ht="12">
      <c r="A20" s="3" t="s">
        <v>230</v>
      </c>
      <c r="B20" s="14">
        <f>_xlfn.AVERAGEIF(B13:B17,"&gt;0")</f>
        <v>4993.6</v>
      </c>
      <c r="C20" s="14">
        <f>_xlfn.AVERAGEIF(D13:D17,"&gt;0")</f>
        <v>1177.4</v>
      </c>
      <c r="D20" s="14">
        <f>_xlfn.AVERAGEIF(F13:F17,"&gt;0")</f>
        <v>917.8</v>
      </c>
      <c r="E20" s="14">
        <f>_xlfn.AVERAGEIF(H13:H17,"&gt;0")</f>
        <v>914</v>
      </c>
      <c r="F20" s="14">
        <f>_xlfn.AVERAGEIF(J13:J17,"&gt;0")</f>
        <v>967.2</v>
      </c>
      <c r="G20" s="14">
        <f>_xlfn.AVERAGEIF(L13:L17,"&gt;0")</f>
        <v>814.8</v>
      </c>
      <c r="H20" s="14">
        <f>_xlfn.AVERAGEIF(N13:N17,"&gt;0")</f>
        <v>864.6</v>
      </c>
      <c r="I20" s="14">
        <f>_xlfn.AVERAGEIF(P13:P17,"&gt;0")</f>
        <v>837.6</v>
      </c>
      <c r="J20" s="14">
        <f>_xlfn.AVERAGEIF(R13:R17,"&gt;0")</f>
        <v>792.4</v>
      </c>
      <c r="K20" s="14">
        <f>_xlfn.AVERAGEIF(T13:T17,"&gt;0")</f>
        <v>756.6</v>
      </c>
      <c r="L20" s="14">
        <f>_xlfn.AVERAGEIF(V13:V17,"&gt;0")</f>
        <v>812.2</v>
      </c>
      <c r="M20" s="14">
        <f>_xlfn.AVERAGEIF(X13:X17,"&gt;0")</f>
        <v>784.2</v>
      </c>
      <c r="N20" s="14">
        <f>_xlfn.AVERAGEIF(Z13:Z17,"&gt;0")</f>
        <v>828.4</v>
      </c>
    </row>
    <row r="21" spans="1:14" ht="12">
      <c r="A21" s="3" t="s">
        <v>229</v>
      </c>
      <c r="B21" s="14">
        <f>B18</f>
        <v>5818</v>
      </c>
      <c r="C21" s="14">
        <f>D18</f>
        <v>1028</v>
      </c>
      <c r="D21" s="14">
        <f>F18</f>
        <v>726</v>
      </c>
      <c r="E21" s="14">
        <f>H18</f>
        <v>850</v>
      </c>
      <c r="F21" s="14">
        <f>J18</f>
        <v>773</v>
      </c>
      <c r="G21" s="14">
        <f>L18</f>
        <v>614</v>
      </c>
      <c r="H21" s="14">
        <f>N18</f>
        <v>695</v>
      </c>
      <c r="I21" s="14">
        <f>P18</f>
        <v>869</v>
      </c>
      <c r="J21" s="14">
        <f>R18</f>
        <v>1577</v>
      </c>
      <c r="K21" s="14">
        <f>T18</f>
        <v>2380</v>
      </c>
      <c r="L21" s="14">
        <f>V18</f>
        <v>4427</v>
      </c>
      <c r="M21" s="14">
        <f>X18</f>
        <v>7294</v>
      </c>
      <c r="N21" s="14">
        <f>Z18</f>
        <v>8238</v>
      </c>
    </row>
    <row r="23" spans="1:5" ht="12">
      <c r="A23" s="2" t="s">
        <v>172</v>
      </c>
      <c r="E23" s="2" t="s">
        <v>195</v>
      </c>
    </row>
    <row r="24" spans="1:8" ht="12">
      <c r="A24" s="2" t="s">
        <v>173</v>
      </c>
      <c r="B24" s="2" t="s">
        <v>174</v>
      </c>
      <c r="E24" s="2" t="s">
        <v>196</v>
      </c>
      <c r="F24" s="2" t="s">
        <v>197</v>
      </c>
      <c r="H24" s="2"/>
    </row>
    <row r="25" spans="1:2" ht="12">
      <c r="A25" s="2" t="s">
        <v>175</v>
      </c>
      <c r="B25" s="2" t="s">
        <v>176</v>
      </c>
    </row>
    <row r="26" spans="1:2" ht="12">
      <c r="A26" s="2" t="s">
        <v>177</v>
      </c>
      <c r="B26" s="2" t="s">
        <v>178</v>
      </c>
    </row>
    <row r="27" spans="1:20" ht="12">
      <c r="A27" s="2" t="s">
        <v>179</v>
      </c>
      <c r="B27" s="2" t="s">
        <v>180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1:20" ht="12">
      <c r="A28" s="2" t="s">
        <v>181</v>
      </c>
      <c r="B28" s="2" t="s">
        <v>182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1:2" ht="12">
      <c r="A29" s="2" t="s">
        <v>183</v>
      </c>
      <c r="B29" s="2" t="s">
        <v>184</v>
      </c>
    </row>
    <row r="30" spans="1:2" ht="12">
      <c r="A30" s="2" t="s">
        <v>185</v>
      </c>
      <c r="B30" s="2" t="s">
        <v>186</v>
      </c>
    </row>
    <row r="31" spans="1:2" ht="12">
      <c r="A31" s="2" t="s">
        <v>187</v>
      </c>
      <c r="B31" s="2" t="s">
        <v>188</v>
      </c>
    </row>
    <row r="32" spans="1:2" ht="12">
      <c r="A32" s="2" t="s">
        <v>189</v>
      </c>
      <c r="B32" s="2" t="s">
        <v>190</v>
      </c>
    </row>
    <row r="33" spans="1:2" ht="12">
      <c r="A33" s="2" t="s">
        <v>191</v>
      </c>
      <c r="B33" s="2" t="s">
        <v>192</v>
      </c>
    </row>
    <row r="34" spans="1:2" ht="12">
      <c r="A34" s="2" t="s">
        <v>193</v>
      </c>
      <c r="B34" s="2" t="s">
        <v>194</v>
      </c>
    </row>
    <row r="37" ht="12">
      <c r="A37" s="3" t="s">
        <v>246</v>
      </c>
    </row>
    <row r="38" ht="12">
      <c r="A38" s="3" t="s">
        <v>238</v>
      </c>
    </row>
    <row r="39" ht="12">
      <c r="A39" s="3" t="s">
        <v>199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ATANASOV Dilyan (ESTAT)</dc:creator>
  <cp:keywords/>
  <dc:description/>
  <cp:lastModifiedBy>MONTAIGNE Fabienne (ESTAT)</cp:lastModifiedBy>
  <dcterms:created xsi:type="dcterms:W3CDTF">2020-07-13T15:00:18Z</dcterms:created>
  <dcterms:modified xsi:type="dcterms:W3CDTF">2020-09-11T11:59:43Z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