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9000" yWindow="15" windowWidth="18210" windowHeight="14385" tabRatio="639" activeTab="0"/>
  </bookViews>
  <sheets>
    <sheet name="T1" sheetId="1" r:id="rId1"/>
    <sheet name="F1" sheetId="2" r:id="rId2"/>
    <sheet name="F2" sheetId="8" r:id="rId3"/>
    <sheet name="F3" sheetId="10" r:id="rId4"/>
    <sheet name="M1" sheetId="12" r:id="rId5"/>
    <sheet name="T2" sheetId="13" r:id="rId6"/>
    <sheet name="T3" sheetId="15" r:id="rId7"/>
    <sheet name="F4" sheetId="19" r:id="rId8"/>
    <sheet name="T4" sheetId="16" r:id="rId9"/>
    <sheet name="M2" sheetId="17" r:id="rId10"/>
  </sheets>
  <definedNames/>
  <calcPr calcId="145621"/>
</workbook>
</file>

<file path=xl/sharedStrings.xml><?xml version="1.0" encoding="utf-8"?>
<sst xmlns="http://schemas.openxmlformats.org/spreadsheetml/2006/main" count="633" uniqueCount="130">
  <si>
    <t>EU</t>
  </si>
  <si>
    <t>Belgium</t>
  </si>
  <si>
    <t>Bulgaria</t>
  </si>
  <si>
    <t>Czechia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</si>
  <si>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</si>
  <si>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</si>
  <si>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</si>
  <si>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</si>
  <si>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</si>
  <si>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</si>
  <si>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</si>
  <si>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</si>
  <si>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</si>
  <si>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</si>
  <si>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</si>
  <si>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</si>
  <si>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</si>
  <si>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</si>
  <si>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</si>
  <si>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</si>
  <si>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</si>
  <si>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</si>
  <si>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</si>
  <si>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</si>
  <si>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</si>
  <si>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</si>
  <si>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</si>
  <si>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Germany</t>
  </si>
  <si>
    <t>(thousands)</t>
  </si>
  <si>
    <t>Employment in the EU supported by exports of each Member State to non-member countries</t>
  </si>
  <si>
    <t>Difference</t>
  </si>
  <si>
    <t>(%)</t>
  </si>
  <si>
    <t>Class</t>
  </si>
  <si>
    <t>Legend</t>
  </si>
  <si>
    <t>Colour</t>
  </si>
  <si>
    <t>(EUR million)</t>
  </si>
  <si>
    <t>Exports</t>
  </si>
  <si>
    <t>Share of employment supported by exports of all EU Member States to non-member countries</t>
  </si>
  <si>
    <t>Employment in each Member State supported by exports of all EU Member States to non-member countries</t>
  </si>
  <si>
    <t>Spillover received</t>
  </si>
  <si>
    <t>Total</t>
  </si>
  <si>
    <t>Total employment</t>
  </si>
  <si>
    <t>of which:</t>
  </si>
  <si>
    <t>domestic  — direct</t>
  </si>
  <si>
    <t>domestic — indirect</t>
  </si>
  <si>
    <t>spillover received</t>
  </si>
  <si>
    <t>GEO</t>
  </si>
  <si>
    <t>&lt; 1.5</t>
  </si>
  <si>
    <t>1.5 - &lt; 2.1</t>
  </si>
  <si>
    <t>2.1 - &lt; 4.0</t>
  </si>
  <si>
    <t>≥ 4.0</t>
  </si>
  <si>
    <t>EU = 2.1</t>
  </si>
  <si>
    <t>Employment in:</t>
  </si>
  <si>
    <t>Exports from:</t>
  </si>
  <si>
    <t>Agriculture, forestry and fishing</t>
  </si>
  <si>
    <t>Mining and quarrying</t>
  </si>
  <si>
    <t>Manufacturing</t>
  </si>
  <si>
    <t>Electricity, gas, steam and air conditioning supply</t>
  </si>
  <si>
    <t>Water supply; sewerage, waste management and remediation activities</t>
  </si>
  <si>
    <t>Construction</t>
  </si>
  <si>
    <t>Transportation and storage</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</si>
  <si>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</si>
  <si>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</si>
  <si>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</si>
  <si>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</si>
  <si>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</si>
  <si>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</si>
  <si>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</si>
  <si>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Arts, entertainment and recreation</t>
  </si>
  <si>
    <t>Other service activities</t>
  </si>
  <si>
    <t>Human health &amp; social work act.</t>
  </si>
  <si>
    <t>Activities of extraterritorial organisations/bodies</t>
  </si>
  <si>
    <t>Water supply; sewerage, waste management &amp; remediation act.</t>
  </si>
  <si>
    <t>Distributive trades</t>
  </si>
  <si>
    <t>Accommodation &amp; food service act.</t>
  </si>
  <si>
    <t>Activities of households as employers (¹)</t>
  </si>
  <si>
    <t>Activities of households
as employers (¹)</t>
  </si>
  <si>
    <t>Arts, entertainment
and recreation</t>
  </si>
  <si>
    <t>Professional, scientific
and technical activities</t>
  </si>
  <si>
    <t>Accommodation and
food service activities</t>
  </si>
  <si>
    <t>Agriculture, forestry
and fishing</t>
  </si>
  <si>
    <t>Financial and
insurance activities</t>
  </si>
  <si>
    <t>Information and
communication</t>
  </si>
  <si>
    <t>Administrative and support
service activities</t>
  </si>
  <si>
    <t>Human health and
social work activities</t>
  </si>
  <si>
    <t>Industry</t>
  </si>
  <si>
    <t>Employment supported</t>
  </si>
  <si>
    <t>(name)</t>
  </si>
  <si>
    <t>Professional, scientific &amp; technical act.</t>
  </si>
  <si>
    <t>Administrative &amp; support service act.</t>
  </si>
  <si>
    <t>total employment</t>
  </si>
  <si>
    <t>Industry name</t>
  </si>
  <si>
    <r>
      <rPr>
        <i/>
        <sz val="9"/>
        <color theme="1"/>
        <rFont val="Arial"/>
        <family val="2"/>
      </rPr>
      <t xml:space="preserve">Source: </t>
    </r>
    <r>
      <rPr>
        <sz val="9"/>
        <color theme="1"/>
        <rFont val="Arial"/>
        <family val="2"/>
      </rPr>
      <t>Eurostat — FIGARO</t>
    </r>
  </si>
  <si>
    <t>Employment</t>
  </si>
  <si>
    <t>total</t>
  </si>
  <si>
    <t>per person employed</t>
  </si>
  <si>
    <t>(EUR)</t>
  </si>
  <si>
    <t>Accommodation &amp; food service activities</t>
  </si>
  <si>
    <t>Human health &amp; social work activities</t>
  </si>
  <si>
    <t>(¹) Including also undifferentiated goods- and services-producing activities of households for own use.</t>
  </si>
  <si>
    <t>all supported employment</t>
  </si>
  <si>
    <t>Table 1: Employment and exports, key indicators, 2019</t>
  </si>
  <si>
    <t>Note: in addition, employment of 12.2 million in manufacturing was supported by manufacturing exports (not shown for scale reasons).</t>
  </si>
  <si>
    <t>Industry with highest level of supported employment</t>
  </si>
  <si>
    <t>Industry with second highest level of supported employment</t>
  </si>
  <si>
    <t>Employment supported
as a share of:</t>
  </si>
  <si>
    <t>–</t>
  </si>
  <si>
    <t>supported in each Member State by exports of all EU Member States to non-member countries</t>
  </si>
  <si>
    <t>Note: sorted on the difference between the two indicators shown.</t>
  </si>
  <si>
    <t>Employment in each Member State supported by the exports of all Member States to non-member countries, 2019 (thousands)</t>
  </si>
  <si>
    <t>Employment in each industry supported by the exports of each industry, EU, 2019 (thousands)</t>
  </si>
  <si>
    <t>Map 2: Industries with highest level of employment supported by the exports of all Member States to non-member countries, 2019</t>
  </si>
  <si>
    <t>Table 4: Industries with largest employment supported by the exports of all Member States to non-member countries, 2019</t>
  </si>
  <si>
    <t>Table 3: Supported employment in each industry as a share of the total employment supported by the exports of each industry, EU, 2019</t>
  </si>
  <si>
    <t>Table 2: Employment in each Member State supported by the exports of each Member State, 2019</t>
  </si>
  <si>
    <t>Map 1: Share of spillover effects on employment supported by exports to non-member countries, 2019</t>
  </si>
  <si>
    <t>Figure 3: Share of employment in each Member State supported by the exports of all Member States to non-member countries, 2019</t>
  </si>
  <si>
    <t>Figure 2: Employment in each Member State supported by the exports of all Member States to non-member countries, 2010 and 2019</t>
  </si>
  <si>
    <t>Figure 1: Employment supported by exports, 2019</t>
  </si>
  <si>
    <t xml:space="preserve"> </t>
  </si>
  <si>
    <t>Net beneficiaries
from spillover effects</t>
  </si>
  <si>
    <t>Indirect domestic</t>
  </si>
  <si>
    <t>Direct domestic</t>
  </si>
  <si>
    <t>Reading note: 82.6 % of the employment supported by exports from agriculture, forestry and fishing was in agriculture, forestry and fishing; 3.9 % of the employment supported by exports from agriculture, forestry and fishing was in manufacturing.</t>
  </si>
  <si>
    <t>Reading note: employment of 1 028 thousand persons in Belgium was supported by the exports of all EU Member States to non-member countries.</t>
  </si>
  <si>
    <t>Note: overall, EU employment of 28.5 million in 2010 and 37.3 million in 2019 was supported by EU exports (not shown for scale reasons). As such, there was an increase of 8.8 million between 2010 and 2019.</t>
  </si>
  <si>
    <t>Reading note: employment of 861 000 persons in Belgium was supported by Belgian exports to non-member countries (the domestic effect); employment of 4 000 persons in Bulgaria was supported by Belgian exports to non-member countries (part of the spillover received effect in Bulgaria).</t>
  </si>
  <si>
    <t>Figure 4: Employment in each industry supported by manufacturing exports, 2019</t>
  </si>
  <si>
    <t>Net contributors
of spillover effects</t>
  </si>
  <si>
    <t>Share of different effects in each Member State's employment supported by the exports of all Member States to non-member countries,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</si>
</sst>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_i"/>
    <numFmt numFmtId="167" formatCode="#,##0.0_i"/>
    <numFmt numFmtId="168" formatCode="@_i"/>
  </numFmts>
  <fonts count="17">
    <font>
      <sz val="8"/>
      <color theme="1"/>
      <name val="Calibri Light"/>
      <family val="2"/>
    </font>
    <font>
      <sz val="10"/>
      <name val="Arial"/>
      <family val="2"/>
    </font>
    <font>
      <sz val="10"/>
      <color theme="1"/>
      <name val="Arial"/>
      <family val="2"/>
    </font>
    <font>
      <b/>
      <sz val="9"/>
      <color theme="1"/>
      <name val="Arial"/>
      <family val="2"/>
    </font>
    <font>
      <sz val="9"/>
      <color theme="1"/>
      <name val="Arial"/>
      <family val="2"/>
    </font>
    <font>
      <i/>
      <sz val="9"/>
      <name val="Arial"/>
      <family val="2"/>
    </font>
    <font>
      <i/>
      <sz val="9"/>
      <color theme="1"/>
      <name val="Arial"/>
      <family val="2"/>
    </font>
    <font>
      <b/>
      <sz val="9"/>
      <name val="Arial"/>
      <family val="2"/>
    </font>
    <font>
      <b/>
      <sz val="12"/>
      <color theme="1"/>
      <name val="Arial"/>
      <family val="2"/>
    </font>
    <font>
      <sz val="11"/>
      <color theme="1"/>
      <name val="Calibri"/>
      <family val="2"/>
    </font>
    <font>
      <sz val="8"/>
      <color theme="1"/>
      <name val="Arial"/>
      <family val="2"/>
    </font>
    <font>
      <b/>
      <sz val="12"/>
      <name val="Arial"/>
      <family val="2"/>
    </font>
    <font>
      <sz val="8"/>
      <name val="Arial"/>
      <family val="2"/>
    </font>
    <font>
      <sz val="9"/>
      <color theme="0" tint="-0.24997000396251678"/>
      <name val="Arial"/>
      <family val="2"/>
    </font>
    <font>
      <sz val="12"/>
      <color rgb="FF000000"/>
      <name val="Arial"/>
      <family val="2"/>
    </font>
    <font>
      <sz val="12"/>
      <name val="Arial"/>
      <family val="2"/>
    </font>
    <font>
      <i/>
      <sz val="12"/>
      <name val="Arial"/>
      <family val="2"/>
    </font>
  </fonts>
  <fills count="9">
    <fill>
      <patternFill/>
    </fill>
    <fill>
      <patternFill patternType="gray125"/>
    </fill>
    <fill>
      <patternFill patternType="solid">
        <fgColor theme="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5" tint="0.7999799847602844"/>
        <bgColor indexed="64"/>
      </patternFill>
    </fill>
  </fills>
  <borders count="34">
    <border>
      <left/>
      <right/>
      <top/>
      <bottom/>
      <diagonal/>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indexed="8"/>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color indexed="8"/>
      </bottom>
    </border>
    <border>
      <left/>
      <right style="hair">
        <color rgb="FFA6A6A6"/>
      </right>
      <top style="thin">
        <color rgb="FF000000"/>
      </top>
      <bottom style="hair">
        <color rgb="FFC0C0C0"/>
      </bottom>
    </border>
    <border>
      <left/>
      <right style="hair">
        <color rgb="FFA6A6A6"/>
      </right>
      <top style="hair">
        <color rgb="FFC0C0C0"/>
      </top>
      <bottom style="hair">
        <color rgb="FFC0C0C0"/>
      </bottom>
    </border>
    <border>
      <left/>
      <right style="hair">
        <color rgb="FFA6A6A6"/>
      </right>
      <top style="hair">
        <color rgb="FFC0C0C0"/>
      </top>
      <bottom style="thin">
        <color indexed="8"/>
      </bottom>
    </border>
    <border>
      <left style="hair">
        <color rgb="FFA6A6A6"/>
      </left>
      <right/>
      <top/>
      <bottom/>
    </border>
    <border>
      <left style="hair">
        <color rgb="FFA6A6A6"/>
      </left>
      <right/>
      <top style="hair">
        <color rgb="FFC0C0C0"/>
      </top>
      <bottom style="thin">
        <color rgb="FF000000"/>
      </bottom>
    </border>
    <border>
      <left style="hair">
        <color rgb="FFA6A6A6"/>
      </left>
      <right/>
      <top style="thin">
        <color rgb="FF000000"/>
      </top>
      <bottom/>
    </border>
    <border>
      <left/>
      <right/>
      <top style="thin">
        <color rgb="FF000000"/>
      </top>
      <bottom/>
    </border>
    <border>
      <left/>
      <right/>
      <top/>
      <bottom style="thin">
        <color rgb="FF000000"/>
      </bottom>
    </border>
    <border>
      <left style="hair">
        <color rgb="FFA6A6A6"/>
      </left>
      <right/>
      <top style="hair">
        <color rgb="FFC0C0C0"/>
      </top>
      <bottom/>
    </border>
    <border>
      <left/>
      <right/>
      <top style="hair">
        <color rgb="FFC0C0C0"/>
      </top>
      <bottom style="thin">
        <color rgb="FF000000"/>
      </bottom>
    </border>
    <border>
      <left/>
      <right style="hair">
        <color rgb="FFA6A6A6"/>
      </right>
      <top style="hair">
        <color rgb="FFC0C0C0"/>
      </top>
      <bottom style="thin">
        <color rgb="FF000000"/>
      </bottom>
    </border>
    <border>
      <left/>
      <right/>
      <top style="hair">
        <color rgb="FFC0C0C0"/>
      </top>
      <bottom/>
    </border>
    <border>
      <left/>
      <right/>
      <top style="thin">
        <color rgb="FF000000"/>
      </top>
      <bottom style="thin">
        <color rgb="FF000000"/>
      </bottom>
    </border>
    <border>
      <left style="hair">
        <color rgb="FFA6A6A6"/>
      </left>
      <right style="hair">
        <color rgb="FFA6A6A6"/>
      </right>
      <top style="hair">
        <color rgb="FFC0C0C0"/>
      </top>
      <bottom style="thin">
        <color rgb="FF000000"/>
      </bottom>
    </border>
    <border>
      <left style="hair">
        <color rgb="FFA6A6A6"/>
      </left>
      <right style="hair">
        <color rgb="FFA6A6A6"/>
      </right>
      <top/>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style="thin">
        <color indexed="8"/>
      </bottom>
    </border>
    <border>
      <left style="hair">
        <color rgb="FFA6A6A6"/>
      </left>
      <right/>
      <top/>
      <bottom style="thin">
        <color rgb="FF000000"/>
      </bottom>
    </border>
    <border>
      <left/>
      <right style="hair">
        <color rgb="FFA6A6A6"/>
      </right>
      <top/>
      <bottom/>
    </border>
    <border>
      <left style="hair">
        <color rgb="FFA6A6A6"/>
      </left>
      <right/>
      <top style="thin">
        <color rgb="FF000000"/>
      </top>
      <bottom style="thin">
        <color rgb="FF000000"/>
      </bottom>
    </border>
    <border>
      <left/>
      <right style="hair">
        <color rgb="FFA6A6A6"/>
      </right>
      <top/>
      <bottom style="thin">
        <color rgb="FF000000"/>
      </bottom>
    </border>
    <border>
      <left/>
      <right/>
      <top/>
      <bottom style="hair">
        <color rgb="FFC0C0C0"/>
      </bottom>
    </border>
    <border>
      <left style="hair">
        <color rgb="FFA6A6A6"/>
      </left>
      <right/>
      <top/>
      <bottom style="hair">
        <color rgb="FFC0C0C0"/>
      </bottom>
    </border>
    <border>
      <left/>
      <right style="hair">
        <color rgb="FFA6A6A6"/>
      </right>
      <top style="thin">
        <color rgb="FF000000"/>
      </top>
      <bottom/>
    </border>
    <border>
      <left style="hair">
        <color rgb="FFA6A6A6"/>
      </left>
      <right style="hair">
        <color rgb="FFA6A6A6"/>
      </right>
      <top style="hair">
        <color rgb="FFC0C0C0"/>
      </top>
      <bottom/>
    </border>
    <border>
      <left style="hair">
        <color rgb="FFA6A6A6"/>
      </left>
      <right style="hair">
        <color rgb="FFA6A6A6"/>
      </right>
      <top/>
      <bottom style="hair">
        <color rgb="FFC0C0C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1">
    <xf numFmtId="0" fontId="0" fillId="0" borderId="0" xfId="0"/>
    <xf numFmtId="0" fontId="4" fillId="0" borderId="0" xfId="0" applyFont="1"/>
    <xf numFmtId="0" fontId="3" fillId="0" borderId="0" xfId="0" applyFont="1"/>
    <xf numFmtId="0" fontId="4" fillId="0" borderId="0" xfId="0" applyFont="1" applyAlignment="1">
      <alignment wrapText="1"/>
    </xf>
    <xf numFmtId="3" fontId="4" fillId="0" borderId="0" xfId="0" applyNumberFormat="1" applyFont="1" applyAlignment="1">
      <alignment horizontal="right"/>
    </xf>
    <xf numFmtId="0" fontId="4" fillId="0" borderId="0" xfId="0" applyFont="1" applyAlignment="1">
      <alignment horizontal="right" wrapText="1"/>
    </xf>
    <xf numFmtId="3" fontId="4" fillId="0" borderId="0" xfId="0" applyNumberFormat="1" applyFont="1" applyAlignment="1">
      <alignment wrapText="1"/>
    </xf>
    <xf numFmtId="0" fontId="4" fillId="2" borderId="0" xfId="0" applyFont="1" applyFill="1"/>
    <xf numFmtId="0" fontId="4" fillId="3" borderId="0" xfId="0" applyFont="1" applyFill="1"/>
    <xf numFmtId="0" fontId="4" fillId="4" borderId="0" xfId="0" applyFont="1" applyFill="1"/>
    <xf numFmtId="0" fontId="4" fillId="5" borderId="0" xfId="0" applyFont="1" applyFill="1"/>
    <xf numFmtId="0" fontId="4" fillId="0" borderId="0" xfId="0" applyFont="1" applyAlignment="1">
      <alignment horizontal="right"/>
    </xf>
    <xf numFmtId="0" fontId="5" fillId="0" borderId="0" xfId="0" applyFont="1" applyFill="1" applyBorder="1" applyAlignment="1">
      <alignment vertical="center"/>
    </xf>
    <xf numFmtId="3" fontId="4" fillId="0" borderId="1" xfId="0" applyNumberFormat="1" applyFont="1" applyFill="1" applyBorder="1" applyAlignment="1">
      <alignment horizontal="right"/>
    </xf>
    <xf numFmtId="3" fontId="4" fillId="0" borderId="2" xfId="0" applyNumberFormat="1" applyFont="1" applyFill="1" applyBorder="1" applyAlignment="1">
      <alignment horizontal="right"/>
    </xf>
    <xf numFmtId="3" fontId="4" fillId="0" borderId="3" xfId="0" applyNumberFormat="1" applyFont="1" applyFill="1" applyBorder="1" applyAlignment="1">
      <alignment horizontal="right"/>
    </xf>
    <xf numFmtId="3" fontId="4" fillId="0" borderId="4" xfId="0" applyNumberFormat="1" applyFont="1" applyFill="1" applyBorder="1" applyAlignment="1">
      <alignment horizontal="right"/>
    </xf>
    <xf numFmtId="3" fontId="4" fillId="0" borderId="5" xfId="0" applyNumberFormat="1" applyFont="1" applyFill="1" applyBorder="1" applyAlignment="1">
      <alignment horizontal="right"/>
    </xf>
    <xf numFmtId="3" fontId="4" fillId="0" borderId="6" xfId="0" applyNumberFormat="1" applyFont="1" applyFill="1" applyBorder="1" applyAlignment="1">
      <alignment horizontal="right"/>
    </xf>
    <xf numFmtId="0" fontId="7" fillId="0" borderId="7" xfId="0" applyNumberFormat="1" applyFont="1" applyFill="1" applyBorder="1" applyAlignment="1">
      <alignment horizontal="left"/>
    </xf>
    <xf numFmtId="0" fontId="7" fillId="0" borderId="8" xfId="0" applyNumberFormat="1" applyFont="1" applyFill="1" applyBorder="1" applyAlignment="1">
      <alignment horizontal="left"/>
    </xf>
    <xf numFmtId="0" fontId="7" fillId="0" borderId="9" xfId="0" applyNumberFormat="1" applyFont="1" applyFill="1" applyBorder="1" applyAlignment="1">
      <alignment horizontal="left"/>
    </xf>
    <xf numFmtId="164" fontId="4" fillId="0" borderId="4" xfId="0" applyNumberFormat="1" applyFont="1" applyFill="1" applyBorder="1" applyAlignment="1">
      <alignment horizontal="right"/>
    </xf>
    <xf numFmtId="164" fontId="4" fillId="0" borderId="5" xfId="0" applyNumberFormat="1" applyFont="1" applyFill="1" applyBorder="1" applyAlignment="1">
      <alignment horizontal="right"/>
    </xf>
    <xf numFmtId="164" fontId="4" fillId="0" borderId="6" xfId="0" applyNumberFormat="1" applyFont="1" applyFill="1" applyBorder="1" applyAlignment="1">
      <alignment horizontal="right"/>
    </xf>
    <xf numFmtId="3" fontId="4" fillId="6" borderId="10" xfId="0" applyNumberFormat="1" applyFont="1" applyFill="1" applyBorder="1" applyAlignment="1">
      <alignment horizontal="right"/>
    </xf>
    <xf numFmtId="3" fontId="4" fillId="6" borderId="0" xfId="0" applyNumberFormat="1" applyFont="1" applyFill="1" applyBorder="1" applyAlignment="1">
      <alignment horizontal="right"/>
    </xf>
    <xf numFmtId="164" fontId="4" fillId="6" borderId="10" xfId="0" applyNumberFormat="1" applyFont="1" applyFill="1" applyBorder="1" applyAlignment="1">
      <alignment horizontal="right"/>
    </xf>
    <xf numFmtId="0" fontId="3" fillId="7" borderId="11" xfId="0"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vertical="center"/>
    </xf>
    <xf numFmtId="0" fontId="2" fillId="0" borderId="0" xfId="0" applyFont="1" applyAlignment="1">
      <alignment horizontal="left" wrapText="1"/>
    </xf>
    <xf numFmtId="0" fontId="9" fillId="0" borderId="0" xfId="0" applyFont="1" applyAlignment="1">
      <alignment vertical="center"/>
    </xf>
    <xf numFmtId="0" fontId="2" fillId="0" borderId="0" xfId="0" applyFont="1" applyAlignment="1">
      <alignment horizontal="left" wrapText="1"/>
    </xf>
    <xf numFmtId="165" fontId="4" fillId="0" borderId="0" xfId="0" applyNumberFormat="1" applyFont="1" applyAlignment="1">
      <alignment wrapText="1"/>
    </xf>
    <xf numFmtId="3" fontId="4" fillId="0" borderId="0" xfId="0" applyNumberFormat="1" applyFont="1"/>
    <xf numFmtId="164" fontId="4" fillId="0" borderId="0" xfId="0" applyNumberFormat="1" applyFont="1"/>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3" fontId="4" fillId="6" borderId="12" xfId="0" applyNumberFormat="1" applyFont="1" applyFill="1" applyBorder="1" applyAlignment="1">
      <alignment horizontal="right"/>
    </xf>
    <xf numFmtId="0" fontId="2" fillId="0" borderId="0" xfId="0" applyFont="1" applyAlignment="1">
      <alignment horizontal="left"/>
    </xf>
    <xf numFmtId="165" fontId="4" fillId="0" borderId="0" xfId="0" applyNumberFormat="1" applyFont="1" applyAlignment="1">
      <alignment horizontal="right"/>
    </xf>
    <xf numFmtId="0" fontId="7" fillId="6" borderId="13" xfId="0" applyNumberFormat="1" applyFont="1" applyFill="1" applyBorder="1" applyAlignment="1">
      <alignment horizontal="left"/>
    </xf>
    <xf numFmtId="0" fontId="7" fillId="0" borderId="1" xfId="0" applyNumberFormat="1" applyFont="1" applyFill="1" applyBorder="1" applyAlignment="1">
      <alignment horizontal="left"/>
    </xf>
    <xf numFmtId="0" fontId="7" fillId="0" borderId="2" xfId="0" applyNumberFormat="1" applyFont="1" applyFill="1" applyBorder="1" applyAlignment="1">
      <alignment horizontal="left"/>
    </xf>
    <xf numFmtId="0" fontId="7" fillId="0" borderId="3" xfId="0" applyNumberFormat="1" applyFont="1" applyFill="1" applyBorder="1" applyAlignment="1">
      <alignment horizontal="left"/>
    </xf>
    <xf numFmtId="164" fontId="4" fillId="6" borderId="0" xfId="0" applyNumberFormat="1" applyFont="1" applyFill="1" applyBorder="1" applyAlignment="1">
      <alignment horizontal="right"/>
    </xf>
    <xf numFmtId="0" fontId="4" fillId="0" borderId="14" xfId="0" applyFont="1" applyBorder="1"/>
    <xf numFmtId="0" fontId="3" fillId="7" borderId="15" xfId="0" applyFont="1" applyFill="1" applyBorder="1" applyAlignment="1">
      <alignment horizontal="center" textRotation="90" wrapText="1"/>
    </xf>
    <xf numFmtId="0" fontId="3" fillId="7" borderId="16" xfId="0" applyFont="1" applyFill="1" applyBorder="1" applyAlignment="1">
      <alignment horizontal="center" textRotation="90" wrapText="1"/>
    </xf>
    <xf numFmtId="0" fontId="3" fillId="7" borderId="17" xfId="0" applyFont="1" applyFill="1" applyBorder="1" applyAlignment="1">
      <alignment horizontal="center" textRotation="90" wrapText="1"/>
    </xf>
    <xf numFmtId="0" fontId="3" fillId="7" borderId="11" xfId="0" applyFont="1" applyFill="1" applyBorder="1" applyAlignment="1">
      <alignment horizontal="center" textRotation="90" wrapText="1"/>
    </xf>
    <xf numFmtId="166" fontId="10" fillId="0" borderId="1" xfId="0" applyNumberFormat="1" applyFont="1" applyFill="1" applyBorder="1" applyAlignment="1">
      <alignment horizontal="right"/>
    </xf>
    <xf numFmtId="166" fontId="10" fillId="0" borderId="5" xfId="0" applyNumberFormat="1" applyFont="1" applyFill="1" applyBorder="1" applyAlignment="1">
      <alignment horizontal="right"/>
    </xf>
    <xf numFmtId="166" fontId="10" fillId="0" borderId="2" xfId="0" applyNumberFormat="1" applyFont="1" applyFill="1" applyBorder="1" applyAlignment="1">
      <alignment horizontal="right"/>
    </xf>
    <xf numFmtId="166" fontId="10" fillId="0" borderId="6" xfId="0" applyNumberFormat="1" applyFont="1" applyFill="1" applyBorder="1" applyAlignment="1">
      <alignment horizontal="right"/>
    </xf>
    <xf numFmtId="166" fontId="10" fillId="0" borderId="3" xfId="0" applyNumberFormat="1" applyFont="1" applyFill="1" applyBorder="1" applyAlignment="1">
      <alignment horizontal="right"/>
    </xf>
    <xf numFmtId="166" fontId="10" fillId="0" borderId="0" xfId="0" applyNumberFormat="1" applyFont="1"/>
    <xf numFmtId="166" fontId="10" fillId="0" borderId="18" xfId="0" applyNumberFormat="1" applyFont="1" applyFill="1" applyBorder="1" applyAlignment="1">
      <alignment horizontal="right"/>
    </xf>
    <xf numFmtId="0" fontId="7" fillId="0" borderId="19" xfId="0" applyFont="1" applyFill="1" applyBorder="1" applyAlignment="1">
      <alignment horizontal="left"/>
    </xf>
    <xf numFmtId="0" fontId="7" fillId="0" borderId="1" xfId="0" applyFont="1" applyFill="1" applyBorder="1" applyAlignment="1">
      <alignment horizontal="left" wrapText="1"/>
    </xf>
    <xf numFmtId="0" fontId="7" fillId="0" borderId="2" xfId="0" applyFont="1" applyFill="1" applyBorder="1" applyAlignment="1">
      <alignment horizontal="left" wrapText="1"/>
    </xf>
    <xf numFmtId="0" fontId="7" fillId="0" borderId="18" xfId="0" applyFont="1" applyFill="1" applyBorder="1" applyAlignment="1">
      <alignment horizontal="left" wrapText="1"/>
    </xf>
    <xf numFmtId="0" fontId="4" fillId="0" borderId="0" xfId="0" applyFont="1" applyBorder="1"/>
    <xf numFmtId="0" fontId="3" fillId="7" borderId="11" xfId="0" applyFont="1" applyFill="1" applyBorder="1" applyAlignment="1">
      <alignment horizontal="center" wrapText="1"/>
    </xf>
    <xf numFmtId="167" fontId="4" fillId="0" borderId="4" xfId="0" applyNumberFormat="1" applyFont="1" applyFill="1" applyBorder="1" applyAlignment="1">
      <alignment horizontal="right"/>
    </xf>
    <xf numFmtId="167" fontId="4" fillId="0" borderId="1" xfId="0" applyNumberFormat="1" applyFont="1" applyFill="1" applyBorder="1" applyAlignment="1">
      <alignment horizontal="right"/>
    </xf>
    <xf numFmtId="167" fontId="4" fillId="0" borderId="5" xfId="0" applyNumberFormat="1" applyFont="1" applyFill="1" applyBorder="1" applyAlignment="1">
      <alignment horizontal="right"/>
    </xf>
    <xf numFmtId="167" fontId="4" fillId="0" borderId="2" xfId="0" applyNumberFormat="1" applyFont="1" applyFill="1" applyBorder="1" applyAlignment="1">
      <alignment horizontal="right"/>
    </xf>
    <xf numFmtId="167" fontId="4" fillId="0" borderId="3" xfId="0" applyNumberFormat="1" applyFont="1" applyFill="1" applyBorder="1" applyAlignment="1">
      <alignment horizontal="right"/>
    </xf>
    <xf numFmtId="166" fontId="4" fillId="0" borderId="4" xfId="0" applyNumberFormat="1" applyFont="1" applyFill="1" applyBorder="1" applyAlignment="1">
      <alignment horizontal="left"/>
    </xf>
    <xf numFmtId="166" fontId="4" fillId="0" borderId="5" xfId="0" applyNumberFormat="1" applyFont="1" applyFill="1" applyBorder="1" applyAlignment="1">
      <alignment horizontal="left"/>
    </xf>
    <xf numFmtId="166" fontId="4" fillId="0" borderId="6" xfId="0" applyNumberFormat="1" applyFont="1" applyFill="1" applyBorder="1" applyAlignment="1">
      <alignment horizontal="left"/>
    </xf>
    <xf numFmtId="0" fontId="3" fillId="7" borderId="20" xfId="0" applyFont="1" applyFill="1" applyBorder="1" applyAlignment="1">
      <alignment horizontal="center" wrapText="1"/>
    </xf>
    <xf numFmtId="3" fontId="4" fillId="6" borderId="21" xfId="0" applyNumberFormat="1" applyFont="1" applyFill="1" applyBorder="1" applyAlignment="1">
      <alignment horizontal="right"/>
    </xf>
    <xf numFmtId="166" fontId="4" fillId="0" borderId="22" xfId="0" applyNumberFormat="1" applyFont="1" applyFill="1" applyBorder="1" applyAlignment="1">
      <alignment horizontal="right"/>
    </xf>
    <xf numFmtId="166" fontId="4" fillId="0" borderId="23" xfId="0" applyNumberFormat="1" applyFont="1" applyFill="1" applyBorder="1" applyAlignment="1">
      <alignment horizontal="right"/>
    </xf>
    <xf numFmtId="166" fontId="4" fillId="0" borderId="24" xfId="0" applyNumberFormat="1" applyFont="1" applyFill="1" applyBorder="1" applyAlignment="1">
      <alignment horizontal="right"/>
    </xf>
    <xf numFmtId="165" fontId="4" fillId="0" borderId="0" xfId="0" applyNumberFormat="1" applyFont="1" applyAlignment="1">
      <alignment horizontal="left"/>
    </xf>
    <xf numFmtId="0" fontId="4" fillId="7" borderId="0" xfId="0" applyFont="1" applyFill="1"/>
    <xf numFmtId="0" fontId="4" fillId="8" borderId="0" xfId="0" applyFont="1" applyFill="1"/>
    <xf numFmtId="0" fontId="3" fillId="7" borderId="25"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7" fillId="6" borderId="26" xfId="0" applyNumberFormat="1" applyFont="1" applyFill="1" applyBorder="1" applyAlignment="1">
      <alignment horizontal="left"/>
    </xf>
    <xf numFmtId="166" fontId="10" fillId="7" borderId="4" xfId="0" applyNumberFormat="1" applyFont="1" applyFill="1" applyBorder="1" applyAlignment="1">
      <alignment horizontal="right"/>
    </xf>
    <xf numFmtId="166" fontId="10" fillId="7" borderId="2" xfId="0" applyNumberFormat="1" applyFont="1" applyFill="1" applyBorder="1" applyAlignment="1">
      <alignment horizontal="right"/>
    </xf>
    <xf numFmtId="167" fontId="4" fillId="0" borderId="15" xfId="0" applyNumberFormat="1" applyFont="1" applyFill="1" applyBorder="1" applyAlignment="1">
      <alignment horizontal="right"/>
    </xf>
    <xf numFmtId="167" fontId="4" fillId="0" borderId="18" xfId="0" applyNumberFormat="1" applyFont="1" applyFill="1" applyBorder="1" applyAlignment="1">
      <alignment horizontal="right"/>
    </xf>
    <xf numFmtId="167" fontId="4" fillId="0" borderId="27" xfId="0" applyNumberFormat="1" applyFont="1" applyFill="1" applyBorder="1" applyAlignment="1">
      <alignment horizontal="right"/>
    </xf>
    <xf numFmtId="167" fontId="4" fillId="0" borderId="19" xfId="0" applyNumberFormat="1" applyFont="1" applyFill="1" applyBorder="1" applyAlignment="1">
      <alignment horizontal="right"/>
    </xf>
    <xf numFmtId="0" fontId="11" fillId="0" borderId="0" xfId="0" applyFont="1" applyAlignment="1">
      <alignment horizontal="left"/>
    </xf>
    <xf numFmtId="0" fontId="11" fillId="0" borderId="0" xfId="0" applyFont="1" applyAlignment="1">
      <alignment horizontal="left" vertical="center"/>
    </xf>
    <xf numFmtId="166" fontId="10" fillId="7" borderId="16" xfId="0" applyNumberFormat="1" applyFont="1" applyFill="1" applyBorder="1" applyAlignment="1">
      <alignment horizontal="right"/>
    </xf>
    <xf numFmtId="0" fontId="2" fillId="0" borderId="0" xfId="0" applyFont="1" applyAlignment="1">
      <alignment horizontal="left"/>
    </xf>
    <xf numFmtId="167" fontId="4" fillId="7" borderId="2" xfId="0" applyNumberFormat="1" applyFont="1" applyFill="1" applyBorder="1" applyAlignment="1">
      <alignment horizontal="right"/>
    </xf>
    <xf numFmtId="167" fontId="4" fillId="7" borderId="4" xfId="0" applyNumberFormat="1" applyFont="1" applyFill="1" applyBorder="1" applyAlignment="1">
      <alignment horizontal="right"/>
    </xf>
    <xf numFmtId="167" fontId="4" fillId="7" borderId="18" xfId="0" applyNumberFormat="1" applyFont="1" applyFill="1" applyBorder="1" applyAlignment="1">
      <alignment horizontal="right"/>
    </xf>
    <xf numFmtId="168" fontId="4" fillId="0" borderId="18" xfId="0" applyNumberFormat="1" applyFont="1" applyFill="1" applyBorder="1" applyAlignment="1">
      <alignment horizontal="right"/>
    </xf>
    <xf numFmtId="168" fontId="4" fillId="0" borderId="1" xfId="0" applyNumberFormat="1" applyFont="1" applyFill="1" applyBorder="1" applyAlignment="1">
      <alignment horizontal="right"/>
    </xf>
    <xf numFmtId="168" fontId="4" fillId="0" borderId="2" xfId="0" applyNumberFormat="1" applyFont="1" applyFill="1" applyBorder="1" applyAlignment="1">
      <alignment horizontal="right"/>
    </xf>
    <xf numFmtId="168" fontId="4" fillId="0" borderId="19" xfId="0" applyNumberFormat="1" applyFont="1" applyFill="1" applyBorder="1" applyAlignment="1">
      <alignment horizontal="right"/>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2" fillId="0" borderId="0" xfId="0" applyNumberFormat="1" applyFont="1" applyFill="1" applyBorder="1" applyAlignment="1">
      <alignment horizontal="left"/>
    </xf>
    <xf numFmtId="166" fontId="10" fillId="0" borderId="0" xfId="0" applyNumberFormat="1" applyFont="1" applyFill="1" applyBorder="1" applyAlignment="1">
      <alignment horizontal="right"/>
    </xf>
    <xf numFmtId="0" fontId="12" fillId="0" borderId="0" xfId="0" applyFont="1" applyAlignment="1">
      <alignment horizontal="left"/>
    </xf>
    <xf numFmtId="0" fontId="10" fillId="0" borderId="0" xfId="0" applyFont="1"/>
    <xf numFmtId="0" fontId="10" fillId="0" borderId="0" xfId="0" applyFont="1" applyAlignment="1">
      <alignment horizontal="left"/>
    </xf>
    <xf numFmtId="0" fontId="10" fillId="0" borderId="0" xfId="0" applyFont="1" applyBorder="1"/>
    <xf numFmtId="3" fontId="10" fillId="0" borderId="0" xfId="0" applyNumberFormat="1" applyFont="1" applyFill="1" applyBorder="1" applyAlignment="1">
      <alignment horizontal="right"/>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0" fillId="0" borderId="0" xfId="0" applyFont="1" applyFill="1" applyBorder="1" applyAlignment="1">
      <alignment horizontal="right" textRotation="90" wrapText="1"/>
    </xf>
    <xf numFmtId="167" fontId="10" fillId="0" borderId="0" xfId="0" applyNumberFormat="1" applyFont="1"/>
    <xf numFmtId="0" fontId="13" fillId="0" borderId="0" xfId="0" applyFont="1" applyAlignment="1">
      <alignment horizontal="right" wrapText="1"/>
    </xf>
    <xf numFmtId="3" fontId="13" fillId="0" borderId="0" xfId="0" applyNumberFormat="1" applyFont="1" applyAlignment="1">
      <alignment wrapText="1"/>
    </xf>
    <xf numFmtId="3" fontId="13" fillId="0" borderId="0" xfId="0" applyNumberFormat="1" applyFont="1"/>
    <xf numFmtId="0" fontId="13" fillId="0" borderId="0" xfId="0" applyFont="1" applyAlignment="1">
      <alignment horizontal="right"/>
    </xf>
    <xf numFmtId="165" fontId="13" fillId="0" borderId="0" xfId="0" applyNumberFormat="1" applyFont="1" applyAlignment="1">
      <alignment wrapText="1"/>
    </xf>
    <xf numFmtId="166" fontId="10" fillId="0" borderId="16" xfId="0" applyNumberFormat="1" applyFont="1" applyFill="1" applyBorder="1" applyAlignment="1">
      <alignment horizontal="righ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7" fontId="10" fillId="0" borderId="0" xfId="0" applyNumberFormat="1" applyFont="1" applyFill="1" applyBorder="1" applyAlignment="1">
      <alignment horizontal="right"/>
    </xf>
    <xf numFmtId="0" fontId="3" fillId="7" borderId="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13"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28" xfId="0" applyFont="1" applyFill="1" applyBorder="1" applyAlignment="1">
      <alignment horizontal="center" vertical="center"/>
    </xf>
    <xf numFmtId="0" fontId="4" fillId="0" borderId="0" xfId="0" applyFont="1" applyAlignment="1">
      <alignment horizontal="center" vertical="center" textRotation="90"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7" borderId="30" xfId="0" applyFont="1" applyFill="1" applyBorder="1" applyAlignment="1">
      <alignment horizontal="center" vertical="center" wrapText="1"/>
    </xf>
    <xf numFmtId="0" fontId="3" fillId="7" borderId="14" xfId="0" applyFont="1" applyFill="1" applyBorder="1" applyAlignment="1">
      <alignment horizontal="center" vertical="center"/>
    </xf>
    <xf numFmtId="0" fontId="4" fillId="0" borderId="0" xfId="0" applyFont="1" applyAlignment="1">
      <alignment horizontal="left" wrapText="1"/>
    </xf>
    <xf numFmtId="0" fontId="3" fillId="7" borderId="0" xfId="0" applyFont="1" applyFill="1" applyBorder="1" applyAlignment="1">
      <alignment horizontal="center" vertical="center" wrapText="1"/>
    </xf>
    <xf numFmtId="0" fontId="3" fillId="7" borderId="16" xfId="0" applyFont="1" applyFill="1" applyBorder="1" applyAlignment="1">
      <alignment horizontal="center" wrapText="1"/>
    </xf>
    <xf numFmtId="0" fontId="3" fillId="7" borderId="17" xfId="0" applyFont="1" applyFill="1" applyBorder="1" applyAlignment="1">
      <alignment horizontal="center" wrapText="1"/>
    </xf>
    <xf numFmtId="0" fontId="3" fillId="7" borderId="31" xfId="0" applyFont="1" applyFill="1" applyBorder="1" applyAlignment="1">
      <alignment horizontal="center" vertical="center"/>
    </xf>
    <xf numFmtId="0" fontId="3" fillId="7" borderId="15"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2"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supported by exports, 2019</a:t>
            </a:r>
            <a:r>
              <a:rPr lang="en-US" cap="none" sz="1600" b="0" u="none" baseline="0">
                <a:solidFill>
                  <a:srgbClr val="000000"/>
                </a:solidFill>
                <a:latin typeface="Arial"/>
                <a:ea typeface="Arial"/>
                <a:cs typeface="Arial"/>
              </a:rPr>
              <a:t>
(thousands)</a:t>
            </a:r>
          </a:p>
        </c:rich>
      </c:tx>
      <c:layout>
        <c:manualLayout>
          <c:xMode val="edge"/>
          <c:yMode val="edge"/>
          <c:x val="0"/>
          <c:y val="0"/>
        </c:manualLayout>
      </c:layout>
      <c:overlay val="0"/>
      <c:spPr>
        <a:noFill/>
        <a:ln>
          <a:noFill/>
        </a:ln>
      </c:spPr>
    </c:title>
    <c:plotArea>
      <c:layout>
        <c:manualLayout>
          <c:layoutTarget val="inner"/>
          <c:xMode val="edge"/>
          <c:yMode val="edge"/>
          <c:x val="0.075"/>
          <c:y val="0.09275"/>
          <c:w val="0.9105"/>
          <c:h val="0.56225"/>
        </c:manualLayout>
      </c:layout>
      <c:barChart>
        <c:barDir val="col"/>
        <c:grouping val="clustered"/>
        <c:varyColors val="0"/>
        <c:ser>
          <c:idx val="0"/>
          <c:order val="0"/>
          <c:tx>
            <c:strRef>
              <c:f>'F1'!$D$13</c:f>
              <c:strCache>
                <c:ptCount val="1"/>
                <c:pt idx="0">
                  <c:v>Employment in each Member State supported by exports of all EU Member States to non-member countries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'F1'!$B$14:$C$41</c:f>
              <c:multiLvlStrCache/>
            </c:multiLvlStrRef>
          </c:cat>
          <c:val>
            <c:numRef>
              <c:f>'F1'!$D$14:$D$41</c:f>
              <c:numCache/>
            </c:numRef>
          </c:val>
        </c:ser>
        <c:ser>
          <c:idx val="1"/>
          <c:order val="1"/>
          <c:tx>
            <c:strRef>
              <c:f>'F1'!$E$13</c:f>
              <c:strCache>
                <c:ptCount val="1"/>
                <c:pt idx="0">
                  <c:v>Employment in the EU supported by exports of each Member State to non-member countries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'F1'!$B$14:$C$41</c:f>
              <c:multiLvlStrCache/>
            </c:multiLvlStrRef>
          </c:cat>
          <c:val>
            <c:numRef>
              <c:f>'F1'!$E$14:$E$41</c:f>
              <c:numCache/>
            </c:numRef>
          </c:val>
        </c:ser>
        <c:axId val="42929786"/>
        <c:axId val="50823755"/>
      </c:barChart>
      <c:catAx>
        <c:axId val="4292978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0823755"/>
        <c:crosses val="autoZero"/>
        <c:auto val="1"/>
        <c:lblOffset val="100"/>
        <c:noMultiLvlLbl val="0"/>
      </c:catAx>
      <c:valAx>
        <c:axId val="5082375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929786"/>
        <c:crosses val="autoZero"/>
        <c:crossBetween val="between"/>
        <c:dispUnits/>
      </c:valAx>
    </c:plotArea>
    <c:legend>
      <c:legendPos val="b"/>
      <c:layout>
        <c:manualLayout>
          <c:xMode val="edge"/>
          <c:yMode val="edge"/>
          <c:x val="0.0675"/>
          <c:y val="0.86725"/>
          <c:w val="0.9195"/>
          <c:h val="0.061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in each Member State supported by the exports of all Member States to non-member countries, 2010 and 2019</a:t>
            </a:r>
            <a:r>
              <a:rPr lang="en-US" cap="none" sz="1600" b="0" u="none" baseline="0">
                <a:solidFill>
                  <a:srgbClr val="000000"/>
                </a:solidFill>
                <a:latin typeface="Arial"/>
                <a:ea typeface="Arial"/>
                <a:cs typeface="Arial"/>
              </a:rPr>
              <a:t>
(thousands)</a:t>
            </a:r>
          </a:p>
        </c:rich>
      </c:tx>
      <c:layout>
        <c:manualLayout>
          <c:xMode val="edge"/>
          <c:yMode val="edge"/>
          <c:x val="0.00525"/>
          <c:y val="0.0075"/>
        </c:manualLayout>
      </c:layout>
      <c:overlay val="0"/>
      <c:spPr>
        <a:noFill/>
        <a:ln>
          <a:noFill/>
        </a:ln>
      </c:spPr>
    </c:title>
    <c:plotArea>
      <c:layout>
        <c:manualLayout>
          <c:xMode val="edge"/>
          <c:yMode val="edge"/>
          <c:x val="0.01025"/>
          <c:y val="0.13325"/>
          <c:w val="0.975"/>
          <c:h val="0.7015"/>
        </c:manualLayout>
      </c:layout>
      <c:barChart>
        <c:barDir val="col"/>
        <c:grouping val="clustered"/>
        <c:varyColors val="0"/>
        <c:ser>
          <c:idx val="0"/>
          <c:order val="0"/>
          <c:tx>
            <c:strRef>
              <c:f>'F2'!$D$13</c:f>
              <c:strCache>
                <c:ptCount val="1"/>
                <c:pt idx="0">
                  <c:v>2010</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'F2'!$C$15:$C$41</c:f>
              <c:strCache/>
            </c:strRef>
          </c:cat>
          <c:val>
            <c:numRef>
              <c:f>'F2'!$D$15:$D$41</c:f>
              <c:numCache/>
            </c:numRef>
          </c:val>
        </c:ser>
        <c:ser>
          <c:idx val="1"/>
          <c:order val="1"/>
          <c:tx>
            <c:strRef>
              <c:f>'F2'!$E$13</c:f>
              <c:strCache>
                <c:ptCount val="1"/>
                <c:pt idx="0">
                  <c:v>2019</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'F2'!$C$15:$C$41</c:f>
              <c:strCache/>
            </c:strRef>
          </c:cat>
          <c:val>
            <c:numRef>
              <c:f>'F2'!$E$15:$E$41</c:f>
              <c:numCache/>
            </c:numRef>
          </c:val>
        </c:ser>
        <c:axId val="54760612"/>
        <c:axId val="23083461"/>
      </c:barChart>
      <c:catAx>
        <c:axId val="5476061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3083461"/>
        <c:crosses val="autoZero"/>
        <c:auto val="1"/>
        <c:lblOffset val="100"/>
        <c:noMultiLvlLbl val="0"/>
      </c:catAx>
      <c:valAx>
        <c:axId val="2308346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4760612"/>
        <c:crosses val="autoZero"/>
        <c:crossBetween val="between"/>
        <c:dispUnits/>
      </c:valAx>
    </c:plotArea>
    <c:legend>
      <c:legendPos val="b"/>
      <c:layout>
        <c:manualLayout>
          <c:xMode val="edge"/>
          <c:yMode val="edge"/>
          <c:x val="0.478"/>
          <c:y val="0.84675"/>
          <c:w val="0.1625"/>
          <c:h val="0.050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employment in each Member State supported by the exports of all Member States to non-member countries, 2019</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415"/>
          <c:y val="0.148"/>
          <c:w val="0.77175"/>
          <c:h val="0.6145"/>
        </c:manualLayout>
      </c:layout>
      <c:barChart>
        <c:barDir val="col"/>
        <c:grouping val="stacked"/>
        <c:varyColors val="0"/>
        <c:ser>
          <c:idx val="0"/>
          <c:order val="0"/>
          <c:tx>
            <c:strRef>
              <c:f>'F3'!$D$13</c:f>
              <c:strCache>
                <c:ptCount val="1"/>
                <c:pt idx="0">
                  <c:v>Direct domestic</c:v>
                </c:pt>
              </c:strCache>
            </c:strRef>
          </c:tx>
          <c:spPr>
            <a:solidFill>
              <a:srgbClr val="4F81BD">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'F3'!$C$14:$C$42</c:f>
              <c:strCache/>
            </c:strRef>
          </c:cat>
          <c:val>
            <c:numRef>
              <c:f>'F3'!$D$14:$D$42</c:f>
              <c:numCache/>
            </c:numRef>
          </c:val>
        </c:ser>
        <c:ser>
          <c:idx val="1"/>
          <c:order val="1"/>
          <c:tx>
            <c:strRef>
              <c:f>'F3'!$E$13</c:f>
              <c:strCache>
                <c:ptCount val="1"/>
                <c:pt idx="0">
                  <c:v>Indirect domestic</c:v>
                </c:pt>
              </c:strCache>
            </c:strRef>
          </c:tx>
          <c:spPr>
            <a:solidFill>
              <a:schemeClr val="accent2">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'F3'!$C$14:$C$42</c:f>
              <c:strCache/>
            </c:strRef>
          </c:cat>
          <c:val>
            <c:numRef>
              <c:f>'F3'!$E$14:$E$42</c:f>
              <c:numCache/>
            </c:numRef>
          </c:val>
        </c:ser>
        <c:ser>
          <c:idx val="2"/>
          <c:order val="2"/>
          <c:tx>
            <c:strRef>
              <c:f>'F3'!$F$13</c:f>
              <c:strCache>
                <c:ptCount val="1"/>
                <c:pt idx="0">
                  <c:v>Spillover received</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'F3'!$C$14:$C$42</c:f>
              <c:strCache/>
            </c:strRef>
          </c:cat>
          <c:val>
            <c:numRef>
              <c:f>'F3'!$F$14:$F$42</c:f>
              <c:numCache/>
            </c:numRef>
          </c:val>
        </c:ser>
        <c:overlap val="100"/>
        <c:axId val="6424558"/>
        <c:axId val="57821023"/>
      </c:barChart>
      <c:catAx>
        <c:axId val="642455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7821023"/>
        <c:crosses val="autoZero"/>
        <c:auto val="1"/>
        <c:lblOffset val="100"/>
        <c:noMultiLvlLbl val="0"/>
      </c:catAx>
      <c:valAx>
        <c:axId val="57821023"/>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424558"/>
        <c:crosses val="autoZero"/>
        <c:crossBetween val="between"/>
        <c:dispUnits/>
      </c:valAx>
    </c:plotArea>
    <c:legend>
      <c:legendPos val="r"/>
      <c:layout>
        <c:manualLayout>
          <c:xMode val="edge"/>
          <c:yMode val="edge"/>
          <c:x val="0.8235"/>
          <c:y val="0.55875"/>
          <c:w val="0.17525"/>
          <c:h val="0.225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in each industry supported by manufacturing exports, 2019</a:t>
            </a:r>
            <a:r>
              <a:rPr lang="en-US" cap="none" sz="1600" b="0" u="none" baseline="0">
                <a:solidFill>
                  <a:srgbClr val="000000"/>
                </a:solidFill>
                <a:latin typeface="Arial"/>
                <a:ea typeface="Arial"/>
                <a:cs typeface="Arial"/>
              </a:rPr>
              <a:t>
(thousands)</a:t>
            </a:r>
          </a:p>
        </c:rich>
      </c:tx>
      <c:layout>
        <c:manualLayout>
          <c:xMode val="edge"/>
          <c:yMode val="edge"/>
          <c:x val="0.00525"/>
          <c:y val="0.007"/>
        </c:manualLayout>
      </c:layout>
      <c:overlay val="0"/>
      <c:spPr>
        <a:noFill/>
        <a:ln>
          <a:noFill/>
        </a:ln>
      </c:spPr>
    </c:title>
    <c:plotArea>
      <c:layout>
        <c:manualLayout>
          <c:xMode val="edge"/>
          <c:yMode val="edge"/>
          <c:x val="0.012"/>
          <c:y val="0.12275"/>
          <c:w val="0.988"/>
          <c:h val="0.74175"/>
        </c:manualLayout>
      </c:layout>
      <c:barChart>
        <c:barDir val="bar"/>
        <c:grouping val="clustered"/>
        <c:varyColors val="0"/>
        <c:ser>
          <c:idx val="0"/>
          <c:order val="0"/>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'F4'!$C$11:$C$30</c:f>
              <c:strCache/>
            </c:strRef>
          </c:cat>
          <c:val>
            <c:numRef>
              <c:f>'F4'!$D$11:$D$30</c:f>
              <c:numCache/>
            </c:numRef>
          </c:val>
        </c:ser>
        <c:axId val="50627160"/>
        <c:axId val="52991257"/>
      </c:barChart>
      <c:catAx>
        <c:axId val="50627160"/>
        <c:scaling>
          <c:orientation val="maxMin"/>
        </c:scaling>
        <c:axPos val="l"/>
        <c:delete val="0"/>
        <c:numFmt formatCode="General" sourceLinked="1"/>
        <c:majorTickMark val="out"/>
        <c:minorTickMark val="none"/>
        <c:tickLblPos val="nextTo"/>
        <c:spPr>
          <a:ln>
            <a:solidFill>
              <a:srgbClr val="000000"/>
            </a:solidFill>
            <a:prstDash val="solid"/>
          </a:ln>
        </c:spPr>
        <c:crossAx val="52991257"/>
        <c:crosses val="autoZero"/>
        <c:auto val="1"/>
        <c:lblOffset val="100"/>
        <c:noMultiLvlLbl val="0"/>
      </c:catAx>
      <c:valAx>
        <c:axId val="52991257"/>
        <c:scaling>
          <c:orientation val="minMax"/>
        </c:scaling>
        <c:axPos val="t"/>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50627160"/>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cdr:x>
      <cdr:y>0</cdr:y>
    </cdr:to>
    <cdr:sp macro="" textlink="">
      <cdr:nvSpPr>
        <cdr:cNvPr id="4" name="FootonotesShape"/>
        <cdr:cNvSpPr txBox="1"/>
      </cdr:nvSpPr>
      <cdr:spPr>
        <a:xfrm>
          <a:off x="0" y="7162800"/>
          <a:ext cx="0" cy="0"/>
        </a:xfrm>
        <a:prstGeom prst="rect">
          <a:avLst/>
        </a:prstGeom>
        <a:ln>
          <a:noFill/>
        </a:ln>
      </cdr:spPr>
      <cdr:txBody>
        <a:bodyPr vertOverflow="clip" vert="horz" wrap="square" rtlCol="0">
          <a:spAutoFit/>
        </a:bodyPr>
        <a:lstStyle/>
        <a:p>
          <a:r>
            <a:rPr lang="en-GB" sz="1200">
              <a:effectLst/>
              <a:latin typeface="Arial" panose="020B0604020202020204" pitchFamily="34" charset="0"/>
              <a:ea typeface="+mn-ea"/>
              <a:cs typeface="Arial" panose="020B0604020202020204" pitchFamily="34" charset="0"/>
            </a:rPr>
            <a:t>Note: sorted on</a:t>
          </a:r>
          <a:r>
            <a:rPr lang="en-GB" sz="1200" baseline="0">
              <a:effectLst/>
              <a:latin typeface="Arial" panose="020B0604020202020204" pitchFamily="34" charset="0"/>
              <a:ea typeface="+mn-ea"/>
              <a:cs typeface="Arial" panose="020B0604020202020204" pitchFamily="34" charset="0"/>
            </a:rPr>
            <a:t> the difference between the two indicators shown</a:t>
          </a:r>
          <a:r>
            <a:rPr lang="en-GB" sz="1200">
              <a:effectLst/>
              <a:latin typeface="Arial" panose="020B0604020202020204" pitchFamily="34" charset="0"/>
              <a:ea typeface="+mn-ea"/>
              <a:cs typeface="Arial" panose="020B0604020202020204" pitchFamily="34" charset="0"/>
            </a:rPr>
            <a:t>.</a:t>
          </a:r>
          <a:endParaRPr lang="en-GB" sz="1200">
            <a:effectLst/>
            <a:latin typeface="Arial" panose="020B0604020202020204" pitchFamily="34" charset="0"/>
            <a:cs typeface="Arial" panose="020B0604020202020204" pitchFamily="34" charset="0"/>
          </a:endParaRPr>
        </a:p>
        <a:p>
          <a:pPr>
            <a:spcBef>
              <a:spcPts val="300"/>
            </a:spcBef>
          </a:pPr>
          <a:r>
            <a:rPr lang="en-GB" sz="1200" i="1">
              <a:latin typeface="Arial"/>
            </a:rPr>
            <a:t>Source:</a:t>
          </a:r>
          <a:r>
            <a:rPr lang="en-GB" sz="1200">
              <a:latin typeface="Arial"/>
            </a:rPr>
            <a:t> Eurostat — FIGARO</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20</xdr:row>
      <xdr:rowOff>133350</xdr:rowOff>
    </xdr:from>
    <xdr:to>
      <xdr:col>12</xdr:col>
      <xdr:colOff>9525</xdr:colOff>
      <xdr:row>78</xdr:row>
      <xdr:rowOff>9525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429375" y="3124200"/>
          <a:ext cx="6105525" cy="8715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46</xdr:row>
      <xdr:rowOff>104775</xdr:rowOff>
    </xdr:from>
    <xdr:to>
      <xdr:col>15</xdr:col>
      <xdr:colOff>495300</xdr:colOff>
      <xdr:row>96</xdr:row>
      <xdr:rowOff>133350</xdr:rowOff>
    </xdr:to>
    <xdr:graphicFrame macro="">
      <xdr:nvGraphicFramePr>
        <xdr:cNvPr id="2" name="Chart 1"/>
        <xdr:cNvGraphicFramePr/>
      </xdr:nvGraphicFramePr>
      <xdr:xfrm>
        <a:off x="1133475" y="8239125"/>
        <a:ext cx="9525000" cy="7648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0.9005</cdr:y>
    </cdr:from>
    <cdr:to>
      <cdr:x>0</cdr:x>
      <cdr:y>0</cdr:y>
    </cdr:to>
    <cdr:sp macro="" textlink="">
      <cdr:nvSpPr>
        <cdr:cNvPr id="2" name="FootonotesShape"/>
        <cdr:cNvSpPr txBox="1"/>
      </cdr:nvSpPr>
      <cdr:spPr>
        <a:xfrm>
          <a:off x="47625" y="5991225"/>
          <a:ext cx="0" cy="0"/>
        </a:xfrm>
        <a:prstGeom prst="rect">
          <a:avLst/>
        </a:prstGeom>
        <a:ln>
          <a:noFill/>
        </a:ln>
      </cdr:spPr>
      <cdr:txBody>
        <a:bodyPr vertOverflow="clip" vert="horz" wrap="square" rtlCol="0">
          <a:spAutoFit/>
        </a:bodyPr>
        <a:lstStyle/>
        <a:p>
          <a:r>
            <a:rPr lang="en-GB" sz="1200">
              <a:latin typeface="Arial"/>
            </a:rPr>
            <a:t>Note: overall, EU employment of 28.5 million in 2010 and 37.3 million in 2019 was supported by EU exports (not shown for scale reasons). As such, there was an increase of 8.8 million between 2010 and 2019.</a:t>
          </a:r>
        </a:p>
        <a:p>
          <a:pPr>
            <a:spcBef>
              <a:spcPts val="300"/>
            </a:spcBef>
          </a:pPr>
          <a:r>
            <a:rPr lang="en-GB" sz="1200" i="1">
              <a:latin typeface="Arial"/>
            </a:rPr>
            <a:t>Source:</a:t>
          </a:r>
          <a:r>
            <a:rPr lang="en-GB" sz="1200">
              <a:latin typeface="Arial"/>
            </a:rPr>
            <a:t> Eurostat — FIGARO</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45</xdr:row>
      <xdr:rowOff>19050</xdr:rowOff>
    </xdr:from>
    <xdr:to>
      <xdr:col>18</xdr:col>
      <xdr:colOff>276225</xdr:colOff>
      <xdr:row>88</xdr:row>
      <xdr:rowOff>133350</xdr:rowOff>
    </xdr:to>
    <xdr:graphicFrame macro="">
      <xdr:nvGraphicFramePr>
        <xdr:cNvPr id="2" name="Chart 1"/>
        <xdr:cNvGraphicFramePr/>
      </xdr:nvGraphicFramePr>
      <xdr:xfrm>
        <a:off x="1133475" y="6924675"/>
        <a:ext cx="9525000" cy="6657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0.95825</cdr:y>
    </cdr:from>
    <cdr:to>
      <cdr:x>0</cdr:x>
      <cdr:y>0</cdr:y>
    </cdr:to>
    <cdr:sp macro="" textlink="">
      <cdr:nvSpPr>
        <cdr:cNvPr id="4" name="FootonotesShape"/>
        <cdr:cNvSpPr txBox="1"/>
      </cdr:nvSpPr>
      <cdr:spPr>
        <a:xfrm>
          <a:off x="28575" y="620077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 FIGARO</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0</xdr:colOff>
      <xdr:row>7</xdr:row>
      <xdr:rowOff>104775</xdr:rowOff>
    </xdr:from>
    <xdr:to>
      <xdr:col>26</xdr:col>
      <xdr:colOff>457200</xdr:colOff>
      <xdr:row>49</xdr:row>
      <xdr:rowOff>28575</xdr:rowOff>
    </xdr:to>
    <xdr:graphicFrame macro="">
      <xdr:nvGraphicFramePr>
        <xdr:cNvPr id="2" name="Chart 1"/>
        <xdr:cNvGraphicFramePr/>
      </xdr:nvGraphicFramePr>
      <xdr:xfrm>
        <a:off x="5572125" y="12287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20</xdr:row>
      <xdr:rowOff>0</xdr:rowOff>
    </xdr:from>
    <xdr:to>
      <xdr:col>17</xdr:col>
      <xdr:colOff>447675</xdr:colOff>
      <xdr:row>75</xdr:row>
      <xdr:rowOff>104775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15050" y="3048000"/>
          <a:ext cx="6105525" cy="8524875"/>
        </a:xfrm>
        <a:prstGeom prst="rect">
          <a:avLst/>
        </a:prstGeom>
        <a:ln>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0.88025</cdr:y>
    </cdr:from>
    <cdr:to>
      <cdr:x>0</cdr:x>
      <cdr:y>0</cdr:y>
    </cdr:to>
    <cdr:sp macro="" textlink="">
      <cdr:nvSpPr>
        <cdr:cNvPr id="3" name="FootonotesShape"/>
        <cdr:cNvSpPr txBox="1"/>
      </cdr:nvSpPr>
      <cdr:spPr>
        <a:xfrm>
          <a:off x="47625" y="6438900"/>
          <a:ext cx="0" cy="0"/>
        </a:xfrm>
        <a:prstGeom prst="rect">
          <a:avLst/>
        </a:prstGeom>
        <a:ln>
          <a:noFill/>
        </a:ln>
      </cdr:spPr>
      <cdr:txBody>
        <a:bodyPr vertOverflow="clip" vert="horz" wrap="square" rtlCol="0">
          <a:spAutoFit/>
        </a:bodyPr>
        <a:lstStyle/>
        <a:p>
          <a:r>
            <a:rPr lang="en-GB" sz="1200">
              <a:latin typeface="Arial"/>
            </a:rPr>
            <a:t>Note: in addition, employment of 12.2 million in manufacturing was supported by manufacturing exports (not shown for scale reasons).</a:t>
          </a:r>
        </a:p>
        <a:p>
          <a:pPr>
            <a:spcBef>
              <a:spcPts val="300"/>
            </a:spcBef>
          </a:pPr>
          <a:r>
            <a:rPr lang="en-GB" sz="1200">
              <a:latin typeface="Arial"/>
            </a:rPr>
            <a:t>(¹) Including also undifferentiated goods- and services-producing activities of households for own use.</a:t>
          </a:r>
        </a:p>
        <a:p>
          <a:pPr>
            <a:spcBef>
              <a:spcPts val="300"/>
            </a:spcBef>
          </a:pPr>
          <a:r>
            <a:rPr lang="en-GB" sz="1200" i="1">
              <a:latin typeface="Arial"/>
            </a:rPr>
            <a:t>Source:</a:t>
          </a:r>
          <a:r>
            <a:rPr lang="en-GB" sz="1200">
              <a:latin typeface="Arial"/>
            </a:rPr>
            <a:t> Eurostat — FIGARO</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35</xdr:row>
      <xdr:rowOff>95250</xdr:rowOff>
    </xdr:from>
    <xdr:to>
      <xdr:col>12</xdr:col>
      <xdr:colOff>123825</xdr:colOff>
      <xdr:row>83</xdr:row>
      <xdr:rowOff>95250</xdr:rowOff>
    </xdr:to>
    <xdr:graphicFrame macro="">
      <xdr:nvGraphicFramePr>
        <xdr:cNvPr id="2" name="Chart 1"/>
        <xdr:cNvGraphicFramePr/>
      </xdr:nvGraphicFramePr>
      <xdr:xfrm>
        <a:off x="1533525" y="5486400"/>
        <a:ext cx="9525000" cy="731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2 Economy and finance">
      <a:dk1>
        <a:sysClr val="windowText" lastClr="000000"/>
      </a:dk1>
      <a:lt1>
        <a:sysClr val="window" lastClr="FFFFFF"/>
      </a:lt1>
      <a:dk2>
        <a:srgbClr val="1F497D"/>
      </a:dk2>
      <a:lt2>
        <a:srgbClr val="EEECE1"/>
      </a:lt2>
      <a:accent1>
        <a:srgbClr val="C84B96"/>
      </a:accent1>
      <a:accent2>
        <a:srgbClr val="286EB4"/>
      </a:accent2>
      <a:accent3>
        <a:srgbClr val="B9C31E"/>
      </a:accent3>
      <a:accent4>
        <a:srgbClr val="32AFAF"/>
      </a:accent4>
      <a:accent5>
        <a:srgbClr val="D73C41"/>
      </a:accent5>
      <a:accent6>
        <a:srgbClr val="00A5E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I44"/>
  <sheetViews>
    <sheetView showGridLines="0" tabSelected="1" workbookViewId="0" topLeftCell="A1"/>
  </sheetViews>
  <sheetFormatPr defaultColWidth="9.33203125" defaultRowHeight="11.25"/>
  <cols>
    <col min="1" max="2" width="13.33203125" style="1" customWidth="1"/>
    <col min="3" max="3" width="20.33203125" style="1" customWidth="1"/>
    <col min="4" max="8" width="29.33203125" style="1" customWidth="1"/>
    <col min="9" max="9" width="13" style="1" customWidth="1"/>
    <col min="10" max="16384" width="9.33203125" style="1" customWidth="1"/>
  </cols>
  <sheetData>
    <row r="6" ht="15.75">
      <c r="C6" s="91" t="s">
        <v>101</v>
      </c>
    </row>
    <row r="7" ht="12.75">
      <c r="C7" s="40"/>
    </row>
    <row r="10" spans="3:8" ht="11.25">
      <c r="C10" s="132"/>
      <c r="D10" s="125" t="s">
        <v>93</v>
      </c>
      <c r="E10" s="129"/>
      <c r="F10" s="130" t="s">
        <v>37</v>
      </c>
      <c r="G10" s="125" t="s">
        <v>36</v>
      </c>
      <c r="H10" s="126"/>
    </row>
    <row r="11" spans="3:8" ht="48">
      <c r="C11" s="133"/>
      <c r="D11" s="38" t="s">
        <v>94</v>
      </c>
      <c r="E11" s="83" t="s">
        <v>107</v>
      </c>
      <c r="F11" s="131"/>
      <c r="G11" s="38" t="s">
        <v>94</v>
      </c>
      <c r="H11" s="38" t="s">
        <v>95</v>
      </c>
    </row>
    <row r="12" spans="3:8" ht="11.25">
      <c r="C12" s="134"/>
      <c r="D12" s="127" t="s">
        <v>28</v>
      </c>
      <c r="E12" s="128"/>
      <c r="F12" s="28" t="s">
        <v>31</v>
      </c>
      <c r="G12" s="81" t="s">
        <v>35</v>
      </c>
      <c r="H12" s="81" t="s">
        <v>96</v>
      </c>
    </row>
    <row r="13" spans="3:9" ht="11.25">
      <c r="C13" s="84" t="s">
        <v>0</v>
      </c>
      <c r="D13" s="25">
        <v>209087.89</v>
      </c>
      <c r="E13" s="26">
        <f>SUM(E14:E40)</f>
        <v>37325.083999999995</v>
      </c>
      <c r="F13" s="27">
        <f>+E13/D13*100</f>
        <v>17.85138488890963</v>
      </c>
      <c r="G13" s="25">
        <f>SUM(G14:G40)</f>
        <v>3471509.5599999996</v>
      </c>
      <c r="H13" s="25">
        <f aca="true" t="shared" si="0" ref="H13:H40">+G13*1000000/(D13*1000)</f>
        <v>16603.111543188847</v>
      </c>
      <c r="I13" s="4"/>
    </row>
    <row r="14" spans="3:9" ht="11.25">
      <c r="C14" s="19" t="s">
        <v>1</v>
      </c>
      <c r="D14" s="16">
        <v>4893.8</v>
      </c>
      <c r="E14" s="13">
        <v>1027.571</v>
      </c>
      <c r="F14" s="22">
        <f aca="true" t="shared" si="1" ref="F14:F40">+E14/D14*100</f>
        <v>20.99740487964363</v>
      </c>
      <c r="G14" s="16">
        <v>128068.58</v>
      </c>
      <c r="H14" s="16">
        <f t="shared" si="0"/>
        <v>26169.55739915812</v>
      </c>
      <c r="I14" s="4"/>
    </row>
    <row r="15" spans="3:9" ht="11.25">
      <c r="C15" s="20" t="s">
        <v>2</v>
      </c>
      <c r="D15" s="17">
        <v>3533.58</v>
      </c>
      <c r="E15" s="14">
        <v>729.664</v>
      </c>
      <c r="F15" s="23">
        <f t="shared" si="1"/>
        <v>20.649426360801225</v>
      </c>
      <c r="G15" s="17">
        <v>12253.26</v>
      </c>
      <c r="H15" s="17">
        <f t="shared" si="0"/>
        <v>3467.6616915422887</v>
      </c>
      <c r="I15" s="4"/>
    </row>
    <row r="16" spans="3:9" ht="11.25">
      <c r="C16" s="20" t="s">
        <v>3</v>
      </c>
      <c r="D16" s="17">
        <v>5431.05</v>
      </c>
      <c r="E16" s="14">
        <v>1203.041</v>
      </c>
      <c r="F16" s="23">
        <f t="shared" si="1"/>
        <v>22.151167822060188</v>
      </c>
      <c r="G16" s="17">
        <v>68274.45</v>
      </c>
      <c r="H16" s="17">
        <f t="shared" si="0"/>
        <v>12571.132653906703</v>
      </c>
      <c r="I16" s="4"/>
    </row>
    <row r="17" spans="3:9" ht="11.25">
      <c r="C17" s="20" t="s">
        <v>4</v>
      </c>
      <c r="D17" s="17">
        <v>3002.81</v>
      </c>
      <c r="E17" s="14">
        <v>562.456</v>
      </c>
      <c r="F17" s="23">
        <f t="shared" si="1"/>
        <v>18.730988640639936</v>
      </c>
      <c r="G17" s="17">
        <v>102330.35</v>
      </c>
      <c r="H17" s="17">
        <f t="shared" si="0"/>
        <v>34078.19675570549</v>
      </c>
      <c r="I17" s="4"/>
    </row>
    <row r="18" spans="3:9" ht="11.25">
      <c r="C18" s="20" t="s">
        <v>27</v>
      </c>
      <c r="D18" s="17">
        <v>45269</v>
      </c>
      <c r="E18" s="14">
        <v>9302.101</v>
      </c>
      <c r="F18" s="23">
        <f t="shared" si="1"/>
        <v>20.548501181824207</v>
      </c>
      <c r="G18" s="17">
        <v>962945.41</v>
      </c>
      <c r="H18" s="17">
        <f t="shared" si="0"/>
        <v>21271.62981289624</v>
      </c>
      <c r="I18" s="4"/>
    </row>
    <row r="19" spans="3:9" ht="11.25">
      <c r="C19" s="20" t="s">
        <v>5</v>
      </c>
      <c r="D19" s="17">
        <v>657.7</v>
      </c>
      <c r="E19" s="14">
        <v>123.589</v>
      </c>
      <c r="F19" s="23">
        <f t="shared" si="1"/>
        <v>18.791090162688153</v>
      </c>
      <c r="G19" s="17">
        <v>7269.22</v>
      </c>
      <c r="H19" s="17">
        <f t="shared" si="0"/>
        <v>11052.485935837009</v>
      </c>
      <c r="I19" s="4"/>
    </row>
    <row r="20" spans="3:9" ht="11.25">
      <c r="C20" s="20" t="s">
        <v>6</v>
      </c>
      <c r="D20" s="17">
        <v>2275.85</v>
      </c>
      <c r="E20" s="14">
        <v>669.353</v>
      </c>
      <c r="F20" s="23">
        <f t="shared" si="1"/>
        <v>29.411121119581697</v>
      </c>
      <c r="G20" s="17">
        <v>242514.71</v>
      </c>
      <c r="H20" s="17">
        <f t="shared" si="0"/>
        <v>106560.05887910012</v>
      </c>
      <c r="I20" s="4"/>
    </row>
    <row r="21" spans="3:9" ht="11.25">
      <c r="C21" s="20" t="s">
        <v>7</v>
      </c>
      <c r="D21" s="17">
        <v>4565.37</v>
      </c>
      <c r="E21" s="14">
        <v>557.419</v>
      </c>
      <c r="F21" s="23">
        <f t="shared" si="1"/>
        <v>12.209722322615692</v>
      </c>
      <c r="G21" s="17">
        <v>31103.11</v>
      </c>
      <c r="H21" s="17">
        <f t="shared" si="0"/>
        <v>6812.834447153243</v>
      </c>
      <c r="I21" s="4"/>
    </row>
    <row r="22" spans="3:9" ht="11.25">
      <c r="C22" s="20" t="s">
        <v>8</v>
      </c>
      <c r="D22" s="17">
        <v>20266.2</v>
      </c>
      <c r="E22" s="14">
        <v>2907.726</v>
      </c>
      <c r="F22" s="23">
        <f t="shared" si="1"/>
        <v>14.34766261065222</v>
      </c>
      <c r="G22" s="17">
        <v>180588.12</v>
      </c>
      <c r="H22" s="17">
        <f t="shared" si="0"/>
        <v>8910.803209284424</v>
      </c>
      <c r="I22" s="4"/>
    </row>
    <row r="23" spans="3:9" ht="11.25">
      <c r="C23" s="20" t="s">
        <v>9</v>
      </c>
      <c r="D23" s="17">
        <v>28480</v>
      </c>
      <c r="E23" s="14">
        <v>4456.191</v>
      </c>
      <c r="F23" s="23">
        <f t="shared" si="1"/>
        <v>15.646738061797752</v>
      </c>
      <c r="G23" s="17">
        <v>501383.72</v>
      </c>
      <c r="H23" s="17">
        <f t="shared" si="0"/>
        <v>17604.7654494382</v>
      </c>
      <c r="I23" s="4"/>
    </row>
    <row r="24" spans="3:9" ht="11.25">
      <c r="C24" s="20" t="s">
        <v>10</v>
      </c>
      <c r="D24" s="17">
        <v>1695.77</v>
      </c>
      <c r="E24" s="14">
        <v>260.018</v>
      </c>
      <c r="F24" s="23">
        <f t="shared" si="1"/>
        <v>15.33332940198258</v>
      </c>
      <c r="G24" s="17">
        <v>7386.26</v>
      </c>
      <c r="H24" s="17">
        <f t="shared" si="0"/>
        <v>4355.696822092618</v>
      </c>
      <c r="I24" s="4"/>
    </row>
    <row r="25" spans="3:9" ht="11.25">
      <c r="C25" s="20" t="s">
        <v>11</v>
      </c>
      <c r="D25" s="17">
        <v>25502.5</v>
      </c>
      <c r="E25" s="14">
        <v>4400.661</v>
      </c>
      <c r="F25" s="23">
        <f t="shared" si="1"/>
        <v>17.255802372316438</v>
      </c>
      <c r="G25" s="17">
        <v>407619.72</v>
      </c>
      <c r="H25" s="17">
        <f t="shared" si="0"/>
        <v>15983.52004705421</v>
      </c>
      <c r="I25" s="4"/>
    </row>
    <row r="26" spans="3:9" ht="11.25">
      <c r="C26" s="20" t="s">
        <v>12</v>
      </c>
      <c r="D26" s="17">
        <v>442.24</v>
      </c>
      <c r="E26" s="14">
        <v>75.76</v>
      </c>
      <c r="F26" s="23">
        <f t="shared" si="1"/>
        <v>17.13096960926194</v>
      </c>
      <c r="G26" s="17">
        <v>7908.07</v>
      </c>
      <c r="H26" s="17">
        <f t="shared" si="0"/>
        <v>17881.85148335745</v>
      </c>
      <c r="I26" s="4"/>
    </row>
    <row r="27" spans="3:9" ht="11.25">
      <c r="C27" s="20" t="s">
        <v>13</v>
      </c>
      <c r="D27" s="17">
        <v>898.06</v>
      </c>
      <c r="E27" s="14">
        <v>172.004</v>
      </c>
      <c r="F27" s="23">
        <f t="shared" si="1"/>
        <v>19.15284056744538</v>
      </c>
      <c r="G27" s="17">
        <v>5666.21</v>
      </c>
      <c r="H27" s="17">
        <f t="shared" si="0"/>
        <v>6309.389127675211</v>
      </c>
      <c r="I27" s="4"/>
    </row>
    <row r="28" spans="3:9" ht="11.25">
      <c r="C28" s="20" t="s">
        <v>14</v>
      </c>
      <c r="D28" s="17">
        <v>1386.94</v>
      </c>
      <c r="E28" s="14">
        <v>268.228</v>
      </c>
      <c r="F28" s="23">
        <f t="shared" si="1"/>
        <v>19.339553261136025</v>
      </c>
      <c r="G28" s="17">
        <v>12685.08</v>
      </c>
      <c r="H28" s="17">
        <f t="shared" si="0"/>
        <v>9146.09139544609</v>
      </c>
      <c r="I28" s="4"/>
    </row>
    <row r="29" spans="3:9" ht="11.25">
      <c r="C29" s="20" t="s">
        <v>15</v>
      </c>
      <c r="D29" s="17">
        <v>465.05</v>
      </c>
      <c r="E29" s="14">
        <v>135.249</v>
      </c>
      <c r="F29" s="23">
        <f t="shared" si="1"/>
        <v>29.082679281797652</v>
      </c>
      <c r="G29" s="17">
        <v>46113.82</v>
      </c>
      <c r="H29" s="17">
        <f t="shared" si="0"/>
        <v>99158.84313514676</v>
      </c>
      <c r="I29" s="4"/>
    </row>
    <row r="30" spans="3:9" ht="11.25">
      <c r="C30" s="20" t="s">
        <v>16</v>
      </c>
      <c r="D30" s="17">
        <v>4721.02</v>
      </c>
      <c r="E30" s="14">
        <v>881.908</v>
      </c>
      <c r="F30" s="23">
        <f t="shared" si="1"/>
        <v>18.68045464751261</v>
      </c>
      <c r="G30" s="17">
        <v>48218.38</v>
      </c>
      <c r="H30" s="17">
        <f t="shared" si="0"/>
        <v>10213.55130882733</v>
      </c>
      <c r="I30" s="4"/>
    </row>
    <row r="31" spans="3:9" ht="11.25">
      <c r="C31" s="20" t="s">
        <v>17</v>
      </c>
      <c r="D31" s="17">
        <v>249.96</v>
      </c>
      <c r="E31" s="14">
        <v>58.742</v>
      </c>
      <c r="F31" s="23">
        <f t="shared" si="1"/>
        <v>23.500560089614336</v>
      </c>
      <c r="G31" s="17">
        <v>8915.24</v>
      </c>
      <c r="H31" s="17">
        <f t="shared" si="0"/>
        <v>35666.666666666664</v>
      </c>
      <c r="I31" s="4"/>
    </row>
    <row r="32" spans="3:9" ht="11.25">
      <c r="C32" s="20" t="s">
        <v>18</v>
      </c>
      <c r="D32" s="17">
        <v>9576</v>
      </c>
      <c r="E32" s="14">
        <v>2071.549</v>
      </c>
      <c r="F32" s="23">
        <f t="shared" si="1"/>
        <v>21.632717209690895</v>
      </c>
      <c r="G32" s="17">
        <v>266549.04</v>
      </c>
      <c r="H32" s="17">
        <f t="shared" si="0"/>
        <v>27835.112781954886</v>
      </c>
      <c r="I32" s="4"/>
    </row>
    <row r="33" spans="3:9" ht="11.25">
      <c r="C33" s="20" t="s">
        <v>19</v>
      </c>
      <c r="D33" s="17">
        <v>4539.13</v>
      </c>
      <c r="E33" s="14">
        <v>680.803</v>
      </c>
      <c r="F33" s="23">
        <f t="shared" si="1"/>
        <v>14.998534961545493</v>
      </c>
      <c r="G33" s="17">
        <v>82183.64</v>
      </c>
      <c r="H33" s="17">
        <f t="shared" si="0"/>
        <v>18105.592921991658</v>
      </c>
      <c r="I33" s="4"/>
    </row>
    <row r="34" spans="3:9" ht="11.25">
      <c r="C34" s="20" t="s">
        <v>20</v>
      </c>
      <c r="D34" s="17">
        <v>16363.3</v>
      </c>
      <c r="E34" s="14">
        <v>2923.474</v>
      </c>
      <c r="F34" s="23">
        <f t="shared" si="1"/>
        <v>17.866041690856978</v>
      </c>
      <c r="G34" s="17">
        <v>100230.49</v>
      </c>
      <c r="H34" s="17">
        <f t="shared" si="0"/>
        <v>6125.322520518477</v>
      </c>
      <c r="I34" s="4"/>
    </row>
    <row r="35" spans="3:9" ht="11.25">
      <c r="C35" s="20" t="s">
        <v>21</v>
      </c>
      <c r="D35" s="17">
        <v>4952.21</v>
      </c>
      <c r="E35" s="14">
        <v>616.686</v>
      </c>
      <c r="F35" s="23">
        <f t="shared" si="1"/>
        <v>12.45274332065886</v>
      </c>
      <c r="G35" s="17">
        <v>27771.2</v>
      </c>
      <c r="H35" s="17">
        <f t="shared" si="0"/>
        <v>5607.839732159985</v>
      </c>
      <c r="I35" s="4"/>
    </row>
    <row r="36" spans="3:9" ht="11.25">
      <c r="C36" s="20" t="s">
        <v>22</v>
      </c>
      <c r="D36" s="17">
        <v>8634.7</v>
      </c>
      <c r="E36" s="14">
        <v>1336.432</v>
      </c>
      <c r="F36" s="23">
        <f t="shared" si="1"/>
        <v>15.477457236499239</v>
      </c>
      <c r="G36" s="17">
        <v>29056.64</v>
      </c>
      <c r="H36" s="17">
        <f t="shared" si="0"/>
        <v>3365.101277403963</v>
      </c>
      <c r="I36" s="4"/>
    </row>
    <row r="37" spans="3:9" ht="11.25">
      <c r="C37" s="20" t="s">
        <v>23</v>
      </c>
      <c r="D37" s="17">
        <v>1046.69</v>
      </c>
      <c r="E37" s="14">
        <v>184.297</v>
      </c>
      <c r="F37" s="23">
        <f t="shared" si="1"/>
        <v>17.607601104433975</v>
      </c>
      <c r="G37" s="17">
        <v>8591.05</v>
      </c>
      <c r="H37" s="17">
        <f t="shared" si="0"/>
        <v>8207.826577114523</v>
      </c>
      <c r="I37" s="4"/>
    </row>
    <row r="38" spans="3:9" ht="11.25">
      <c r="C38" s="20" t="s">
        <v>24</v>
      </c>
      <c r="D38" s="17">
        <v>2445.19</v>
      </c>
      <c r="E38" s="14">
        <v>425.263</v>
      </c>
      <c r="F38" s="23">
        <f t="shared" si="1"/>
        <v>17.391818222714797</v>
      </c>
      <c r="G38" s="17">
        <v>18323.88</v>
      </c>
      <c r="H38" s="17">
        <f t="shared" si="0"/>
        <v>7493.847103906036</v>
      </c>
      <c r="I38" s="4"/>
    </row>
    <row r="39" spans="3:9" ht="11.25">
      <c r="C39" s="20" t="s">
        <v>25</v>
      </c>
      <c r="D39" s="17">
        <v>2671.2</v>
      </c>
      <c r="E39" s="14">
        <v>459.228</v>
      </c>
      <c r="F39" s="23">
        <f t="shared" si="1"/>
        <v>17.19182389937107</v>
      </c>
      <c r="G39" s="17">
        <v>60679.21</v>
      </c>
      <c r="H39" s="17">
        <f t="shared" si="0"/>
        <v>22716.086403114707</v>
      </c>
      <c r="I39" s="4"/>
    </row>
    <row r="40" spans="3:9" ht="11.25">
      <c r="C40" s="21" t="s">
        <v>26</v>
      </c>
      <c r="D40" s="18">
        <v>5128.3</v>
      </c>
      <c r="E40" s="15">
        <v>835.671</v>
      </c>
      <c r="F40" s="24">
        <f t="shared" si="1"/>
        <v>16.29528303726381</v>
      </c>
      <c r="G40" s="18">
        <v>96880.7</v>
      </c>
      <c r="H40" s="18">
        <f t="shared" si="0"/>
        <v>18891.387009340327</v>
      </c>
      <c r="I40" s="4"/>
    </row>
    <row r="42" ht="11.25">
      <c r="C42" s="1" t="s">
        <v>124</v>
      </c>
    </row>
    <row r="43" ht="11.25">
      <c r="C43" s="1" t="s">
        <v>92</v>
      </c>
    </row>
    <row r="44" ht="11.25">
      <c r="C44" s="12"/>
    </row>
  </sheetData>
  <mergeCells count="5">
    <mergeCell ref="G10:H10"/>
    <mergeCell ref="D12:E12"/>
    <mergeCell ref="D10:E10"/>
    <mergeCell ref="F10:F11"/>
    <mergeCell ref="C10:C1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45"/>
  <sheetViews>
    <sheetView showGridLines="0" workbookViewId="0" topLeftCell="A1"/>
  </sheetViews>
  <sheetFormatPr defaultColWidth="9.33203125" defaultRowHeight="11.25"/>
  <cols>
    <col min="1" max="2" width="13.33203125" style="1" customWidth="1"/>
    <col min="3" max="3" width="22.66015625" style="1" customWidth="1"/>
    <col min="4" max="4" width="44.16015625" style="1" bestFit="1" customWidth="1"/>
    <col min="5" max="5" width="6.66015625" style="1" bestFit="1" customWidth="1"/>
    <col min="6" max="6" width="9.33203125" style="1" customWidth="1"/>
    <col min="7" max="7" width="11.66015625" style="1" customWidth="1"/>
    <col min="8" max="8" width="50.66015625" style="1" customWidth="1"/>
    <col min="9" max="11" width="9.33203125" style="1" customWidth="1"/>
    <col min="12" max="12" width="19.33203125" style="1" customWidth="1"/>
    <col min="13" max="16384" width="9.33203125" style="1" customWidth="1"/>
  </cols>
  <sheetData>
    <row r="6" ht="15.75">
      <c r="C6" s="91" t="s">
        <v>111</v>
      </c>
    </row>
    <row r="7" ht="12.75">
      <c r="C7" s="40"/>
    </row>
    <row r="10" spans="3:5" ht="11.25">
      <c r="C10" s="3" t="s">
        <v>46</v>
      </c>
      <c r="D10" s="78" t="s">
        <v>91</v>
      </c>
      <c r="E10" s="4" t="s">
        <v>32</v>
      </c>
    </row>
    <row r="11" spans="3:12" ht="11.25">
      <c r="C11" s="3" t="s">
        <v>1</v>
      </c>
      <c r="D11" s="78" t="s">
        <v>73</v>
      </c>
      <c r="E11" s="4">
        <v>2</v>
      </c>
      <c r="L11" s="78"/>
    </row>
    <row r="12" spans="3:12" ht="11.25">
      <c r="C12" s="3" t="s">
        <v>2</v>
      </c>
      <c r="D12" s="78" t="s">
        <v>54</v>
      </c>
      <c r="E12" s="4">
        <v>3</v>
      </c>
      <c r="G12" s="1" t="s">
        <v>32</v>
      </c>
      <c r="H12" s="1" t="s">
        <v>33</v>
      </c>
      <c r="I12" s="1" t="s">
        <v>34</v>
      </c>
      <c r="L12" s="78"/>
    </row>
    <row r="13" spans="3:12" ht="11.25">
      <c r="C13" s="3" t="s">
        <v>3</v>
      </c>
      <c r="D13" s="78" t="s">
        <v>56</v>
      </c>
      <c r="E13" s="4">
        <v>1</v>
      </c>
      <c r="G13" s="1">
        <v>1</v>
      </c>
      <c r="H13" s="1" t="s">
        <v>56</v>
      </c>
      <c r="I13" s="9"/>
      <c r="L13" s="78"/>
    </row>
    <row r="14" spans="3:12" ht="15">
      <c r="C14" s="3" t="s">
        <v>4</v>
      </c>
      <c r="D14" s="78" t="s">
        <v>56</v>
      </c>
      <c r="E14" s="4">
        <v>1</v>
      </c>
      <c r="G14" s="1">
        <v>2</v>
      </c>
      <c r="H14" s="1" t="s">
        <v>73</v>
      </c>
      <c r="I14" s="10"/>
      <c r="L14" s="32"/>
    </row>
    <row r="15" spans="3:12" ht="11.25">
      <c r="C15" s="3" t="s">
        <v>27</v>
      </c>
      <c r="D15" s="78" t="s">
        <v>56</v>
      </c>
      <c r="E15" s="4">
        <v>1</v>
      </c>
      <c r="G15" s="1">
        <v>3</v>
      </c>
      <c r="H15" s="1" t="s">
        <v>54</v>
      </c>
      <c r="I15" s="80"/>
      <c r="L15" s="78"/>
    </row>
    <row r="16" spans="3:12" ht="11.25">
      <c r="C16" s="3" t="s">
        <v>5</v>
      </c>
      <c r="D16" s="78" t="s">
        <v>56</v>
      </c>
      <c r="E16" s="4">
        <v>1</v>
      </c>
      <c r="G16" s="1">
        <v>4</v>
      </c>
      <c r="H16" s="1" t="s">
        <v>65</v>
      </c>
      <c r="I16" s="79"/>
      <c r="L16" s="78"/>
    </row>
    <row r="17" spans="3:12" ht="11.25">
      <c r="C17" s="3" t="s">
        <v>6</v>
      </c>
      <c r="D17" s="78" t="s">
        <v>73</v>
      </c>
      <c r="E17" s="4">
        <v>2</v>
      </c>
      <c r="G17" s="1">
        <v>5</v>
      </c>
      <c r="H17" s="1" t="s">
        <v>62</v>
      </c>
      <c r="I17" s="8"/>
      <c r="L17" s="78"/>
    </row>
    <row r="18" spans="3:12" ht="11.25">
      <c r="C18" s="3" t="s">
        <v>7</v>
      </c>
      <c r="D18" s="78" t="s">
        <v>73</v>
      </c>
      <c r="E18" s="4">
        <v>2</v>
      </c>
      <c r="G18" s="1">
        <v>6</v>
      </c>
      <c r="H18" s="1" t="s">
        <v>64</v>
      </c>
      <c r="I18" s="7"/>
      <c r="L18" s="78"/>
    </row>
    <row r="19" spans="3:12" ht="11.25">
      <c r="C19" s="3" t="s">
        <v>8</v>
      </c>
      <c r="D19" s="78" t="s">
        <v>73</v>
      </c>
      <c r="E19" s="4">
        <v>2</v>
      </c>
      <c r="L19" s="78"/>
    </row>
    <row r="20" spans="3:12" ht="11.25">
      <c r="C20" s="3" t="s">
        <v>9</v>
      </c>
      <c r="D20" s="78" t="s">
        <v>56</v>
      </c>
      <c r="E20" s="4">
        <v>1</v>
      </c>
      <c r="L20" s="78"/>
    </row>
    <row r="21" spans="3:12" ht="12">
      <c r="C21" s="3" t="s">
        <v>10</v>
      </c>
      <c r="D21" s="78" t="s">
        <v>56</v>
      </c>
      <c r="E21" s="4">
        <v>1</v>
      </c>
      <c r="L21" s="78"/>
    </row>
    <row r="22" spans="3:12" ht="12">
      <c r="C22" s="3" t="s">
        <v>11</v>
      </c>
      <c r="D22" s="78" t="s">
        <v>56</v>
      </c>
      <c r="E22" s="4">
        <v>1</v>
      </c>
      <c r="L22" s="78"/>
    </row>
    <row r="23" spans="3:12" ht="12">
      <c r="C23" s="3" t="s">
        <v>12</v>
      </c>
      <c r="D23" s="78" t="s">
        <v>64</v>
      </c>
      <c r="E23" s="4">
        <v>6</v>
      </c>
      <c r="L23" s="78"/>
    </row>
    <row r="24" spans="3:12" ht="12">
      <c r="C24" s="3" t="s">
        <v>13</v>
      </c>
      <c r="D24" s="78" t="s">
        <v>73</v>
      </c>
      <c r="E24" s="4">
        <v>2</v>
      </c>
      <c r="L24" s="78"/>
    </row>
    <row r="25" spans="3:12" ht="12">
      <c r="C25" s="3" t="s">
        <v>14</v>
      </c>
      <c r="D25" s="78" t="s">
        <v>56</v>
      </c>
      <c r="E25" s="4">
        <v>1</v>
      </c>
      <c r="L25" s="78"/>
    </row>
    <row r="26" spans="3:12" ht="12">
      <c r="C26" s="3" t="s">
        <v>15</v>
      </c>
      <c r="D26" s="78" t="s">
        <v>62</v>
      </c>
      <c r="E26" s="4">
        <v>5</v>
      </c>
      <c r="L26" s="78"/>
    </row>
    <row r="27" spans="3:12" ht="12">
      <c r="C27" s="3" t="s">
        <v>16</v>
      </c>
      <c r="D27" s="1" t="s">
        <v>56</v>
      </c>
      <c r="E27" s="1">
        <v>1</v>
      </c>
      <c r="F27" s="3"/>
      <c r="G27" s="78"/>
      <c r="H27" s="4"/>
      <c r="L27" s="78"/>
    </row>
    <row r="28" spans="3:12" ht="12">
      <c r="C28" s="3" t="s">
        <v>17</v>
      </c>
      <c r="D28" s="78" t="s">
        <v>56</v>
      </c>
      <c r="E28" s="4">
        <v>1</v>
      </c>
      <c r="L28" s="78"/>
    </row>
    <row r="29" spans="3:12" ht="12">
      <c r="C29" s="3" t="s">
        <v>18</v>
      </c>
      <c r="D29" s="78" t="s">
        <v>65</v>
      </c>
      <c r="E29" s="4">
        <v>4</v>
      </c>
      <c r="L29" s="78"/>
    </row>
    <row r="30" spans="3:12" ht="12">
      <c r="C30" s="3" t="s">
        <v>19</v>
      </c>
      <c r="D30" s="78" t="s">
        <v>56</v>
      </c>
      <c r="E30" s="4">
        <v>1</v>
      </c>
      <c r="L30" s="78"/>
    </row>
    <row r="31" spans="3:12" ht="12">
      <c r="C31" s="3" t="s">
        <v>20</v>
      </c>
      <c r="D31" s="78" t="s">
        <v>56</v>
      </c>
      <c r="E31" s="4">
        <v>1</v>
      </c>
      <c r="L31" s="78"/>
    </row>
    <row r="32" spans="3:12" ht="12">
      <c r="C32" s="3" t="s">
        <v>21</v>
      </c>
      <c r="D32" s="78" t="s">
        <v>56</v>
      </c>
      <c r="E32" s="4">
        <v>1</v>
      </c>
      <c r="L32" s="78"/>
    </row>
    <row r="33" spans="3:12" ht="12">
      <c r="C33" s="3" t="s">
        <v>22</v>
      </c>
      <c r="D33" s="78" t="s">
        <v>54</v>
      </c>
      <c r="E33" s="4">
        <v>3</v>
      </c>
      <c r="L33" s="78"/>
    </row>
    <row r="34" spans="3:12" ht="12">
      <c r="C34" s="3" t="s">
        <v>23</v>
      </c>
      <c r="D34" s="78" t="s">
        <v>56</v>
      </c>
      <c r="E34" s="4">
        <v>1</v>
      </c>
      <c r="L34" s="78"/>
    </row>
    <row r="35" spans="3:12" ht="12">
      <c r="C35" s="3" t="s">
        <v>24</v>
      </c>
      <c r="D35" s="78" t="s">
        <v>56</v>
      </c>
      <c r="E35" s="4">
        <v>1</v>
      </c>
      <c r="L35" s="78"/>
    </row>
    <row r="36" spans="3:12" ht="12">
      <c r="C36" s="3" t="s">
        <v>25</v>
      </c>
      <c r="D36" s="78" t="s">
        <v>56</v>
      </c>
      <c r="E36" s="4">
        <v>1</v>
      </c>
      <c r="L36" s="78"/>
    </row>
    <row r="37" spans="3:12" ht="12">
      <c r="C37" s="3" t="s">
        <v>26</v>
      </c>
      <c r="D37" s="78" t="s">
        <v>56</v>
      </c>
      <c r="E37" s="4">
        <v>1</v>
      </c>
      <c r="L37" s="78"/>
    </row>
    <row r="38" spans="3:5" ht="12">
      <c r="C38" s="3"/>
      <c r="D38" s="78"/>
      <c r="E38" s="4"/>
    </row>
    <row r="39" ht="12">
      <c r="C39" s="1" t="s">
        <v>92</v>
      </c>
    </row>
    <row r="40" ht="12"/>
    <row r="41" ht="12"/>
    <row r="42" ht="12"/>
    <row r="43" ht="12"/>
    <row r="44" ht="12"/>
    <row r="45" ht="12">
      <c r="A45" s="2"/>
    </row>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workbookViewId="0" topLeftCell="A1"/>
  </sheetViews>
  <sheetFormatPr defaultColWidth="9.33203125" defaultRowHeight="11.25"/>
  <cols>
    <col min="1" max="2" width="9.33203125" style="1" customWidth="1"/>
    <col min="3" max="3" width="14.16015625" style="1" customWidth="1"/>
    <col min="4" max="5" width="18.33203125" style="1" customWidth="1"/>
    <col min="6" max="6" width="15" style="1" customWidth="1"/>
    <col min="7" max="9" width="9.33203125" style="1" customWidth="1"/>
    <col min="10" max="10" width="18.66015625" style="1" customWidth="1"/>
    <col min="11" max="16384" width="9.33203125" style="1" customWidth="1"/>
  </cols>
  <sheetData>
    <row r="1" ht="12">
      <c r="A1" s="3"/>
    </row>
    <row r="2" ht="12"/>
    <row r="3" ht="12"/>
    <row r="4" ht="12"/>
    <row r="5" ht="12"/>
    <row r="6" ht="15.75">
      <c r="C6" s="30" t="s">
        <v>118</v>
      </c>
    </row>
    <row r="7" ht="12.75">
      <c r="C7" s="31" t="s">
        <v>28</v>
      </c>
    </row>
    <row r="8" ht="12"/>
    <row r="9" ht="12"/>
    <row r="10" ht="12"/>
    <row r="11" ht="12"/>
    <row r="12" ht="12"/>
    <row r="13" spans="2:6" ht="96">
      <c r="B13" s="3"/>
      <c r="C13" s="3"/>
      <c r="D13" s="5" t="s">
        <v>38</v>
      </c>
      <c r="E13" s="5" t="s">
        <v>29</v>
      </c>
      <c r="F13" s="116" t="s">
        <v>30</v>
      </c>
    </row>
    <row r="14" spans="2:6" ht="12">
      <c r="B14" s="135" t="s">
        <v>120</v>
      </c>
      <c r="C14" s="3" t="s">
        <v>20</v>
      </c>
      <c r="D14" s="6">
        <v>2923.474</v>
      </c>
      <c r="E14" s="6">
        <v>2556.444</v>
      </c>
      <c r="F14" s="117">
        <f aca="true" t="shared" si="0" ref="F14:F26">-E14+D14</f>
        <v>367.0300000000002</v>
      </c>
    </row>
    <row r="15" spans="2:6" ht="12">
      <c r="B15" s="135"/>
      <c r="C15" s="3" t="s">
        <v>8</v>
      </c>
      <c r="D15" s="6">
        <v>2907.726</v>
      </c>
      <c r="E15" s="6">
        <v>2725.026</v>
      </c>
      <c r="F15" s="117">
        <f t="shared" si="0"/>
        <v>182.70000000000027</v>
      </c>
    </row>
    <row r="16" spans="2:6" ht="12">
      <c r="B16" s="135"/>
      <c r="C16" s="3" t="s">
        <v>22</v>
      </c>
      <c r="D16" s="6">
        <v>1336.432</v>
      </c>
      <c r="E16" s="6">
        <v>1158.788</v>
      </c>
      <c r="F16" s="117">
        <f t="shared" si="0"/>
        <v>177.644</v>
      </c>
    </row>
    <row r="17" spans="2:6" ht="12">
      <c r="B17" s="135"/>
      <c r="C17" s="3" t="s">
        <v>2</v>
      </c>
      <c r="D17" s="6">
        <v>729.664</v>
      </c>
      <c r="E17" s="6">
        <v>640.357</v>
      </c>
      <c r="F17" s="117">
        <f t="shared" si="0"/>
        <v>89.30700000000002</v>
      </c>
    </row>
    <row r="18" spans="2:6" ht="12">
      <c r="B18" s="135"/>
      <c r="C18" s="3" t="s">
        <v>24</v>
      </c>
      <c r="D18" s="6">
        <v>425.263</v>
      </c>
      <c r="E18" s="6">
        <v>360.226</v>
      </c>
      <c r="F18" s="117">
        <f t="shared" si="0"/>
        <v>65.03699999999998</v>
      </c>
    </row>
    <row r="19" spans="2:6" ht="12">
      <c r="B19" s="135"/>
      <c r="C19" s="3" t="s">
        <v>10</v>
      </c>
      <c r="D19" s="6">
        <v>260.018</v>
      </c>
      <c r="E19" s="6">
        <v>213.188</v>
      </c>
      <c r="F19" s="117">
        <f t="shared" si="0"/>
        <v>46.829999999999984</v>
      </c>
    </row>
    <row r="20" spans="2:6" ht="12">
      <c r="B20" s="135"/>
      <c r="C20" s="3" t="s">
        <v>21</v>
      </c>
      <c r="D20" s="6">
        <v>616.686</v>
      </c>
      <c r="E20" s="6">
        <v>571.927</v>
      </c>
      <c r="F20" s="117">
        <f t="shared" si="0"/>
        <v>44.759000000000015</v>
      </c>
    </row>
    <row r="21" spans="2:6" ht="12">
      <c r="B21" s="135"/>
      <c r="C21" s="3" t="s">
        <v>3</v>
      </c>
      <c r="D21" s="6">
        <v>1203.041</v>
      </c>
      <c r="E21" s="6">
        <v>1159.143</v>
      </c>
      <c r="F21" s="117">
        <f t="shared" si="0"/>
        <v>43.89799999999991</v>
      </c>
    </row>
    <row r="22" spans="2:6" ht="12">
      <c r="B22" s="135"/>
      <c r="C22" s="3" t="s">
        <v>23</v>
      </c>
      <c r="D22" s="6">
        <v>184.297</v>
      </c>
      <c r="E22" s="6">
        <v>148.9</v>
      </c>
      <c r="F22" s="117">
        <f t="shared" si="0"/>
        <v>35.39699999999999</v>
      </c>
    </row>
    <row r="23" spans="2:6" ht="12">
      <c r="B23" s="135"/>
      <c r="C23" s="3" t="s">
        <v>7</v>
      </c>
      <c r="D23" s="6">
        <v>557.419</v>
      </c>
      <c r="E23" s="6">
        <v>528.956</v>
      </c>
      <c r="F23" s="117">
        <f t="shared" si="0"/>
        <v>28.462999999999965</v>
      </c>
    </row>
    <row r="24" spans="2:6" ht="12">
      <c r="B24" s="135"/>
      <c r="C24" s="3" t="s">
        <v>13</v>
      </c>
      <c r="D24" s="6">
        <v>172.004</v>
      </c>
      <c r="E24" s="6">
        <v>151.266</v>
      </c>
      <c r="F24" s="117">
        <f t="shared" si="0"/>
        <v>20.738</v>
      </c>
    </row>
    <row r="25" spans="2:6" ht="12">
      <c r="B25" s="135"/>
      <c r="C25" s="3" t="s">
        <v>14</v>
      </c>
      <c r="D25" s="6">
        <v>268.228</v>
      </c>
      <c r="E25" s="6">
        <v>252.679</v>
      </c>
      <c r="F25" s="117">
        <f t="shared" si="0"/>
        <v>15.549000000000007</v>
      </c>
    </row>
    <row r="26" spans="2:6" ht="12">
      <c r="B26" s="135"/>
      <c r="C26" s="3" t="s">
        <v>5</v>
      </c>
      <c r="D26" s="6">
        <v>123.589</v>
      </c>
      <c r="E26" s="6">
        <v>116.295</v>
      </c>
      <c r="F26" s="117">
        <f t="shared" si="0"/>
        <v>7.293999999999997</v>
      </c>
    </row>
    <row r="27" spans="2:6" ht="12">
      <c r="B27" s="3" t="s">
        <v>119</v>
      </c>
      <c r="C27" s="3"/>
      <c r="D27" s="6"/>
      <c r="E27" s="6"/>
      <c r="F27" s="117"/>
    </row>
    <row r="28" spans="2:6" ht="12">
      <c r="B28" s="135" t="s">
        <v>128</v>
      </c>
      <c r="C28" s="3" t="s">
        <v>17</v>
      </c>
      <c r="D28" s="6">
        <v>58.742</v>
      </c>
      <c r="E28" s="6">
        <v>61.084</v>
      </c>
      <c r="F28" s="117">
        <f aca="true" t="shared" si="1" ref="F28:F41">-E28+D28</f>
        <v>-2.342000000000006</v>
      </c>
    </row>
    <row r="29" spans="2:6" ht="12">
      <c r="B29" s="135"/>
      <c r="C29" s="3" t="s">
        <v>6</v>
      </c>
      <c r="D29" s="6">
        <v>669.353</v>
      </c>
      <c r="E29" s="6">
        <v>672.363</v>
      </c>
      <c r="F29" s="117">
        <f t="shared" si="1"/>
        <v>-3.0100000000001046</v>
      </c>
    </row>
    <row r="30" spans="2:6" ht="12">
      <c r="B30" s="135"/>
      <c r="C30" s="3" t="s">
        <v>12</v>
      </c>
      <c r="D30" s="6">
        <v>75.76</v>
      </c>
      <c r="E30" s="6">
        <v>78.884</v>
      </c>
      <c r="F30" s="117">
        <f t="shared" si="1"/>
        <v>-3.1239999999999952</v>
      </c>
    </row>
    <row r="31" spans="2:6" ht="12">
      <c r="B31" s="135"/>
      <c r="C31" s="3" t="s">
        <v>26</v>
      </c>
      <c r="D31" s="6">
        <v>835.671</v>
      </c>
      <c r="E31" s="6">
        <v>853.668</v>
      </c>
      <c r="F31" s="117">
        <f t="shared" si="1"/>
        <v>-17.996999999999957</v>
      </c>
    </row>
    <row r="32" spans="2:6" ht="12">
      <c r="B32" s="135"/>
      <c r="C32" s="3" t="s">
        <v>1</v>
      </c>
      <c r="D32" s="6">
        <v>1027.571</v>
      </c>
      <c r="E32" s="6">
        <v>1063.099</v>
      </c>
      <c r="F32" s="117">
        <f t="shared" si="1"/>
        <v>-35.52800000000002</v>
      </c>
    </row>
    <row r="33" spans="2:6" ht="12">
      <c r="B33" s="135"/>
      <c r="C33" s="3" t="s">
        <v>25</v>
      </c>
      <c r="D33" s="6">
        <v>459.228</v>
      </c>
      <c r="E33" s="6">
        <v>499.813</v>
      </c>
      <c r="F33" s="117">
        <f t="shared" si="1"/>
        <v>-40.58499999999998</v>
      </c>
    </row>
    <row r="34" spans="2:6" ht="12">
      <c r="B34" s="135"/>
      <c r="C34" s="3" t="s">
        <v>16</v>
      </c>
      <c r="D34" s="6">
        <v>881.908</v>
      </c>
      <c r="E34" s="6">
        <v>936.475</v>
      </c>
      <c r="F34" s="117">
        <f t="shared" si="1"/>
        <v>-54.56700000000001</v>
      </c>
    </row>
    <row r="35" spans="2:6" ht="12">
      <c r="B35" s="135"/>
      <c r="C35" s="3" t="s">
        <v>15</v>
      </c>
      <c r="D35" s="6">
        <v>135.249</v>
      </c>
      <c r="E35" s="6">
        <v>192.875</v>
      </c>
      <c r="F35" s="117">
        <f t="shared" si="1"/>
        <v>-57.626000000000005</v>
      </c>
    </row>
    <row r="36" spans="2:6" ht="12">
      <c r="B36" s="135"/>
      <c r="C36" s="3" t="s">
        <v>9</v>
      </c>
      <c r="D36" s="6">
        <v>4456.191</v>
      </c>
      <c r="E36" s="6">
        <v>4528.51</v>
      </c>
      <c r="F36" s="117">
        <f t="shared" si="1"/>
        <v>-72.31900000000041</v>
      </c>
    </row>
    <row r="37" spans="2:6" ht="12">
      <c r="B37" s="135"/>
      <c r="C37" s="3" t="s">
        <v>19</v>
      </c>
      <c r="D37" s="6">
        <v>680.803</v>
      </c>
      <c r="E37" s="6">
        <v>759.947</v>
      </c>
      <c r="F37" s="117">
        <f t="shared" si="1"/>
        <v>-79.144</v>
      </c>
    </row>
    <row r="38" spans="2:6" ht="12">
      <c r="B38" s="135"/>
      <c r="C38" s="3" t="s">
        <v>4</v>
      </c>
      <c r="D38" s="6">
        <v>562.456</v>
      </c>
      <c r="E38" s="6">
        <v>646.102</v>
      </c>
      <c r="F38" s="117">
        <f t="shared" si="1"/>
        <v>-83.64599999999996</v>
      </c>
    </row>
    <row r="39" spans="2:6" ht="12">
      <c r="B39" s="135"/>
      <c r="C39" s="3" t="s">
        <v>18</v>
      </c>
      <c r="D39" s="6">
        <v>2071.549</v>
      </c>
      <c r="E39" s="6">
        <v>2192.587</v>
      </c>
      <c r="F39" s="117">
        <f t="shared" si="1"/>
        <v>-121.03800000000001</v>
      </c>
    </row>
    <row r="40" spans="2:6" ht="12">
      <c r="B40" s="135"/>
      <c r="C40" s="3" t="s">
        <v>27</v>
      </c>
      <c r="D40" s="6">
        <v>9302.101</v>
      </c>
      <c r="E40" s="6">
        <v>9509.572</v>
      </c>
      <c r="F40" s="117">
        <f t="shared" si="1"/>
        <v>-207.47099999999955</v>
      </c>
    </row>
    <row r="41" spans="2:6" ht="12">
      <c r="B41" s="3"/>
      <c r="C41" s="3" t="s">
        <v>11</v>
      </c>
      <c r="D41" s="6">
        <v>4400.661</v>
      </c>
      <c r="E41" s="6">
        <v>4746.91</v>
      </c>
      <c r="F41" s="117">
        <f t="shared" si="1"/>
        <v>-346.2489999999998</v>
      </c>
    </row>
    <row r="42" spans="2:6" ht="12">
      <c r="B42" s="3"/>
      <c r="C42" s="3"/>
      <c r="D42" s="3"/>
      <c r="E42" s="3"/>
      <c r="F42" s="3"/>
    </row>
    <row r="43" ht="12">
      <c r="C43" s="1" t="s">
        <v>108</v>
      </c>
    </row>
    <row r="44" ht="12">
      <c r="C44" s="1" t="s">
        <v>92</v>
      </c>
    </row>
    <row r="45" ht="12"/>
    <row r="46" ht="12"/>
    <row r="47" ht="12"/>
    <row r="48" ht="12"/>
    <row r="49" ht="12"/>
    <row r="50" ht="12"/>
    <row r="51" ht="12"/>
    <row r="52" ht="12"/>
    <row r="53" ht="12"/>
    <row r="54" ht="12"/>
    <row r="55" ht="12"/>
    <row r="56" ht="12"/>
    <row r="57" ht="12"/>
    <row r="58" ht="12"/>
    <row r="59" ht="12"/>
    <row r="60" ht="12"/>
    <row r="61" ht="12"/>
    <row r="62" ht="12"/>
    <row r="63" ht="12"/>
    <row r="64" ht="12"/>
    <row r="65" spans="10:15" ht="12">
      <c r="J65" s="3"/>
      <c r="K65" s="6"/>
      <c r="L65" s="6"/>
      <c r="N65" s="35"/>
      <c r="O65" s="35"/>
    </row>
    <row r="66" spans="10:15" ht="12">
      <c r="J66" s="3"/>
      <c r="K66" s="6"/>
      <c r="L66" s="6"/>
      <c r="N66" s="35"/>
      <c r="O66" s="35"/>
    </row>
    <row r="67" spans="10:15" ht="12">
      <c r="J67" s="3"/>
      <c r="K67" s="6"/>
      <c r="L67" s="6"/>
      <c r="N67" s="35"/>
      <c r="O67" s="35"/>
    </row>
    <row r="68" spans="10:15" ht="12">
      <c r="J68" s="3"/>
      <c r="K68" s="6"/>
      <c r="L68" s="6"/>
      <c r="N68" s="35"/>
      <c r="O68" s="35"/>
    </row>
    <row r="69" spans="10:15" ht="12">
      <c r="J69" s="3"/>
      <c r="K69" s="6"/>
      <c r="L69" s="6"/>
      <c r="N69" s="35"/>
      <c r="O69" s="35"/>
    </row>
    <row r="70" spans="10:15" ht="12">
      <c r="J70" s="3"/>
      <c r="K70" s="6"/>
      <c r="L70" s="6"/>
      <c r="N70" s="35"/>
      <c r="O70" s="35"/>
    </row>
    <row r="71" spans="10:15" ht="12">
      <c r="J71" s="3"/>
      <c r="K71" s="6"/>
      <c r="L71" s="6"/>
      <c r="N71" s="35"/>
      <c r="O71" s="35"/>
    </row>
    <row r="72" spans="10:15" ht="12">
      <c r="J72" s="3"/>
      <c r="K72" s="6"/>
      <c r="L72" s="6"/>
      <c r="N72" s="35"/>
      <c r="O72" s="35"/>
    </row>
    <row r="73" spans="10:15" ht="12">
      <c r="J73" s="3"/>
      <c r="K73" s="6"/>
      <c r="L73" s="6"/>
      <c r="N73" s="35"/>
      <c r="O73" s="35"/>
    </row>
    <row r="74" spans="10:15" ht="12">
      <c r="J74" s="3"/>
      <c r="K74" s="6"/>
      <c r="L74" s="6"/>
      <c r="N74" s="35"/>
      <c r="O74" s="35"/>
    </row>
    <row r="75" spans="10:15" ht="12">
      <c r="J75" s="3"/>
      <c r="K75" s="6"/>
      <c r="L75" s="6"/>
      <c r="N75" s="35"/>
      <c r="O75" s="35"/>
    </row>
    <row r="76" spans="10:15" ht="12">
      <c r="J76" s="3"/>
      <c r="K76" s="6"/>
      <c r="L76" s="6"/>
      <c r="N76" s="35"/>
      <c r="O76" s="35"/>
    </row>
    <row r="77" spans="10:15" ht="12">
      <c r="J77" s="3"/>
      <c r="K77" s="6"/>
      <c r="L77" s="6"/>
      <c r="N77" s="35"/>
      <c r="O77" s="35"/>
    </row>
    <row r="78" spans="10:15" ht="12">
      <c r="J78" s="3"/>
      <c r="K78" s="6"/>
      <c r="L78" s="6"/>
      <c r="N78" s="35"/>
      <c r="O78" s="35"/>
    </row>
    <row r="79" spans="10:15" ht="12">
      <c r="J79" s="3"/>
      <c r="K79" s="6"/>
      <c r="L79" s="6"/>
      <c r="N79" s="35"/>
      <c r="O79" s="35"/>
    </row>
    <row r="80" spans="10:15" ht="12">
      <c r="J80" s="3"/>
      <c r="K80" s="6"/>
      <c r="L80" s="6"/>
      <c r="N80" s="35"/>
      <c r="O80" s="35"/>
    </row>
    <row r="81" spans="10:15" ht="12">
      <c r="J81" s="3"/>
      <c r="K81" s="6"/>
      <c r="L81" s="6"/>
      <c r="N81" s="35"/>
      <c r="O81" s="35"/>
    </row>
    <row r="82" spans="10:15" ht="12">
      <c r="J82" s="3"/>
      <c r="K82" s="6"/>
      <c r="L82" s="6"/>
      <c r="N82" s="35"/>
      <c r="O82" s="35"/>
    </row>
    <row r="83" spans="10:15" ht="12">
      <c r="J83" s="3"/>
      <c r="K83" s="6"/>
      <c r="L83" s="6"/>
      <c r="N83" s="35"/>
      <c r="O83" s="35"/>
    </row>
    <row r="84" spans="10:15" ht="12">
      <c r="J84" s="3"/>
      <c r="K84" s="6"/>
      <c r="L84" s="6"/>
      <c r="N84" s="35"/>
      <c r="O84" s="35"/>
    </row>
    <row r="85" spans="10:15" ht="12">
      <c r="J85" s="3"/>
      <c r="K85" s="6"/>
      <c r="L85" s="6"/>
      <c r="N85" s="35"/>
      <c r="O85" s="35"/>
    </row>
    <row r="86" spans="10:15" ht="12">
      <c r="J86" s="3"/>
      <c r="K86" s="6"/>
      <c r="L86" s="6"/>
      <c r="N86" s="35"/>
      <c r="O86" s="35"/>
    </row>
    <row r="87" spans="10:15" ht="12">
      <c r="J87" s="3"/>
      <c r="K87" s="6"/>
      <c r="L87" s="6"/>
      <c r="N87" s="35"/>
      <c r="O87" s="35"/>
    </row>
    <row r="88" spans="10:15" ht="12">
      <c r="J88" s="3"/>
      <c r="K88" s="6"/>
      <c r="L88" s="6"/>
      <c r="N88" s="35"/>
      <c r="O88" s="35"/>
    </row>
    <row r="89" spans="10:15" ht="12">
      <c r="J89" s="3"/>
      <c r="K89" s="6"/>
      <c r="L89" s="6"/>
      <c r="N89" s="35"/>
      <c r="O89" s="35"/>
    </row>
    <row r="90" spans="10:15" ht="12">
      <c r="J90" s="3"/>
      <c r="K90" s="6"/>
      <c r="L90" s="6"/>
      <c r="N90" s="35"/>
      <c r="O90" s="35"/>
    </row>
    <row r="91" spans="10:15" ht="12">
      <c r="J91" s="3"/>
      <c r="K91" s="6"/>
      <c r="L91" s="6"/>
      <c r="N91" s="35"/>
      <c r="O91" s="35"/>
    </row>
    <row r="92" ht="12"/>
    <row r="93" ht="12"/>
    <row r="94" ht="12"/>
    <row r="95" ht="12"/>
    <row r="96" ht="12"/>
  </sheetData>
  <mergeCells count="2">
    <mergeCell ref="B14:B26"/>
    <mergeCell ref="B28:B40"/>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G44"/>
  <sheetViews>
    <sheetView showGridLines="0" workbookViewId="0" topLeftCell="A1"/>
  </sheetViews>
  <sheetFormatPr defaultColWidth="9.33203125" defaultRowHeight="11.25"/>
  <cols>
    <col min="1" max="2" width="9.33203125" style="1" customWidth="1"/>
    <col min="3" max="3" width="14.16015625" style="1" customWidth="1"/>
    <col min="4" max="5" width="11.16015625" style="1" customWidth="1"/>
    <col min="6" max="6" width="14.5" style="1" customWidth="1"/>
    <col min="7" max="16384" width="9.33203125" style="1" customWidth="1"/>
  </cols>
  <sheetData>
    <row r="1" ht="12"/>
    <row r="2" ht="12"/>
    <row r="3" ht="12"/>
    <row r="4" ht="12"/>
    <row r="5" ht="12"/>
    <row r="6" ht="15.75">
      <c r="C6" s="92" t="s">
        <v>117</v>
      </c>
    </row>
    <row r="7" ht="12.75">
      <c r="C7" s="31" t="s">
        <v>28</v>
      </c>
    </row>
    <row r="8" ht="12"/>
    <row r="9" ht="12"/>
    <row r="10" ht="12"/>
    <row r="11" ht="12"/>
    <row r="12" ht="12"/>
    <row r="13" spans="3:6" ht="12">
      <c r="C13" s="3"/>
      <c r="D13" s="5">
        <v>2010</v>
      </c>
      <c r="E13" s="5">
        <v>2019</v>
      </c>
      <c r="F13" s="116" t="s">
        <v>30</v>
      </c>
    </row>
    <row r="14" spans="3:6" ht="12">
      <c r="C14" s="1" t="s">
        <v>0</v>
      </c>
      <c r="D14" s="35">
        <f>SUM(D15:D41)</f>
        <v>28529.657000000007</v>
      </c>
      <c r="E14" s="35">
        <f>SUM(E15:E41)</f>
        <v>37325.08400000001</v>
      </c>
      <c r="F14" s="118">
        <f>SUM(F15:F41)</f>
        <v>8795.427000000001</v>
      </c>
    </row>
    <row r="15" spans="3:7" ht="12">
      <c r="C15" s="3" t="s">
        <v>27</v>
      </c>
      <c r="D15" s="6">
        <v>7381.494</v>
      </c>
      <c r="E15" s="6">
        <v>9302.101</v>
      </c>
      <c r="F15" s="117">
        <f aca="true" t="shared" si="0" ref="F15:F41">+E15-D15</f>
        <v>1920.6070000000009</v>
      </c>
      <c r="G15" s="36"/>
    </row>
    <row r="16" spans="3:7" ht="12">
      <c r="C16" s="3" t="s">
        <v>11</v>
      </c>
      <c r="D16" s="6">
        <v>3216.667</v>
      </c>
      <c r="E16" s="6">
        <v>4400.661</v>
      </c>
      <c r="F16" s="117">
        <f t="shared" si="0"/>
        <v>1183.9940000000001</v>
      </c>
      <c r="G16" s="36"/>
    </row>
    <row r="17" spans="3:7" ht="12">
      <c r="C17" s="3" t="s">
        <v>9</v>
      </c>
      <c r="D17" s="6">
        <v>3286.241</v>
      </c>
      <c r="E17" s="6">
        <v>4456.191</v>
      </c>
      <c r="F17" s="117">
        <f t="shared" si="0"/>
        <v>1169.9499999999998</v>
      </c>
      <c r="G17" s="36"/>
    </row>
    <row r="18" spans="3:7" ht="12">
      <c r="C18" s="3" t="s">
        <v>8</v>
      </c>
      <c r="D18" s="6">
        <v>1920.84</v>
      </c>
      <c r="E18" s="6">
        <v>2907.726</v>
      </c>
      <c r="F18" s="117">
        <f t="shared" si="0"/>
        <v>986.8860000000002</v>
      </c>
      <c r="G18" s="36"/>
    </row>
    <row r="19" spans="3:7" ht="12">
      <c r="C19" s="3" t="s">
        <v>18</v>
      </c>
      <c r="D19" s="6">
        <v>1343.614</v>
      </c>
      <c r="E19" s="6">
        <v>2071.549</v>
      </c>
      <c r="F19" s="117">
        <f t="shared" si="0"/>
        <v>727.935</v>
      </c>
      <c r="G19" s="36"/>
    </row>
    <row r="20" spans="3:7" ht="12">
      <c r="C20" s="3" t="s">
        <v>20</v>
      </c>
      <c r="D20" s="6">
        <v>2336.598</v>
      </c>
      <c r="E20" s="6">
        <v>2923.474</v>
      </c>
      <c r="F20" s="117">
        <f t="shared" si="0"/>
        <v>586.8760000000002</v>
      </c>
      <c r="G20" s="36"/>
    </row>
    <row r="21" spans="3:7" ht="12">
      <c r="C21" s="3" t="s">
        <v>22</v>
      </c>
      <c r="D21" s="6">
        <v>998.41</v>
      </c>
      <c r="E21" s="6">
        <v>1336.432</v>
      </c>
      <c r="F21" s="117">
        <f t="shared" si="0"/>
        <v>338.02200000000005</v>
      </c>
      <c r="G21" s="36"/>
    </row>
    <row r="22" spans="3:7" ht="12">
      <c r="C22" s="3" t="s">
        <v>3</v>
      </c>
      <c r="D22" s="6">
        <v>880.287</v>
      </c>
      <c r="E22" s="6">
        <v>1203.041</v>
      </c>
      <c r="F22" s="117">
        <f t="shared" si="0"/>
        <v>322.7539999999999</v>
      </c>
      <c r="G22" s="36"/>
    </row>
    <row r="23" spans="3:7" ht="12">
      <c r="C23" s="3" t="s">
        <v>7</v>
      </c>
      <c r="D23" s="6">
        <v>346.346</v>
      </c>
      <c r="E23" s="6">
        <v>557.419</v>
      </c>
      <c r="F23" s="117">
        <f t="shared" si="0"/>
        <v>211.07299999999998</v>
      </c>
      <c r="G23" s="36"/>
    </row>
    <row r="24" spans="3:7" ht="12">
      <c r="C24" s="3" t="s">
        <v>16</v>
      </c>
      <c r="D24" s="6">
        <v>682.06</v>
      </c>
      <c r="E24" s="6">
        <v>881.908</v>
      </c>
      <c r="F24" s="117">
        <f t="shared" si="0"/>
        <v>199.84800000000007</v>
      </c>
      <c r="G24" s="36"/>
    </row>
    <row r="25" spans="3:7" ht="12">
      <c r="C25" s="3" t="s">
        <v>21</v>
      </c>
      <c r="D25" s="6">
        <v>448.799</v>
      </c>
      <c r="E25" s="6">
        <v>616.686</v>
      </c>
      <c r="F25" s="117">
        <f t="shared" si="0"/>
        <v>167.88700000000006</v>
      </c>
      <c r="G25" s="36"/>
    </row>
    <row r="26" spans="3:7" ht="12">
      <c r="C26" s="3" t="s">
        <v>1</v>
      </c>
      <c r="D26" s="6">
        <v>881.623</v>
      </c>
      <c r="E26" s="6">
        <v>1027.571</v>
      </c>
      <c r="F26" s="117">
        <f t="shared" si="0"/>
        <v>145.94799999999987</v>
      </c>
      <c r="G26" s="36"/>
    </row>
    <row r="27" spans="3:7" ht="12">
      <c r="C27" s="3" t="s">
        <v>4</v>
      </c>
      <c r="D27" s="6">
        <v>417.71</v>
      </c>
      <c r="E27" s="6">
        <v>562.456</v>
      </c>
      <c r="F27" s="117">
        <f t="shared" si="0"/>
        <v>144.74600000000004</v>
      </c>
      <c r="G27" s="36"/>
    </row>
    <row r="28" spans="3:7" ht="12">
      <c r="C28" s="3" t="s">
        <v>2</v>
      </c>
      <c r="D28" s="6">
        <v>600.943</v>
      </c>
      <c r="E28" s="6">
        <v>729.664</v>
      </c>
      <c r="F28" s="117">
        <f t="shared" si="0"/>
        <v>128.721</v>
      </c>
      <c r="G28" s="36"/>
    </row>
    <row r="29" spans="3:7" ht="12">
      <c r="C29" s="3" t="s">
        <v>19</v>
      </c>
      <c r="D29" s="6">
        <v>576.453</v>
      </c>
      <c r="E29" s="6">
        <v>680.803</v>
      </c>
      <c r="F29" s="117">
        <f t="shared" si="0"/>
        <v>104.35000000000002</v>
      </c>
      <c r="G29" s="36"/>
    </row>
    <row r="30" spans="3:7" ht="12">
      <c r="C30" s="3" t="s">
        <v>24</v>
      </c>
      <c r="D30" s="6">
        <v>323.731</v>
      </c>
      <c r="E30" s="6">
        <v>425.263</v>
      </c>
      <c r="F30" s="117">
        <f t="shared" si="0"/>
        <v>101.53199999999998</v>
      </c>
      <c r="G30" s="36"/>
    </row>
    <row r="31" spans="3:7" ht="12">
      <c r="C31" s="3" t="s">
        <v>14</v>
      </c>
      <c r="D31" s="6">
        <v>173.848</v>
      </c>
      <c r="E31" s="6">
        <v>268.228</v>
      </c>
      <c r="F31" s="117">
        <f t="shared" si="0"/>
        <v>94.38</v>
      </c>
      <c r="G31" s="36"/>
    </row>
    <row r="32" spans="3:7" ht="12">
      <c r="C32" s="3" t="s">
        <v>6</v>
      </c>
      <c r="D32" s="6">
        <v>596.897</v>
      </c>
      <c r="E32" s="6">
        <v>669.353</v>
      </c>
      <c r="F32" s="117">
        <f t="shared" si="0"/>
        <v>72.4559999999999</v>
      </c>
      <c r="G32" s="36"/>
    </row>
    <row r="33" spans="3:7" ht="12">
      <c r="C33" s="3" t="s">
        <v>15</v>
      </c>
      <c r="D33" s="6">
        <v>77.83</v>
      </c>
      <c r="E33" s="6">
        <v>135.249</v>
      </c>
      <c r="F33" s="117">
        <f t="shared" si="0"/>
        <v>57.419</v>
      </c>
      <c r="G33" s="36"/>
    </row>
    <row r="34" spans="3:7" ht="12">
      <c r="C34" s="3" t="s">
        <v>25</v>
      </c>
      <c r="D34" s="6">
        <v>420.395</v>
      </c>
      <c r="E34" s="6">
        <v>459.228</v>
      </c>
      <c r="F34" s="117">
        <f t="shared" si="0"/>
        <v>38.83300000000003</v>
      </c>
      <c r="G34" s="36"/>
    </row>
    <row r="35" spans="3:7" ht="12">
      <c r="C35" s="3" t="s">
        <v>10</v>
      </c>
      <c r="D35" s="6">
        <v>228.966</v>
      </c>
      <c r="E35" s="6">
        <v>260.018</v>
      </c>
      <c r="F35" s="117">
        <f t="shared" si="0"/>
        <v>31.051999999999964</v>
      </c>
      <c r="G35" s="36"/>
    </row>
    <row r="36" spans="3:7" ht="12">
      <c r="C36" s="3" t="s">
        <v>17</v>
      </c>
      <c r="D36" s="6">
        <v>31.079</v>
      </c>
      <c r="E36" s="6">
        <v>58.742</v>
      </c>
      <c r="F36" s="117">
        <f t="shared" si="0"/>
        <v>27.662999999999997</v>
      </c>
      <c r="G36" s="36"/>
    </row>
    <row r="37" spans="3:7" ht="12">
      <c r="C37" s="3" t="s">
        <v>12</v>
      </c>
      <c r="D37" s="6">
        <v>51.82</v>
      </c>
      <c r="E37" s="6">
        <v>75.76</v>
      </c>
      <c r="F37" s="117">
        <f t="shared" si="0"/>
        <v>23.940000000000005</v>
      </c>
      <c r="G37" s="36"/>
    </row>
    <row r="38" spans="3:7" ht="12">
      <c r="C38" s="3" t="s">
        <v>23</v>
      </c>
      <c r="D38" s="6">
        <v>176.936</v>
      </c>
      <c r="E38" s="6">
        <v>184.297</v>
      </c>
      <c r="F38" s="117">
        <f t="shared" si="0"/>
        <v>7.36099999999999</v>
      </c>
      <c r="G38" s="36"/>
    </row>
    <row r="39" spans="3:7" ht="12">
      <c r="C39" s="3" t="s">
        <v>13</v>
      </c>
      <c r="D39" s="6">
        <v>166.961</v>
      </c>
      <c r="E39" s="6">
        <v>172.004</v>
      </c>
      <c r="F39" s="117">
        <f t="shared" si="0"/>
        <v>5.042999999999978</v>
      </c>
      <c r="G39" s="36"/>
    </row>
    <row r="40" spans="3:7" ht="12">
      <c r="C40" s="3" t="s">
        <v>26</v>
      </c>
      <c r="D40" s="6">
        <v>832.029</v>
      </c>
      <c r="E40" s="6">
        <v>835.671</v>
      </c>
      <c r="F40" s="117">
        <f t="shared" si="0"/>
        <v>3.6420000000000528</v>
      </c>
      <c r="G40" s="36"/>
    </row>
    <row r="41" spans="3:7" ht="12">
      <c r="C41" s="3" t="s">
        <v>5</v>
      </c>
      <c r="D41" s="6">
        <v>131.08</v>
      </c>
      <c r="E41" s="6">
        <v>123.589</v>
      </c>
      <c r="F41" s="117">
        <f t="shared" si="0"/>
        <v>-7.491000000000014</v>
      </c>
      <c r="G41" s="36"/>
    </row>
    <row r="42" ht="12"/>
    <row r="43" ht="12">
      <c r="C43" s="1" t="s">
        <v>125</v>
      </c>
    </row>
    <row r="44" ht="12">
      <c r="C44" s="1" t="s">
        <v>92</v>
      </c>
    </row>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S89"/>
  <sheetViews>
    <sheetView showGridLines="0" workbookViewId="0" topLeftCell="A1"/>
  </sheetViews>
  <sheetFormatPr defaultColWidth="9.33203125" defaultRowHeight="11.25"/>
  <cols>
    <col min="1" max="2" width="9.33203125" style="1" customWidth="1"/>
    <col min="3" max="3" width="14.16015625" style="1" customWidth="1"/>
    <col min="4" max="7" width="11.5" style="1" customWidth="1"/>
    <col min="8" max="16384" width="9.33203125" style="1" customWidth="1"/>
  </cols>
  <sheetData>
    <row r="1" ht="12"/>
    <row r="2" ht="12"/>
    <row r="3" ht="12"/>
    <row r="4" ht="12"/>
    <row r="5" ht="12"/>
    <row r="6" ht="15.75">
      <c r="C6" s="30" t="s">
        <v>116</v>
      </c>
    </row>
    <row r="7" ht="12.75">
      <c r="C7" s="33" t="s">
        <v>31</v>
      </c>
    </row>
    <row r="8" ht="12"/>
    <row r="9" ht="12"/>
    <row r="10" ht="12"/>
    <row r="11" ht="12"/>
    <row r="12" ht="12"/>
    <row r="13" spans="3:7" ht="24">
      <c r="C13" s="3"/>
      <c r="D13" s="5" t="s">
        <v>122</v>
      </c>
      <c r="E13" s="5" t="s">
        <v>121</v>
      </c>
      <c r="F13" s="5" t="s">
        <v>39</v>
      </c>
      <c r="G13" s="119" t="s">
        <v>40</v>
      </c>
    </row>
    <row r="14" spans="1:7" ht="12">
      <c r="A14" s="36"/>
      <c r="C14" s="3" t="s">
        <v>0</v>
      </c>
      <c r="D14" s="34">
        <v>10.155142945059731</v>
      </c>
      <c r="E14" s="34">
        <v>5.548122415212861</v>
      </c>
      <c r="F14" s="34">
        <v>2.1476303294189525</v>
      </c>
      <c r="G14" s="120">
        <v>17.85089568969154</v>
      </c>
    </row>
    <row r="15" spans="1:7" ht="12">
      <c r="A15" s="36"/>
      <c r="C15" s="3"/>
      <c r="D15" s="34"/>
      <c r="E15" s="34"/>
      <c r="F15" s="34"/>
      <c r="G15" s="120"/>
    </row>
    <row r="16" spans="1:7" ht="12">
      <c r="A16" s="36"/>
      <c r="C16" s="3" t="s">
        <v>6</v>
      </c>
      <c r="D16" s="34">
        <v>15.977283212865526</v>
      </c>
      <c r="E16" s="34">
        <v>10.898960827822561</v>
      </c>
      <c r="F16" s="34">
        <v>2.5348770788936075</v>
      </c>
      <c r="G16" s="120">
        <v>29.411121119581697</v>
      </c>
    </row>
    <row r="17" spans="1:7" ht="12">
      <c r="A17" s="36"/>
      <c r="C17" s="3" t="s">
        <v>15</v>
      </c>
      <c r="D17" s="34">
        <v>14.58079776368132</v>
      </c>
      <c r="E17" s="34">
        <v>7.394258681862165</v>
      </c>
      <c r="F17" s="34">
        <v>7.1076228362541665</v>
      </c>
      <c r="G17" s="120">
        <v>29.082679281797652</v>
      </c>
    </row>
    <row r="18" spans="1:7" ht="12">
      <c r="A18" s="36"/>
      <c r="C18" s="3" t="s">
        <v>17</v>
      </c>
      <c r="D18" s="34">
        <v>12.611617858857418</v>
      </c>
      <c r="E18" s="34">
        <v>7.289966394623142</v>
      </c>
      <c r="F18" s="34">
        <v>3.59897583613378</v>
      </c>
      <c r="G18" s="120">
        <v>23.500560089614332</v>
      </c>
    </row>
    <row r="19" spans="1:7" ht="12">
      <c r="A19" s="36"/>
      <c r="C19" s="3" t="s">
        <v>3</v>
      </c>
      <c r="D19" s="34">
        <v>12.564421244510731</v>
      </c>
      <c r="E19" s="34">
        <v>5.146481803702777</v>
      </c>
      <c r="F19" s="34">
        <v>4.44026477384668</v>
      </c>
      <c r="G19" s="120">
        <v>22.151167822060177</v>
      </c>
    </row>
    <row r="20" spans="1:7" ht="12">
      <c r="A20" s="36"/>
      <c r="C20" s="3" t="s">
        <v>18</v>
      </c>
      <c r="D20" s="34">
        <v>12.441301169590641</v>
      </c>
      <c r="E20" s="34">
        <v>6.17764202172097</v>
      </c>
      <c r="F20" s="34">
        <v>3.013774018379288</v>
      </c>
      <c r="G20" s="120">
        <v>21.6327172096909</v>
      </c>
    </row>
    <row r="21" spans="1:7" ht="12">
      <c r="A21" s="36"/>
      <c r="C21" s="3" t="s">
        <v>1</v>
      </c>
      <c r="D21" s="34">
        <v>10.786771016388078</v>
      </c>
      <c r="E21" s="34">
        <v>6.808880624463611</v>
      </c>
      <c r="F21" s="34">
        <v>3.4017532387919505</v>
      </c>
      <c r="G21" s="120">
        <v>20.99740487964361</v>
      </c>
    </row>
    <row r="22" spans="1:7" ht="12">
      <c r="A22" s="36"/>
      <c r="C22" s="3" t="s">
        <v>2</v>
      </c>
      <c r="D22" s="34">
        <v>12.652182772146098</v>
      </c>
      <c r="E22" s="34">
        <v>4.791542854555433</v>
      </c>
      <c r="F22" s="34">
        <v>3.2057007340996937</v>
      </c>
      <c r="G22" s="120">
        <v>20.649426360801197</v>
      </c>
    </row>
    <row r="23" spans="1:7" ht="12">
      <c r="A23" s="36"/>
      <c r="C23" s="3" t="s">
        <v>27</v>
      </c>
      <c r="D23" s="34">
        <v>12.031120634429746</v>
      </c>
      <c r="E23" s="34">
        <v>6.875157392476086</v>
      </c>
      <c r="F23" s="34">
        <v>1.642223154918376</v>
      </c>
      <c r="G23" s="120">
        <v>20.548501181824207</v>
      </c>
    </row>
    <row r="24" spans="1:7" ht="12">
      <c r="A24" s="36"/>
      <c r="C24" s="3" t="s">
        <v>14</v>
      </c>
      <c r="D24" s="34">
        <v>11.783710903139283</v>
      </c>
      <c r="E24" s="34">
        <v>4.784273292283736</v>
      </c>
      <c r="F24" s="34">
        <v>2.771569065713014</v>
      </c>
      <c r="G24" s="120">
        <v>19.339553261136032</v>
      </c>
    </row>
    <row r="25" spans="1:7" ht="12">
      <c r="A25" s="36"/>
      <c r="C25" s="3" t="s">
        <v>13</v>
      </c>
      <c r="D25" s="34">
        <v>11.114513506892635</v>
      </c>
      <c r="E25" s="34">
        <v>4.795670667884103</v>
      </c>
      <c r="F25" s="34">
        <v>3.2426563926686365</v>
      </c>
      <c r="G25" s="120">
        <v>19.152840567445377</v>
      </c>
    </row>
    <row r="26" spans="1:7" ht="12">
      <c r="A26" s="36"/>
      <c r="C26" s="3" t="s">
        <v>5</v>
      </c>
      <c r="D26" s="34">
        <v>10.813440778470428</v>
      </c>
      <c r="E26" s="34">
        <v>4.407328569256503</v>
      </c>
      <c r="F26" s="34">
        <v>3.57032081496123</v>
      </c>
      <c r="G26" s="120">
        <v>18.79109016268819</v>
      </c>
    </row>
    <row r="27" spans="1:7" ht="12">
      <c r="A27" s="36"/>
      <c r="C27" s="3" t="s">
        <v>4</v>
      </c>
      <c r="D27" s="34">
        <v>11.165341796517259</v>
      </c>
      <c r="E27" s="34">
        <v>5.848188863098241</v>
      </c>
      <c r="F27" s="34">
        <v>1.7174579810244426</v>
      </c>
      <c r="G27" s="120">
        <v>18.73098864063992</v>
      </c>
    </row>
    <row r="28" spans="1:7" ht="12">
      <c r="A28" s="36"/>
      <c r="C28" s="3" t="s">
        <v>16</v>
      </c>
      <c r="D28" s="34">
        <v>11.130666677963658</v>
      </c>
      <c r="E28" s="34">
        <v>3.891722551482512</v>
      </c>
      <c r="F28" s="34">
        <v>3.658065418066434</v>
      </c>
      <c r="G28" s="120">
        <v>18.68045464751258</v>
      </c>
    </row>
    <row r="29" spans="1:7" ht="12">
      <c r="A29" s="36"/>
      <c r="C29" s="3" t="s">
        <v>20</v>
      </c>
      <c r="D29" s="34">
        <v>9.639021468774635</v>
      </c>
      <c r="E29" s="34">
        <v>4.956763000128342</v>
      </c>
      <c r="F29" s="34">
        <v>3.270257221954006</v>
      </c>
      <c r="G29" s="120">
        <v>17.866041690856985</v>
      </c>
    </row>
    <row r="30" spans="1:7" ht="12">
      <c r="A30" s="36"/>
      <c r="C30" s="3" t="s">
        <v>23</v>
      </c>
      <c r="D30" s="34">
        <v>8.91247647345441</v>
      </c>
      <c r="E30" s="34">
        <v>3.957618779199193</v>
      </c>
      <c r="F30" s="34">
        <v>4.737505851780376</v>
      </c>
      <c r="G30" s="120">
        <v>17.607601104433975</v>
      </c>
    </row>
    <row r="31" spans="1:7" ht="12">
      <c r="A31" s="36"/>
      <c r="C31" s="3" t="s">
        <v>24</v>
      </c>
      <c r="D31" s="34">
        <v>7.941223381414122</v>
      </c>
      <c r="E31" s="34">
        <v>3.98075405183237</v>
      </c>
      <c r="F31" s="34">
        <v>5.469840789468307</v>
      </c>
      <c r="G31" s="120">
        <v>17.391818222714768</v>
      </c>
    </row>
    <row r="32" spans="1:7" ht="12">
      <c r="A32" s="36"/>
      <c r="C32" s="3" t="s">
        <v>11</v>
      </c>
      <c r="D32" s="34">
        <v>9.9110753847662</v>
      </c>
      <c r="E32" s="34">
        <v>6.249610822468388</v>
      </c>
      <c r="F32" s="34">
        <v>1.0951161650818553</v>
      </c>
      <c r="G32" s="120">
        <v>17.25580237231645</v>
      </c>
    </row>
    <row r="33" spans="1:7" ht="12">
      <c r="A33" s="36"/>
      <c r="C33" s="3" t="s">
        <v>25</v>
      </c>
      <c r="D33" s="34">
        <v>9.249737945492663</v>
      </c>
      <c r="E33" s="34">
        <v>6.1429320155735265</v>
      </c>
      <c r="F33" s="34">
        <v>1.7991539383048805</v>
      </c>
      <c r="G33" s="120">
        <v>17.191823899371037</v>
      </c>
    </row>
    <row r="34" spans="1:7" ht="12">
      <c r="A34" s="36"/>
      <c r="C34" s="3" t="s">
        <v>12</v>
      </c>
      <c r="D34" s="34">
        <v>9.005969609261937</v>
      </c>
      <c r="E34" s="34">
        <v>6.301103473227205</v>
      </c>
      <c r="F34" s="34">
        <v>1.8238965267727905</v>
      </c>
      <c r="G34" s="120">
        <v>17.13096960926196</v>
      </c>
    </row>
    <row r="35" spans="1:7" ht="12">
      <c r="A35" s="36"/>
      <c r="C35" s="1" t="s">
        <v>26</v>
      </c>
      <c r="D35" s="34">
        <v>9.009086831893608</v>
      </c>
      <c r="E35" s="34">
        <v>5.5781448043211235</v>
      </c>
      <c r="F35" s="34">
        <v>1.7080514010490795</v>
      </c>
      <c r="G35" s="120">
        <v>16.295283037263786</v>
      </c>
    </row>
    <row r="36" spans="1:7" ht="12">
      <c r="A36" s="36"/>
      <c r="C36" s="3" t="s">
        <v>9</v>
      </c>
      <c r="D36" s="34">
        <v>9.012658005617977</v>
      </c>
      <c r="E36" s="34">
        <v>5.189483848314604</v>
      </c>
      <c r="F36" s="34">
        <v>1.444596207865171</v>
      </c>
      <c r="G36" s="120">
        <v>15.646738061797747</v>
      </c>
    </row>
    <row r="37" spans="1:7" ht="12">
      <c r="A37" s="36"/>
      <c r="C37" s="3" t="s">
        <v>22</v>
      </c>
      <c r="D37" s="34">
        <v>9.651360209387704</v>
      </c>
      <c r="E37" s="34">
        <v>3.137051663636254</v>
      </c>
      <c r="F37" s="34">
        <v>2.6890453634752776</v>
      </c>
      <c r="G37" s="120">
        <v>15.47745723649922</v>
      </c>
    </row>
    <row r="38" spans="1:7" ht="12">
      <c r="A38" s="36"/>
      <c r="C38" s="3" t="s">
        <v>10</v>
      </c>
      <c r="D38" s="34">
        <v>8.471490827175856</v>
      </c>
      <c r="E38" s="34">
        <v>3.300978316634918</v>
      </c>
      <c r="F38" s="34">
        <v>3.5608602581718016</v>
      </c>
      <c r="G38" s="120">
        <v>15.333329401982565</v>
      </c>
    </row>
    <row r="39" spans="1:7" ht="12">
      <c r="A39" s="36"/>
      <c r="C39" s="3" t="s">
        <v>19</v>
      </c>
      <c r="D39" s="34">
        <v>8.01032356420724</v>
      </c>
      <c r="E39" s="34">
        <v>3.5842991938983846</v>
      </c>
      <c r="F39" s="34">
        <v>3.40391220343987</v>
      </c>
      <c r="G39" s="120">
        <v>14.998534961545484</v>
      </c>
    </row>
    <row r="40" spans="1:7" ht="12">
      <c r="A40" s="36"/>
      <c r="C40" s="3" t="s">
        <v>8</v>
      </c>
      <c r="D40" s="34">
        <v>7.6143726993713665</v>
      </c>
      <c r="E40" s="34">
        <v>4.845802370449318</v>
      </c>
      <c r="F40" s="34">
        <v>1.8874875408315344</v>
      </c>
      <c r="G40" s="120">
        <v>14.347662610652224</v>
      </c>
    </row>
    <row r="41" spans="1:7" ht="12">
      <c r="A41" s="36"/>
      <c r="C41" s="3" t="s">
        <v>21</v>
      </c>
      <c r="D41" s="34">
        <v>7.101920152820658</v>
      </c>
      <c r="E41" s="34">
        <v>3.5538274830833125</v>
      </c>
      <c r="F41" s="34">
        <v>1.796995684754887</v>
      </c>
      <c r="G41" s="120">
        <v>12.452743320658833</v>
      </c>
    </row>
    <row r="42" spans="1:7" ht="12">
      <c r="A42" s="36"/>
      <c r="C42" s="3" t="s">
        <v>7</v>
      </c>
      <c r="D42" s="34">
        <v>7.383979830769468</v>
      </c>
      <c r="E42" s="34">
        <v>3.7062494387092375</v>
      </c>
      <c r="F42" s="34">
        <v>1.1194930531369902</v>
      </c>
      <c r="G42" s="120">
        <v>12.20972232261568</v>
      </c>
    </row>
    <row r="43" spans="4:6" ht="12">
      <c r="D43" s="6"/>
      <c r="E43" s="6"/>
      <c r="F43" s="6"/>
    </row>
    <row r="44" ht="12">
      <c r="C44" s="1" t="s">
        <v>92</v>
      </c>
    </row>
    <row r="45" ht="12"/>
    <row r="46" ht="12"/>
    <row r="47" ht="12"/>
    <row r="48" ht="12"/>
    <row r="49" ht="12"/>
    <row r="50" ht="12"/>
    <row r="51" ht="11.25">
      <c r="C51" s="107"/>
    </row>
    <row r="52" ht="12" customHeight="1">
      <c r="C52" s="107"/>
    </row>
    <row r="53" ht="11.25">
      <c r="C53" s="107"/>
    </row>
    <row r="54" ht="11.25">
      <c r="C54" s="107"/>
    </row>
    <row r="55" spans="3:19" ht="11.25">
      <c r="C55" s="107" t="s">
        <v>109</v>
      </c>
      <c r="D55" s="63"/>
      <c r="E55" s="63"/>
      <c r="F55" s="63"/>
      <c r="G55" s="63"/>
      <c r="H55" s="63"/>
      <c r="N55" s="107" t="s">
        <v>129</v>
      </c>
      <c r="O55" s="63"/>
      <c r="P55" s="63"/>
      <c r="Q55" s="63"/>
      <c r="R55" s="63"/>
      <c r="S55" s="63"/>
    </row>
    <row r="56" spans="3:19" ht="12" customHeight="1">
      <c r="C56" s="137"/>
      <c r="D56" s="136" t="s">
        <v>41</v>
      </c>
      <c r="E56" s="136" t="s">
        <v>38</v>
      </c>
      <c r="F56" s="102" t="s">
        <v>42</v>
      </c>
      <c r="G56" s="103"/>
      <c r="H56" s="103"/>
      <c r="Q56" s="102"/>
      <c r="R56" s="123"/>
      <c r="S56" s="123"/>
    </row>
    <row r="57" spans="3:17" ht="22.5">
      <c r="C57" s="137"/>
      <c r="D57" s="136"/>
      <c r="E57" s="136"/>
      <c r="F57" s="104" t="s">
        <v>43</v>
      </c>
      <c r="G57" s="104" t="s">
        <v>44</v>
      </c>
      <c r="H57" s="104" t="s">
        <v>45</v>
      </c>
      <c r="O57" s="122" t="s">
        <v>43</v>
      </c>
      <c r="P57" s="122" t="s">
        <v>44</v>
      </c>
      <c r="Q57" s="122" t="s">
        <v>45</v>
      </c>
    </row>
    <row r="58" spans="3:17" ht="11.25">
      <c r="C58" s="105" t="s">
        <v>0</v>
      </c>
      <c r="D58" s="106">
        <f>SUM(D59:D85)</f>
        <v>209093.61999999997</v>
      </c>
      <c r="E58" s="106">
        <v>37325.084</v>
      </c>
      <c r="F58" s="106">
        <v>21233.756</v>
      </c>
      <c r="G58" s="106">
        <v>11600.77</v>
      </c>
      <c r="H58" s="106">
        <v>4490.55800000001</v>
      </c>
      <c r="N58" s="105" t="s">
        <v>0</v>
      </c>
      <c r="O58" s="124">
        <f>+F58/$E58*100</f>
        <v>56.88870251437345</v>
      </c>
      <c r="P58" s="124">
        <f aca="true" t="shared" si="0" ref="P58:P85">+G58/$E58*100</f>
        <v>31.08035872069303</v>
      </c>
      <c r="Q58" s="124">
        <f aca="true" t="shared" si="1" ref="Q58:Q85">+H58/$E58*100</f>
        <v>12.030938764933548</v>
      </c>
    </row>
    <row r="59" spans="3:17" ht="11.25">
      <c r="C59" s="105" t="s">
        <v>1</v>
      </c>
      <c r="D59" s="106">
        <v>4893.8</v>
      </c>
      <c r="E59" s="106">
        <v>1027.571</v>
      </c>
      <c r="F59" s="106">
        <v>527.883</v>
      </c>
      <c r="G59" s="106">
        <v>333.213</v>
      </c>
      <c r="H59" s="106">
        <v>166.475</v>
      </c>
      <c r="N59" s="105" t="s">
        <v>1</v>
      </c>
      <c r="O59" s="124">
        <f aca="true" t="shared" si="2" ref="O59:O85">+F59/$E59*100</f>
        <v>51.37192466505965</v>
      </c>
      <c r="P59" s="124">
        <f t="shared" si="0"/>
        <v>32.427248336124705</v>
      </c>
      <c r="Q59" s="124">
        <f t="shared" si="1"/>
        <v>16.200826998815653</v>
      </c>
    </row>
    <row r="60" spans="3:17" ht="11.25">
      <c r="C60" s="105" t="s">
        <v>2</v>
      </c>
      <c r="D60" s="106">
        <v>3533.58</v>
      </c>
      <c r="E60" s="106">
        <v>729.663999999999</v>
      </c>
      <c r="F60" s="106">
        <v>447.075</v>
      </c>
      <c r="G60" s="106">
        <v>169.313</v>
      </c>
      <c r="H60" s="106">
        <v>113.276</v>
      </c>
      <c r="N60" s="105" t="s">
        <v>2</v>
      </c>
      <c r="O60" s="124">
        <f t="shared" si="2"/>
        <v>61.27135229365853</v>
      </c>
      <c r="P60" s="124">
        <f t="shared" si="0"/>
        <v>23.204241952460343</v>
      </c>
      <c r="Q60" s="124">
        <f t="shared" si="1"/>
        <v>15.52440575388126</v>
      </c>
    </row>
    <row r="61" spans="3:17" ht="11.25">
      <c r="C61" s="105" t="s">
        <v>3</v>
      </c>
      <c r="D61" s="106">
        <v>5431.05</v>
      </c>
      <c r="E61" s="106">
        <v>1203.041</v>
      </c>
      <c r="F61" s="106">
        <v>682.38</v>
      </c>
      <c r="G61" s="106">
        <v>279.508</v>
      </c>
      <c r="H61" s="106">
        <v>241.153</v>
      </c>
      <c r="N61" s="105" t="s">
        <v>3</v>
      </c>
      <c r="O61" s="124">
        <f t="shared" si="2"/>
        <v>56.7212588764639</v>
      </c>
      <c r="P61" s="124">
        <f t="shared" si="0"/>
        <v>23.233455883880932</v>
      </c>
      <c r="Q61" s="124">
        <f t="shared" si="1"/>
        <v>20.045285239655176</v>
      </c>
    </row>
    <row r="62" spans="3:17" ht="11.25">
      <c r="C62" s="105" t="s">
        <v>4</v>
      </c>
      <c r="D62" s="106">
        <v>3002.81</v>
      </c>
      <c r="E62" s="106">
        <v>562.456</v>
      </c>
      <c r="F62" s="106">
        <v>335.274</v>
      </c>
      <c r="G62" s="106">
        <v>175.61</v>
      </c>
      <c r="H62" s="106">
        <v>51.5720000000001</v>
      </c>
      <c r="N62" s="105" t="s">
        <v>4</v>
      </c>
      <c r="O62" s="124">
        <f t="shared" si="2"/>
        <v>59.60892940958937</v>
      </c>
      <c r="P62" s="124">
        <f t="shared" si="0"/>
        <v>31.221997809606446</v>
      </c>
      <c r="Q62" s="124">
        <f t="shared" si="1"/>
        <v>9.169072780804205</v>
      </c>
    </row>
    <row r="63" spans="3:17" ht="11.25">
      <c r="C63" s="105" t="s">
        <v>27</v>
      </c>
      <c r="D63" s="106">
        <v>45269</v>
      </c>
      <c r="E63" s="106">
        <v>9302.101</v>
      </c>
      <c r="F63" s="106">
        <v>5446.368</v>
      </c>
      <c r="G63" s="106">
        <v>3112.315</v>
      </c>
      <c r="H63" s="106">
        <v>743.418</v>
      </c>
      <c r="N63" s="105" t="s">
        <v>27</v>
      </c>
      <c r="O63" s="124">
        <f t="shared" si="2"/>
        <v>58.54986954022537</v>
      </c>
      <c r="P63" s="124">
        <f t="shared" si="0"/>
        <v>33.45819401444899</v>
      </c>
      <c r="Q63" s="124">
        <f t="shared" si="1"/>
        <v>7.991936445325631</v>
      </c>
    </row>
    <row r="64" spans="3:17" ht="11.25">
      <c r="C64" s="105" t="s">
        <v>5</v>
      </c>
      <c r="D64" s="106">
        <v>657.7</v>
      </c>
      <c r="E64" s="106">
        <v>123.589</v>
      </c>
      <c r="F64" s="106">
        <v>71.12</v>
      </c>
      <c r="G64" s="106">
        <v>28.987</v>
      </c>
      <c r="H64" s="106">
        <v>23.482</v>
      </c>
      <c r="N64" s="105" t="s">
        <v>5</v>
      </c>
      <c r="O64" s="124">
        <f t="shared" si="2"/>
        <v>57.54557444432757</v>
      </c>
      <c r="P64" s="124">
        <f t="shared" si="0"/>
        <v>23.454352733657522</v>
      </c>
      <c r="Q64" s="124">
        <f t="shared" si="1"/>
        <v>19.000072822014904</v>
      </c>
    </row>
    <row r="65" spans="3:17" ht="11.25">
      <c r="C65" s="105" t="s">
        <v>6</v>
      </c>
      <c r="D65" s="106">
        <v>2275.85</v>
      </c>
      <c r="E65" s="106">
        <v>669.353</v>
      </c>
      <c r="F65" s="106">
        <v>363.619</v>
      </c>
      <c r="G65" s="106">
        <v>248.044</v>
      </c>
      <c r="H65" s="106">
        <v>57.6900000000002</v>
      </c>
      <c r="N65" s="105" t="s">
        <v>6</v>
      </c>
      <c r="O65" s="124">
        <f t="shared" si="2"/>
        <v>54.32395163687921</v>
      </c>
      <c r="P65" s="124">
        <f t="shared" si="0"/>
        <v>37.057277699509825</v>
      </c>
      <c r="Q65" s="124">
        <f t="shared" si="1"/>
        <v>8.61877066361101</v>
      </c>
    </row>
    <row r="66" spans="3:17" ht="11.25">
      <c r="C66" s="105" t="s">
        <v>7</v>
      </c>
      <c r="D66" s="106">
        <v>4565.37</v>
      </c>
      <c r="E66" s="106">
        <v>557.418999999999</v>
      </c>
      <c r="F66" s="106">
        <v>337.106</v>
      </c>
      <c r="G66" s="106">
        <v>169.204</v>
      </c>
      <c r="H66" s="106">
        <v>51.1090000000002</v>
      </c>
      <c r="N66" s="105" t="s">
        <v>7</v>
      </c>
      <c r="O66" s="124">
        <f t="shared" si="2"/>
        <v>60.47623062723025</v>
      </c>
      <c r="P66" s="124">
        <f t="shared" si="0"/>
        <v>30.354903582403956</v>
      </c>
      <c r="Q66" s="124">
        <f t="shared" si="1"/>
        <v>9.168865790366008</v>
      </c>
    </row>
    <row r="67" spans="3:17" ht="11.25">
      <c r="C67" s="105" t="s">
        <v>8</v>
      </c>
      <c r="D67" s="106">
        <v>20266.2</v>
      </c>
      <c r="E67" s="106">
        <v>2907.726</v>
      </c>
      <c r="F67" s="106">
        <v>1543.144</v>
      </c>
      <c r="G67" s="106">
        <v>982.06</v>
      </c>
      <c r="H67" s="106">
        <v>382.522</v>
      </c>
      <c r="N67" s="105" t="s">
        <v>8</v>
      </c>
      <c r="O67" s="124">
        <f t="shared" si="2"/>
        <v>53.0704750034907</v>
      </c>
      <c r="P67" s="124">
        <f t="shared" si="0"/>
        <v>33.774158913185076</v>
      </c>
      <c r="Q67" s="124">
        <f t="shared" si="1"/>
        <v>13.15536608332422</v>
      </c>
    </row>
    <row r="68" spans="3:17" ht="11.25">
      <c r="C68" s="105" t="s">
        <v>9</v>
      </c>
      <c r="D68" s="106">
        <v>28480</v>
      </c>
      <c r="E68" s="106">
        <v>4456.191</v>
      </c>
      <c r="F68" s="106">
        <v>2566.805</v>
      </c>
      <c r="G68" s="106">
        <v>1477.965</v>
      </c>
      <c r="H68" s="106">
        <v>411.421000000001</v>
      </c>
      <c r="N68" s="105" t="s">
        <v>9</v>
      </c>
      <c r="O68" s="124">
        <f t="shared" si="2"/>
        <v>57.600874827851854</v>
      </c>
      <c r="P68" s="124">
        <f t="shared" si="0"/>
        <v>33.16655412660723</v>
      </c>
      <c r="Q68" s="124">
        <f t="shared" si="1"/>
        <v>9.232571045540935</v>
      </c>
    </row>
    <row r="69" spans="3:17" ht="11.25">
      <c r="C69" s="105" t="s">
        <v>10</v>
      </c>
      <c r="D69" s="106">
        <v>1695.77</v>
      </c>
      <c r="E69" s="106">
        <v>260.018</v>
      </c>
      <c r="F69" s="106">
        <v>143.657</v>
      </c>
      <c r="G69" s="106">
        <v>55.9769999999999</v>
      </c>
      <c r="H69" s="106">
        <v>60.384</v>
      </c>
      <c r="N69" s="105" t="s">
        <v>10</v>
      </c>
      <c r="O69" s="124">
        <f t="shared" si="2"/>
        <v>55.24886738610405</v>
      </c>
      <c r="P69" s="124">
        <f t="shared" si="0"/>
        <v>21.528124975963163</v>
      </c>
      <c r="Q69" s="124">
        <f t="shared" si="1"/>
        <v>23.22300763793276</v>
      </c>
    </row>
    <row r="70" spans="3:17" ht="11.25">
      <c r="C70" s="105" t="s">
        <v>11</v>
      </c>
      <c r="D70" s="106">
        <v>25502.5</v>
      </c>
      <c r="E70" s="106">
        <v>4400.661</v>
      </c>
      <c r="F70" s="106">
        <v>2527.572</v>
      </c>
      <c r="G70" s="106">
        <v>1593.807</v>
      </c>
      <c r="H70" s="106">
        <v>279.282</v>
      </c>
      <c r="N70" s="105" t="s">
        <v>11</v>
      </c>
      <c r="O70" s="124">
        <f t="shared" si="2"/>
        <v>57.43618969968375</v>
      </c>
      <c r="P70" s="124">
        <f t="shared" si="0"/>
        <v>36.21744551557141</v>
      </c>
      <c r="Q70" s="124">
        <f t="shared" si="1"/>
        <v>6.3463647847448375</v>
      </c>
    </row>
    <row r="71" spans="3:17" ht="11.25">
      <c r="C71" s="105" t="s">
        <v>12</v>
      </c>
      <c r="D71" s="106">
        <v>442.24</v>
      </c>
      <c r="E71" s="106">
        <v>75.7600000000001</v>
      </c>
      <c r="F71" s="106">
        <v>39.828</v>
      </c>
      <c r="G71" s="106">
        <v>27.866</v>
      </c>
      <c r="H71" s="106">
        <v>8.06599999999999</v>
      </c>
      <c r="N71" s="105" t="s">
        <v>12</v>
      </c>
      <c r="O71" s="124">
        <f t="shared" si="2"/>
        <v>52.57127771911292</v>
      </c>
      <c r="P71" s="124">
        <f t="shared" si="0"/>
        <v>36.78194297782466</v>
      </c>
      <c r="Q71" s="124">
        <f t="shared" si="1"/>
        <v>10.646779303062274</v>
      </c>
    </row>
    <row r="72" spans="3:17" ht="11.25">
      <c r="C72" s="105" t="s">
        <v>13</v>
      </c>
      <c r="D72" s="106">
        <v>898.06</v>
      </c>
      <c r="E72" s="106">
        <v>172.004</v>
      </c>
      <c r="F72" s="106">
        <v>99.815</v>
      </c>
      <c r="G72" s="106">
        <v>43.068</v>
      </c>
      <c r="H72" s="106">
        <v>29.121</v>
      </c>
      <c r="N72" s="105" t="s">
        <v>13</v>
      </c>
      <c r="O72" s="124">
        <f t="shared" si="2"/>
        <v>58.0306271947164</v>
      </c>
      <c r="P72" s="124">
        <f t="shared" si="0"/>
        <v>25.03895258249808</v>
      </c>
      <c r="Q72" s="124">
        <f t="shared" si="1"/>
        <v>16.930420222785518</v>
      </c>
    </row>
    <row r="73" spans="3:17" ht="11.25">
      <c r="C73" s="105" t="s">
        <v>14</v>
      </c>
      <c r="D73" s="106">
        <v>1386.94</v>
      </c>
      <c r="E73" s="106">
        <v>268.228</v>
      </c>
      <c r="F73" s="106">
        <v>163.433</v>
      </c>
      <c r="G73" s="106">
        <v>66.355</v>
      </c>
      <c r="H73" s="106">
        <v>38.4400000000001</v>
      </c>
      <c r="N73" s="105" t="s">
        <v>14</v>
      </c>
      <c r="O73" s="124">
        <f t="shared" si="2"/>
        <v>60.93062618369447</v>
      </c>
      <c r="P73" s="124">
        <f t="shared" si="0"/>
        <v>24.73828235680093</v>
      </c>
      <c r="Q73" s="124">
        <f t="shared" si="1"/>
        <v>14.331091459504636</v>
      </c>
    </row>
    <row r="74" spans="3:17" ht="11.25">
      <c r="C74" s="105" t="s">
        <v>15</v>
      </c>
      <c r="D74" s="106">
        <v>465.05</v>
      </c>
      <c r="E74" s="106">
        <v>135.249</v>
      </c>
      <c r="F74" s="106">
        <v>67.808</v>
      </c>
      <c r="G74" s="106">
        <v>34.387</v>
      </c>
      <c r="H74" s="106">
        <v>33.054</v>
      </c>
      <c r="N74" s="105" t="s">
        <v>15</v>
      </c>
      <c r="O74" s="124">
        <f t="shared" si="2"/>
        <v>50.13567567967232</v>
      </c>
      <c r="P74" s="124">
        <f t="shared" si="0"/>
        <v>25.424956931289692</v>
      </c>
      <c r="Q74" s="124">
        <f t="shared" si="1"/>
        <v>24.439367389038</v>
      </c>
    </row>
    <row r="75" spans="3:17" ht="11.25">
      <c r="C75" s="105" t="s">
        <v>16</v>
      </c>
      <c r="D75" s="106">
        <v>4721.02</v>
      </c>
      <c r="E75" s="106">
        <v>881.907999999998</v>
      </c>
      <c r="F75" s="106">
        <v>525.481</v>
      </c>
      <c r="G75" s="106">
        <v>183.729</v>
      </c>
      <c r="H75" s="106">
        <v>172.698</v>
      </c>
      <c r="N75" s="105" t="s">
        <v>16</v>
      </c>
      <c r="O75" s="124">
        <f t="shared" si="2"/>
        <v>59.58455984070914</v>
      </c>
      <c r="P75" s="124">
        <f t="shared" si="0"/>
        <v>20.833125450727337</v>
      </c>
      <c r="Q75" s="124">
        <f t="shared" si="1"/>
        <v>19.58231470856375</v>
      </c>
    </row>
    <row r="76" spans="3:17" ht="11.25">
      <c r="C76" s="105" t="s">
        <v>17</v>
      </c>
      <c r="D76" s="106">
        <v>249.96</v>
      </c>
      <c r="E76" s="106">
        <v>58.742</v>
      </c>
      <c r="F76" s="106">
        <v>31.524</v>
      </c>
      <c r="G76" s="106">
        <v>18.222</v>
      </c>
      <c r="H76" s="106">
        <v>8.996</v>
      </c>
      <c r="N76" s="105" t="s">
        <v>17</v>
      </c>
      <c r="O76" s="124">
        <f t="shared" si="2"/>
        <v>53.665179939396005</v>
      </c>
      <c r="P76" s="124">
        <f t="shared" si="0"/>
        <v>31.02039426645331</v>
      </c>
      <c r="Q76" s="124">
        <f t="shared" si="1"/>
        <v>15.314425794150694</v>
      </c>
    </row>
    <row r="77" spans="3:17" ht="11.25">
      <c r="C77" s="105" t="s">
        <v>18</v>
      </c>
      <c r="D77" s="106">
        <v>9576</v>
      </c>
      <c r="E77" s="106">
        <v>2071.549</v>
      </c>
      <c r="F77" s="106">
        <v>1191.379</v>
      </c>
      <c r="G77" s="106">
        <v>591.571</v>
      </c>
      <c r="H77" s="106">
        <v>288.599000000001</v>
      </c>
      <c r="N77" s="105" t="s">
        <v>18</v>
      </c>
      <c r="O77" s="124">
        <f t="shared" si="2"/>
        <v>57.511504675969526</v>
      </c>
      <c r="P77" s="124">
        <f t="shared" si="0"/>
        <v>28.556939758605758</v>
      </c>
      <c r="Q77" s="124">
        <f t="shared" si="1"/>
        <v>13.931555565424764</v>
      </c>
    </row>
    <row r="78" spans="3:17" ht="11.25">
      <c r="C78" s="105" t="s">
        <v>19</v>
      </c>
      <c r="D78" s="106">
        <v>4539.13</v>
      </c>
      <c r="E78" s="106">
        <v>680.803</v>
      </c>
      <c r="F78" s="106">
        <v>363.599</v>
      </c>
      <c r="G78" s="106">
        <v>162.696</v>
      </c>
      <c r="H78" s="106">
        <v>154.508</v>
      </c>
      <c r="N78" s="105" t="s">
        <v>19</v>
      </c>
      <c r="O78" s="124">
        <f t="shared" si="2"/>
        <v>53.40737335176256</v>
      </c>
      <c r="P78" s="124">
        <f t="shared" si="0"/>
        <v>23.89766202557862</v>
      </c>
      <c r="Q78" s="124">
        <f t="shared" si="1"/>
        <v>22.694964622658834</v>
      </c>
    </row>
    <row r="79" spans="3:17" ht="11.25">
      <c r="C79" s="105" t="s">
        <v>20</v>
      </c>
      <c r="D79" s="106">
        <v>16363.3</v>
      </c>
      <c r="E79" s="106">
        <v>2923.474</v>
      </c>
      <c r="F79" s="106">
        <v>1577.262</v>
      </c>
      <c r="G79" s="106">
        <v>811.090000000001</v>
      </c>
      <c r="H79" s="106">
        <v>535.122</v>
      </c>
      <c r="N79" s="105" t="s">
        <v>20</v>
      </c>
      <c r="O79" s="124">
        <f t="shared" si="2"/>
        <v>53.95163425431524</v>
      </c>
      <c r="P79" s="124">
        <f t="shared" si="0"/>
        <v>27.744046979723475</v>
      </c>
      <c r="Q79" s="124">
        <f t="shared" si="1"/>
        <v>18.304318765961316</v>
      </c>
    </row>
    <row r="80" spans="3:17" ht="11.25">
      <c r="C80" s="105" t="s">
        <v>21</v>
      </c>
      <c r="D80" s="106">
        <v>4952.21</v>
      </c>
      <c r="E80" s="106">
        <v>616.685999999999</v>
      </c>
      <c r="F80" s="106">
        <v>351.702</v>
      </c>
      <c r="G80" s="106">
        <v>175.993</v>
      </c>
      <c r="H80" s="106">
        <v>88.991</v>
      </c>
      <c r="N80" s="105" t="s">
        <v>21</v>
      </c>
      <c r="O80" s="124">
        <f t="shared" si="2"/>
        <v>57.03096875881738</v>
      </c>
      <c r="P80" s="124">
        <f t="shared" si="0"/>
        <v>28.538510684529932</v>
      </c>
      <c r="Q80" s="124">
        <f t="shared" si="1"/>
        <v>14.430520556652843</v>
      </c>
    </row>
    <row r="81" spans="3:17" ht="11.25">
      <c r="C81" s="105" t="s">
        <v>22</v>
      </c>
      <c r="D81" s="106">
        <v>8634.7</v>
      </c>
      <c r="E81" s="106">
        <v>1336.432</v>
      </c>
      <c r="F81" s="106">
        <v>833.366</v>
      </c>
      <c r="G81" s="106">
        <v>270.875</v>
      </c>
      <c r="H81" s="106">
        <v>232.191</v>
      </c>
      <c r="N81" s="105" t="s">
        <v>22</v>
      </c>
      <c r="O81" s="124">
        <f t="shared" si="2"/>
        <v>62.35753109772888</v>
      </c>
      <c r="P81" s="124">
        <f t="shared" si="0"/>
        <v>20.268520957295248</v>
      </c>
      <c r="Q81" s="124">
        <f t="shared" si="1"/>
        <v>17.373947944975875</v>
      </c>
    </row>
    <row r="82" spans="3:17" ht="11.25">
      <c r="C82" s="105" t="s">
        <v>23</v>
      </c>
      <c r="D82" s="106">
        <v>1046.69</v>
      </c>
      <c r="E82" s="106">
        <v>184.297</v>
      </c>
      <c r="F82" s="106">
        <v>93.286</v>
      </c>
      <c r="G82" s="106">
        <v>41.424</v>
      </c>
      <c r="H82" s="106">
        <v>49.587</v>
      </c>
      <c r="N82" s="105" t="s">
        <v>23</v>
      </c>
      <c r="O82" s="124">
        <f t="shared" si="2"/>
        <v>50.61721026386756</v>
      </c>
      <c r="P82" s="124">
        <f t="shared" si="0"/>
        <v>22.476763050944943</v>
      </c>
      <c r="Q82" s="124">
        <f t="shared" si="1"/>
        <v>26.906026685187502</v>
      </c>
    </row>
    <row r="83" spans="3:17" ht="11.25">
      <c r="C83" s="105" t="s">
        <v>24</v>
      </c>
      <c r="D83" s="106">
        <v>2445.19</v>
      </c>
      <c r="E83" s="106">
        <v>425.262999999999</v>
      </c>
      <c r="F83" s="106">
        <v>194.178</v>
      </c>
      <c r="G83" s="106">
        <v>97.3369999999999</v>
      </c>
      <c r="H83" s="106">
        <v>133.748</v>
      </c>
      <c r="N83" s="105" t="s">
        <v>24</v>
      </c>
      <c r="O83" s="124">
        <f t="shared" si="2"/>
        <v>45.66068527005652</v>
      </c>
      <c r="P83" s="124">
        <f t="shared" si="0"/>
        <v>22.888659488363704</v>
      </c>
      <c r="Q83" s="124">
        <f t="shared" si="1"/>
        <v>31.450655241579987</v>
      </c>
    </row>
    <row r="84" spans="3:17" ht="11.25">
      <c r="C84" s="105" t="s">
        <v>25</v>
      </c>
      <c r="D84" s="106">
        <v>2671.2</v>
      </c>
      <c r="E84" s="106">
        <v>459.227999999999</v>
      </c>
      <c r="F84" s="106">
        <v>247.079</v>
      </c>
      <c r="G84" s="106">
        <v>164.09</v>
      </c>
      <c r="H84" s="106">
        <v>48.059</v>
      </c>
      <c r="N84" s="105" t="s">
        <v>25</v>
      </c>
      <c r="O84" s="124">
        <f t="shared" si="2"/>
        <v>53.80312176086836</v>
      </c>
      <c r="P84" s="124">
        <f t="shared" si="0"/>
        <v>35.73170625484517</v>
      </c>
      <c r="Q84" s="124">
        <f t="shared" si="1"/>
        <v>10.465171984286695</v>
      </c>
    </row>
    <row r="85" spans="3:17" ht="11.25">
      <c r="C85" s="105" t="s">
        <v>26</v>
      </c>
      <c r="D85" s="106">
        <v>5128.3</v>
      </c>
      <c r="E85" s="106">
        <v>835.670999999999</v>
      </c>
      <c r="F85" s="106">
        <v>462.013</v>
      </c>
      <c r="G85" s="106">
        <v>286.064</v>
      </c>
      <c r="H85" s="106">
        <v>87.5939999999999</v>
      </c>
      <c r="N85" s="105" t="s">
        <v>26</v>
      </c>
      <c r="O85" s="124">
        <f t="shared" si="2"/>
        <v>55.286470393252905</v>
      </c>
      <c r="P85" s="124">
        <f t="shared" si="0"/>
        <v>34.231653365977806</v>
      </c>
      <c r="Q85" s="124">
        <f t="shared" si="1"/>
        <v>10.481876240769394</v>
      </c>
    </row>
    <row r="86" spans="3:8" ht="11.25">
      <c r="C86" s="63"/>
      <c r="D86" s="63"/>
      <c r="E86" s="63"/>
      <c r="F86" s="63"/>
      <c r="G86" s="63"/>
      <c r="H86" s="63"/>
    </row>
    <row r="87" spans="3:8" ht="11.25">
      <c r="C87" s="63"/>
      <c r="D87" s="63"/>
      <c r="E87" s="63"/>
      <c r="F87" s="63"/>
      <c r="G87" s="63"/>
      <c r="H87" s="63"/>
    </row>
    <row r="88" spans="3:8" ht="11.25">
      <c r="C88" s="63"/>
      <c r="D88" s="63"/>
      <c r="E88" s="63"/>
      <c r="F88" s="63"/>
      <c r="G88" s="63"/>
      <c r="H88" s="63"/>
    </row>
    <row r="89" ht="11.25">
      <c r="C89" s="12"/>
    </row>
  </sheetData>
  <mergeCells count="3">
    <mergeCell ref="D56:D57"/>
    <mergeCell ref="C56:C57"/>
    <mergeCell ref="E56:E5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45"/>
  <sheetViews>
    <sheetView showGridLines="0" workbookViewId="0" topLeftCell="A1"/>
  </sheetViews>
  <sheetFormatPr defaultColWidth="9.33203125" defaultRowHeight="11.25"/>
  <cols>
    <col min="1" max="2" width="13.33203125" style="1" customWidth="1"/>
    <col min="3" max="3" width="20.33203125" style="1" customWidth="1"/>
    <col min="4" max="4" width="26" style="1" customWidth="1"/>
    <col min="5" max="5" width="13" style="1" customWidth="1"/>
    <col min="6" max="6" width="9.33203125" style="1" customWidth="1"/>
    <col min="7" max="7" width="11.66015625" style="1" customWidth="1"/>
    <col min="8" max="8" width="15" style="1" customWidth="1"/>
    <col min="9" max="16384" width="9.33203125" style="1" customWidth="1"/>
  </cols>
  <sheetData>
    <row r="6" ht="15.75">
      <c r="C6" s="29" t="s">
        <v>115</v>
      </c>
    </row>
    <row r="7" ht="12.75">
      <c r="C7" s="40" t="s">
        <v>31</v>
      </c>
    </row>
    <row r="10" spans="3:7" ht="12" customHeight="1">
      <c r="C10" s="1" t="s">
        <v>46</v>
      </c>
      <c r="D10" s="5" t="s">
        <v>31</v>
      </c>
      <c r="E10" s="11" t="s">
        <v>32</v>
      </c>
      <c r="G10" s="1" t="s">
        <v>51</v>
      </c>
    </row>
    <row r="11" spans="3:5" ht="12" customHeight="1">
      <c r="C11" s="1" t="s">
        <v>1</v>
      </c>
      <c r="D11" s="41">
        <v>3.4017532387919505</v>
      </c>
      <c r="E11" s="4">
        <v>3</v>
      </c>
    </row>
    <row r="12" spans="3:9" ht="12" customHeight="1">
      <c r="C12" s="1" t="s">
        <v>2</v>
      </c>
      <c r="D12" s="41">
        <v>3.2057007340996937</v>
      </c>
      <c r="E12" s="4">
        <v>3</v>
      </c>
      <c r="G12" s="11" t="s">
        <v>32</v>
      </c>
      <c r="H12" s="1" t="s">
        <v>33</v>
      </c>
      <c r="I12" s="1" t="s">
        <v>34</v>
      </c>
    </row>
    <row r="13" spans="3:9" ht="12" customHeight="1">
      <c r="C13" s="1" t="s">
        <v>3</v>
      </c>
      <c r="D13" s="41">
        <v>4.44026477384668</v>
      </c>
      <c r="E13" s="4">
        <v>4</v>
      </c>
      <c r="G13" s="1">
        <v>1</v>
      </c>
      <c r="H13" s="1" t="s">
        <v>47</v>
      </c>
      <c r="I13" s="9"/>
    </row>
    <row r="14" spans="3:9" ht="12" customHeight="1">
      <c r="C14" s="1" t="s">
        <v>4</v>
      </c>
      <c r="D14" s="41">
        <v>1.7174579810244426</v>
      </c>
      <c r="E14" s="4">
        <v>2</v>
      </c>
      <c r="G14" s="1">
        <v>2</v>
      </c>
      <c r="H14" s="1" t="s">
        <v>48</v>
      </c>
      <c r="I14" s="10"/>
    </row>
    <row r="15" spans="3:9" ht="12" customHeight="1">
      <c r="C15" s="1" t="s">
        <v>27</v>
      </c>
      <c r="D15" s="41">
        <v>1.642223154918376</v>
      </c>
      <c r="E15" s="4">
        <v>2</v>
      </c>
      <c r="G15" s="1">
        <v>3</v>
      </c>
      <c r="H15" s="1" t="s">
        <v>49</v>
      </c>
      <c r="I15" s="8"/>
    </row>
    <row r="16" spans="3:9" ht="12" customHeight="1">
      <c r="C16" s="1" t="s">
        <v>5</v>
      </c>
      <c r="D16" s="41">
        <v>3.57032081496123</v>
      </c>
      <c r="E16" s="4">
        <v>3</v>
      </c>
      <c r="G16" s="1">
        <v>4</v>
      </c>
      <c r="H16" s="1" t="s">
        <v>50</v>
      </c>
      <c r="I16" s="7"/>
    </row>
    <row r="17" spans="3:5" ht="12" customHeight="1">
      <c r="C17" s="1" t="s">
        <v>6</v>
      </c>
      <c r="D17" s="41">
        <v>2.5348770788936075</v>
      </c>
      <c r="E17" s="4">
        <v>3</v>
      </c>
    </row>
    <row r="18" spans="3:5" ht="12" customHeight="1">
      <c r="C18" s="3" t="s">
        <v>7</v>
      </c>
      <c r="D18" s="41">
        <v>1.1194930531369902</v>
      </c>
      <c r="E18" s="4">
        <v>1</v>
      </c>
    </row>
    <row r="19" spans="3:5" ht="12" customHeight="1">
      <c r="C19" s="3" t="s">
        <v>8</v>
      </c>
      <c r="D19" s="41">
        <v>1.8874875408315344</v>
      </c>
      <c r="E19" s="4">
        <v>2</v>
      </c>
    </row>
    <row r="20" spans="3:8" ht="12" customHeight="1">
      <c r="C20" s="3" t="s">
        <v>9</v>
      </c>
      <c r="D20" s="41">
        <v>1.444596207865171</v>
      </c>
      <c r="E20" s="4">
        <v>1</v>
      </c>
      <c r="G20" s="32"/>
      <c r="H20" s="32"/>
    </row>
    <row r="21" spans="3:7" ht="12" customHeight="1">
      <c r="C21" s="3" t="s">
        <v>10</v>
      </c>
      <c r="D21" s="41">
        <v>3.5608602581718016</v>
      </c>
      <c r="E21" s="4">
        <v>3</v>
      </c>
      <c r="G21" s="32"/>
    </row>
    <row r="22" spans="3:7" ht="12" customHeight="1">
      <c r="C22" s="3" t="s">
        <v>11</v>
      </c>
      <c r="D22" s="41">
        <v>1.0951161650818553</v>
      </c>
      <c r="E22" s="4">
        <v>1</v>
      </c>
      <c r="G22" s="32"/>
    </row>
    <row r="23" spans="3:7" ht="12" customHeight="1">
      <c r="C23" s="3" t="s">
        <v>12</v>
      </c>
      <c r="D23" s="41">
        <v>1.8238965267727905</v>
      </c>
      <c r="E23" s="4">
        <v>2</v>
      </c>
      <c r="G23" s="32"/>
    </row>
    <row r="24" spans="3:7" ht="12" customHeight="1">
      <c r="C24" s="3" t="s">
        <v>13</v>
      </c>
      <c r="D24" s="41">
        <v>3.2426563926686365</v>
      </c>
      <c r="E24" s="4">
        <v>3</v>
      </c>
      <c r="G24" s="32"/>
    </row>
    <row r="25" spans="3:5" ht="12" customHeight="1">
      <c r="C25" s="3" t="s">
        <v>14</v>
      </c>
      <c r="D25" s="41">
        <v>2.771569065713014</v>
      </c>
      <c r="E25" s="4">
        <v>3</v>
      </c>
    </row>
    <row r="26" spans="3:8" ht="12" customHeight="1">
      <c r="C26" s="3" t="s">
        <v>15</v>
      </c>
      <c r="D26" s="41">
        <v>7.1076228362541665</v>
      </c>
      <c r="E26" s="4">
        <v>4</v>
      </c>
      <c r="H26" s="32"/>
    </row>
    <row r="27" spans="3:5" ht="12" customHeight="1">
      <c r="C27" s="3" t="s">
        <v>16</v>
      </c>
      <c r="D27" s="41">
        <v>3.658065418066434</v>
      </c>
      <c r="E27" s="4">
        <v>3</v>
      </c>
    </row>
    <row r="28" spans="3:5" ht="12" customHeight="1">
      <c r="C28" s="3" t="s">
        <v>17</v>
      </c>
      <c r="D28" s="41">
        <v>3.59897583613378</v>
      </c>
      <c r="E28" s="4">
        <v>3</v>
      </c>
    </row>
    <row r="29" spans="3:5" ht="12" customHeight="1">
      <c r="C29" s="3" t="s">
        <v>18</v>
      </c>
      <c r="D29" s="41">
        <v>3.013774018379288</v>
      </c>
      <c r="E29" s="4">
        <v>3</v>
      </c>
    </row>
    <row r="30" spans="3:5" ht="12" customHeight="1">
      <c r="C30" s="3" t="s">
        <v>19</v>
      </c>
      <c r="D30" s="41">
        <v>3.40391220343987</v>
      </c>
      <c r="E30" s="4">
        <v>3</v>
      </c>
    </row>
    <row r="31" spans="3:5" ht="12" customHeight="1">
      <c r="C31" s="3" t="s">
        <v>20</v>
      </c>
      <c r="D31" s="41">
        <v>3.270257221954006</v>
      </c>
      <c r="E31" s="4">
        <v>3</v>
      </c>
    </row>
    <row r="32" spans="3:5" ht="12" customHeight="1">
      <c r="C32" s="3" t="s">
        <v>21</v>
      </c>
      <c r="D32" s="41">
        <v>1.796995684754887</v>
      </c>
      <c r="E32" s="4">
        <v>2</v>
      </c>
    </row>
    <row r="33" spans="3:5" ht="12" customHeight="1">
      <c r="C33" s="3" t="s">
        <v>22</v>
      </c>
      <c r="D33" s="41">
        <v>2.6890453634752776</v>
      </c>
      <c r="E33" s="4">
        <v>3</v>
      </c>
    </row>
    <row r="34" spans="3:5" ht="12" customHeight="1">
      <c r="C34" s="1" t="s">
        <v>23</v>
      </c>
      <c r="D34" s="41">
        <v>4.737505851780376</v>
      </c>
      <c r="E34" s="4">
        <v>4</v>
      </c>
    </row>
    <row r="35" spans="3:8" ht="12" customHeight="1">
      <c r="C35" s="1" t="s">
        <v>24</v>
      </c>
      <c r="D35" s="41">
        <v>5.469840789468307</v>
      </c>
      <c r="E35" s="4">
        <v>4</v>
      </c>
      <c r="H35" s="32"/>
    </row>
    <row r="36" spans="3:5" ht="12" customHeight="1">
      <c r="C36" s="1" t="s">
        <v>25</v>
      </c>
      <c r="D36" s="41">
        <v>1.7991539383048805</v>
      </c>
      <c r="E36" s="4">
        <v>2</v>
      </c>
    </row>
    <row r="37" spans="3:5" ht="12" customHeight="1">
      <c r="C37" s="1" t="s">
        <v>26</v>
      </c>
      <c r="D37" s="41">
        <v>1.7080514010490795</v>
      </c>
      <c r="E37" s="4">
        <v>2</v>
      </c>
    </row>
    <row r="38" ht="12" customHeight="1">
      <c r="H38" s="32"/>
    </row>
    <row r="39" ht="12" customHeight="1">
      <c r="C39" s="1" t="s">
        <v>92</v>
      </c>
    </row>
    <row r="40" ht="12" customHeight="1"/>
    <row r="41" ht="12" customHeight="1"/>
    <row r="42" ht="12" customHeight="1"/>
    <row r="43" ht="12" customHeight="1"/>
    <row r="44" ht="15">
      <c r="H44" s="32"/>
    </row>
    <row r="45" ht="12">
      <c r="A45" s="2"/>
    </row>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E46"/>
  <sheetViews>
    <sheetView showGridLines="0" workbookViewId="0" topLeftCell="A1"/>
  </sheetViews>
  <sheetFormatPr defaultColWidth="9.33203125" defaultRowHeight="11.25"/>
  <cols>
    <col min="1" max="2" width="13.33203125" style="1" customWidth="1"/>
    <col min="3" max="3" width="15.66015625" style="1" customWidth="1"/>
    <col min="4" max="30" width="5.66015625" style="1" customWidth="1"/>
    <col min="31" max="31" width="13" style="1" customWidth="1"/>
    <col min="32" max="16384" width="9.33203125" style="1" customWidth="1"/>
  </cols>
  <sheetData>
    <row r="6" ht="15.75">
      <c r="C6" s="29" t="s">
        <v>114</v>
      </c>
    </row>
    <row r="7" ht="12.75">
      <c r="C7" s="40" t="s">
        <v>28</v>
      </c>
    </row>
    <row r="9" spans="3:30" ht="11.25">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row>
    <row r="10" spans="3:30" ht="11.25">
      <c r="C10" s="133"/>
      <c r="D10" s="138" t="s">
        <v>53</v>
      </c>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row>
    <row r="11" spans="3:30" ht="60">
      <c r="C11" s="139"/>
      <c r="D11" s="48" t="s">
        <v>1</v>
      </c>
      <c r="E11" s="49" t="s">
        <v>2</v>
      </c>
      <c r="F11" s="49" t="s">
        <v>3</v>
      </c>
      <c r="G11" s="49" t="s">
        <v>4</v>
      </c>
      <c r="H11" s="49" t="s">
        <v>27</v>
      </c>
      <c r="I11" s="49" t="s">
        <v>5</v>
      </c>
      <c r="J11" s="49" t="s">
        <v>6</v>
      </c>
      <c r="K11" s="49" t="s">
        <v>7</v>
      </c>
      <c r="L11" s="49" t="s">
        <v>8</v>
      </c>
      <c r="M11" s="49" t="s">
        <v>9</v>
      </c>
      <c r="N11" s="49" t="s">
        <v>10</v>
      </c>
      <c r="O11" s="49" t="s">
        <v>11</v>
      </c>
      <c r="P11" s="49" t="s">
        <v>12</v>
      </c>
      <c r="Q11" s="49" t="s">
        <v>13</v>
      </c>
      <c r="R11" s="49" t="s">
        <v>14</v>
      </c>
      <c r="S11" s="49" t="s">
        <v>15</v>
      </c>
      <c r="T11" s="49" t="s">
        <v>16</v>
      </c>
      <c r="U11" s="49" t="s">
        <v>17</v>
      </c>
      <c r="V11" s="49" t="s">
        <v>18</v>
      </c>
      <c r="W11" s="49" t="s">
        <v>19</v>
      </c>
      <c r="X11" s="49" t="s">
        <v>20</v>
      </c>
      <c r="Y11" s="49" t="s">
        <v>21</v>
      </c>
      <c r="Z11" s="50" t="s">
        <v>22</v>
      </c>
      <c r="AA11" s="51" t="s">
        <v>23</v>
      </c>
      <c r="AB11" s="49" t="s">
        <v>24</v>
      </c>
      <c r="AC11" s="49" t="s">
        <v>25</v>
      </c>
      <c r="AD11" s="49" t="s">
        <v>26</v>
      </c>
    </row>
    <row r="12" spans="3:31" ht="11.25">
      <c r="C12" s="42" t="s">
        <v>52</v>
      </c>
      <c r="D12" s="39"/>
      <c r="E12" s="26"/>
      <c r="F12" s="26"/>
      <c r="G12" s="26"/>
      <c r="H12" s="26"/>
      <c r="I12" s="26"/>
      <c r="J12" s="26"/>
      <c r="K12" s="26"/>
      <c r="L12" s="26"/>
      <c r="M12" s="26"/>
      <c r="N12" s="26"/>
      <c r="O12" s="26"/>
      <c r="P12" s="26"/>
      <c r="Q12" s="26"/>
      <c r="R12" s="26"/>
      <c r="S12" s="26"/>
      <c r="T12" s="26"/>
      <c r="U12" s="26"/>
      <c r="V12" s="26"/>
      <c r="W12" s="26"/>
      <c r="X12" s="26"/>
      <c r="Y12" s="26"/>
      <c r="Z12" s="26"/>
      <c r="AA12" s="46"/>
      <c r="AB12" s="46"/>
      <c r="AC12" s="46"/>
      <c r="AD12" s="46"/>
      <c r="AE12" s="4"/>
    </row>
    <row r="13" spans="3:31" ht="11.25">
      <c r="C13" s="43" t="s">
        <v>1</v>
      </c>
      <c r="D13" s="85">
        <v>861.095999999999</v>
      </c>
      <c r="E13" s="52">
        <v>0.222</v>
      </c>
      <c r="F13" s="52">
        <v>2.796</v>
      </c>
      <c r="G13" s="52">
        <v>2.654</v>
      </c>
      <c r="H13" s="52">
        <v>34.666</v>
      </c>
      <c r="I13" s="52">
        <v>0.142</v>
      </c>
      <c r="J13" s="52">
        <v>4.013</v>
      </c>
      <c r="K13" s="52">
        <v>0.408</v>
      </c>
      <c r="L13" s="52">
        <v>4.086</v>
      </c>
      <c r="M13" s="52">
        <v>36.1910000000001</v>
      </c>
      <c r="N13" s="52">
        <v>0.058</v>
      </c>
      <c r="O13" s="52">
        <v>17.692</v>
      </c>
      <c r="P13" s="52">
        <v>0.189</v>
      </c>
      <c r="Q13" s="52">
        <v>0.049</v>
      </c>
      <c r="R13" s="52">
        <v>0.296</v>
      </c>
      <c r="S13" s="52">
        <v>4.625</v>
      </c>
      <c r="T13" s="52">
        <v>2.951</v>
      </c>
      <c r="U13" s="52">
        <v>0.113</v>
      </c>
      <c r="V13" s="52">
        <v>40.413</v>
      </c>
      <c r="W13" s="52">
        <v>3.17799999999999</v>
      </c>
      <c r="X13" s="52">
        <v>3.45999999999999</v>
      </c>
      <c r="Y13" s="52">
        <v>0.849</v>
      </c>
      <c r="Z13" s="52">
        <v>0.729</v>
      </c>
      <c r="AA13" s="52">
        <v>0.135</v>
      </c>
      <c r="AB13" s="52">
        <v>0.754</v>
      </c>
      <c r="AC13" s="52">
        <v>2.53699999999999</v>
      </c>
      <c r="AD13" s="52">
        <v>3.269</v>
      </c>
      <c r="AE13" s="4"/>
    </row>
    <row r="14" spans="3:31" ht="11.25">
      <c r="C14" s="44" t="s">
        <v>2</v>
      </c>
      <c r="D14" s="53">
        <v>4.459</v>
      </c>
      <c r="E14" s="86">
        <v>616.387999999999</v>
      </c>
      <c r="F14" s="54">
        <v>6.07000000000001</v>
      </c>
      <c r="G14" s="54">
        <v>1.473</v>
      </c>
      <c r="H14" s="54">
        <v>25.0260000000001</v>
      </c>
      <c r="I14" s="54">
        <v>0.232</v>
      </c>
      <c r="J14" s="54">
        <v>0.792</v>
      </c>
      <c r="K14" s="54">
        <v>5.423</v>
      </c>
      <c r="L14" s="54">
        <v>4.508</v>
      </c>
      <c r="M14" s="54">
        <v>5.125</v>
      </c>
      <c r="N14" s="54">
        <v>0.271</v>
      </c>
      <c r="O14" s="54">
        <v>22.706</v>
      </c>
      <c r="P14" s="54">
        <v>0.453</v>
      </c>
      <c r="Q14" s="54">
        <v>0.036</v>
      </c>
      <c r="R14" s="54">
        <v>0.576</v>
      </c>
      <c r="S14" s="54">
        <v>0.364</v>
      </c>
      <c r="T14" s="54">
        <v>4.881</v>
      </c>
      <c r="U14" s="54">
        <v>0.237</v>
      </c>
      <c r="V14" s="54">
        <v>8.63499999999999</v>
      </c>
      <c r="W14" s="54">
        <v>5.87600000000001</v>
      </c>
      <c r="X14" s="54">
        <v>2.577</v>
      </c>
      <c r="Y14" s="54">
        <v>1.641</v>
      </c>
      <c r="Z14" s="54">
        <v>8.466</v>
      </c>
      <c r="AA14" s="54">
        <v>0.451</v>
      </c>
      <c r="AB14" s="54">
        <v>1.634</v>
      </c>
      <c r="AC14" s="54">
        <v>0.666</v>
      </c>
      <c r="AD14" s="54">
        <v>0.698</v>
      </c>
      <c r="AE14" s="4"/>
    </row>
    <row r="15" spans="3:31" ht="11.25">
      <c r="C15" s="44" t="s">
        <v>3</v>
      </c>
      <c r="D15" s="53">
        <v>6.45500000000001</v>
      </c>
      <c r="E15" s="54">
        <v>0.858</v>
      </c>
      <c r="F15" s="86">
        <v>961.887999999999</v>
      </c>
      <c r="G15" s="54">
        <v>4.855</v>
      </c>
      <c r="H15" s="54">
        <v>62.196</v>
      </c>
      <c r="I15" s="54">
        <v>0.529</v>
      </c>
      <c r="J15" s="54">
        <v>2.728</v>
      </c>
      <c r="K15" s="54">
        <v>0.46</v>
      </c>
      <c r="L15" s="54">
        <v>9.337</v>
      </c>
      <c r="M15" s="54">
        <v>13.291</v>
      </c>
      <c r="N15" s="54">
        <v>0.623</v>
      </c>
      <c r="O15" s="54">
        <v>27.914</v>
      </c>
      <c r="P15" s="54">
        <v>0.422</v>
      </c>
      <c r="Q15" s="54">
        <v>0.155</v>
      </c>
      <c r="R15" s="54">
        <v>0.692</v>
      </c>
      <c r="S15" s="54">
        <v>0.968</v>
      </c>
      <c r="T15" s="54">
        <v>28.404</v>
      </c>
      <c r="U15" s="54">
        <v>0.264</v>
      </c>
      <c r="V15" s="54">
        <v>17.233</v>
      </c>
      <c r="W15" s="54">
        <v>15.348</v>
      </c>
      <c r="X15" s="54">
        <v>19.681</v>
      </c>
      <c r="Y15" s="54">
        <v>0.768</v>
      </c>
      <c r="Z15" s="54">
        <v>2.71499999999999</v>
      </c>
      <c r="AA15" s="54">
        <v>0.805</v>
      </c>
      <c r="AB15" s="54">
        <v>17.873</v>
      </c>
      <c r="AC15" s="54">
        <v>2.198</v>
      </c>
      <c r="AD15" s="54">
        <v>4.381</v>
      </c>
      <c r="AE15" s="4"/>
    </row>
    <row r="16" spans="3:31" ht="11.25">
      <c r="C16" s="44" t="s">
        <v>4</v>
      </c>
      <c r="D16" s="53">
        <v>1.07</v>
      </c>
      <c r="E16" s="54">
        <v>0.048</v>
      </c>
      <c r="F16" s="54">
        <v>0.933</v>
      </c>
      <c r="G16" s="86">
        <v>510.884</v>
      </c>
      <c r="H16" s="54">
        <v>19.754</v>
      </c>
      <c r="I16" s="54">
        <v>0.165</v>
      </c>
      <c r="J16" s="54">
        <v>0.793</v>
      </c>
      <c r="K16" s="54">
        <v>0.112</v>
      </c>
      <c r="L16" s="54">
        <v>1.01</v>
      </c>
      <c r="M16" s="54">
        <v>3.30899999999999</v>
      </c>
      <c r="N16" s="54">
        <v>0.019</v>
      </c>
      <c r="O16" s="54">
        <v>3.775</v>
      </c>
      <c r="P16" s="54">
        <v>0.068</v>
      </c>
      <c r="Q16" s="54">
        <v>0.095</v>
      </c>
      <c r="R16" s="54">
        <v>0.321</v>
      </c>
      <c r="S16" s="54">
        <v>0.388</v>
      </c>
      <c r="T16" s="54">
        <v>1.018</v>
      </c>
      <c r="U16" s="54">
        <v>0.253</v>
      </c>
      <c r="V16" s="54">
        <v>5.344</v>
      </c>
      <c r="W16" s="54">
        <v>0.837</v>
      </c>
      <c r="X16" s="54">
        <v>1.691</v>
      </c>
      <c r="Y16" s="54">
        <v>0.192</v>
      </c>
      <c r="Z16" s="54">
        <v>0.167</v>
      </c>
      <c r="AA16" s="54">
        <v>0.026</v>
      </c>
      <c r="AB16" s="54">
        <v>0.237</v>
      </c>
      <c r="AC16" s="54">
        <v>3.09299999999999</v>
      </c>
      <c r="AD16" s="54">
        <v>6.854</v>
      </c>
      <c r="AE16" s="4"/>
    </row>
    <row r="17" spans="3:31" ht="11.25">
      <c r="C17" s="44" t="s">
        <v>27</v>
      </c>
      <c r="D17" s="53">
        <v>39.407</v>
      </c>
      <c r="E17" s="54">
        <v>1.723</v>
      </c>
      <c r="F17" s="54">
        <v>41.962</v>
      </c>
      <c r="G17" s="54">
        <v>36.198</v>
      </c>
      <c r="H17" s="86">
        <v>8558.683</v>
      </c>
      <c r="I17" s="54">
        <v>1.396</v>
      </c>
      <c r="J17" s="54">
        <v>12.109</v>
      </c>
      <c r="K17" s="54">
        <v>3.18</v>
      </c>
      <c r="L17" s="54">
        <v>37.38</v>
      </c>
      <c r="M17" s="54">
        <v>117.618</v>
      </c>
      <c r="N17" s="54">
        <v>2.11499999999999</v>
      </c>
      <c r="O17" s="54">
        <v>86.3930000000001</v>
      </c>
      <c r="P17" s="54">
        <v>1.542</v>
      </c>
      <c r="Q17" s="54">
        <v>0.719</v>
      </c>
      <c r="R17" s="54">
        <v>1.9</v>
      </c>
      <c r="S17" s="54">
        <v>22.497</v>
      </c>
      <c r="T17" s="54">
        <v>43.844</v>
      </c>
      <c r="U17" s="54">
        <v>2.21</v>
      </c>
      <c r="V17" s="54">
        <v>115.047</v>
      </c>
      <c r="W17" s="54">
        <v>64.214</v>
      </c>
      <c r="X17" s="54">
        <v>55.201</v>
      </c>
      <c r="Y17" s="54">
        <v>5.049</v>
      </c>
      <c r="Z17" s="54">
        <v>6.398</v>
      </c>
      <c r="AA17" s="54">
        <v>1.746</v>
      </c>
      <c r="AB17" s="54">
        <v>7.503</v>
      </c>
      <c r="AC17" s="54">
        <v>10.984</v>
      </c>
      <c r="AD17" s="54">
        <v>25.083</v>
      </c>
      <c r="AE17" s="4"/>
    </row>
    <row r="18" spans="3:31" ht="11.25">
      <c r="C18" s="44" t="s">
        <v>5</v>
      </c>
      <c r="D18" s="53">
        <v>0.397</v>
      </c>
      <c r="E18" s="54">
        <v>0.024</v>
      </c>
      <c r="F18" s="54">
        <v>0.428</v>
      </c>
      <c r="G18" s="54">
        <v>1.145</v>
      </c>
      <c r="H18" s="54">
        <v>4.2</v>
      </c>
      <c r="I18" s="86">
        <v>100.107</v>
      </c>
      <c r="J18" s="54">
        <v>0.052</v>
      </c>
      <c r="K18" s="54">
        <v>0.016</v>
      </c>
      <c r="L18" s="54">
        <v>0.196</v>
      </c>
      <c r="M18" s="54">
        <v>2.40699999999999</v>
      </c>
      <c r="N18" s="54">
        <v>0.001</v>
      </c>
      <c r="O18" s="54">
        <v>0.876</v>
      </c>
      <c r="P18" s="54">
        <v>0.104</v>
      </c>
      <c r="Q18" s="54">
        <v>1.102</v>
      </c>
      <c r="R18" s="54">
        <v>1.335</v>
      </c>
      <c r="S18" s="54">
        <v>0.039</v>
      </c>
      <c r="T18" s="54">
        <v>0.153</v>
      </c>
      <c r="U18" s="54">
        <v>0.113</v>
      </c>
      <c r="V18" s="54">
        <v>1.039</v>
      </c>
      <c r="W18" s="54">
        <v>0.554</v>
      </c>
      <c r="X18" s="54">
        <v>0.518</v>
      </c>
      <c r="Y18" s="54">
        <v>0.044</v>
      </c>
      <c r="Z18" s="54">
        <v>0.25</v>
      </c>
      <c r="AA18" s="54">
        <v>0.007</v>
      </c>
      <c r="AB18" s="54">
        <v>0.064</v>
      </c>
      <c r="AC18" s="54">
        <v>6.75</v>
      </c>
      <c r="AD18" s="54">
        <v>1.668</v>
      </c>
      <c r="AE18" s="4"/>
    </row>
    <row r="19" spans="3:31" ht="11.25">
      <c r="C19" s="44" t="s">
        <v>6</v>
      </c>
      <c r="D19" s="53">
        <v>5.353</v>
      </c>
      <c r="E19" s="54">
        <v>0.064</v>
      </c>
      <c r="F19" s="54">
        <v>0.938</v>
      </c>
      <c r="G19" s="54">
        <v>1.007</v>
      </c>
      <c r="H19" s="54">
        <v>12.537</v>
      </c>
      <c r="I19" s="54">
        <v>0.022</v>
      </c>
      <c r="J19" s="86">
        <v>611.663</v>
      </c>
      <c r="K19" s="54">
        <v>0.162</v>
      </c>
      <c r="L19" s="54">
        <v>1.455</v>
      </c>
      <c r="M19" s="54">
        <v>8.495</v>
      </c>
      <c r="N19" s="54">
        <v>0.008</v>
      </c>
      <c r="O19" s="54">
        <v>10.438</v>
      </c>
      <c r="P19" s="54">
        <v>0.092</v>
      </c>
      <c r="Q19" s="54">
        <v>0.033</v>
      </c>
      <c r="R19" s="54">
        <v>0.13</v>
      </c>
      <c r="S19" s="54">
        <v>2.131</v>
      </c>
      <c r="T19" s="54">
        <v>0.983</v>
      </c>
      <c r="U19" s="54">
        <v>0.339</v>
      </c>
      <c r="V19" s="54">
        <v>6.606</v>
      </c>
      <c r="W19" s="54">
        <v>1.604</v>
      </c>
      <c r="X19" s="54">
        <v>0.684</v>
      </c>
      <c r="Y19" s="54">
        <v>0.464</v>
      </c>
      <c r="Z19" s="54">
        <v>0.155</v>
      </c>
      <c r="AA19" s="54">
        <v>0.052</v>
      </c>
      <c r="AB19" s="54">
        <v>0.152</v>
      </c>
      <c r="AC19" s="54">
        <v>2.114</v>
      </c>
      <c r="AD19" s="54">
        <v>1.672</v>
      </c>
      <c r="AE19" s="4"/>
    </row>
    <row r="20" spans="3:31" ht="11.25">
      <c r="C20" s="44" t="s">
        <v>7</v>
      </c>
      <c r="D20" s="53">
        <v>1.099</v>
      </c>
      <c r="E20" s="54">
        <v>2.638</v>
      </c>
      <c r="F20" s="54">
        <v>1.773</v>
      </c>
      <c r="G20" s="54">
        <v>1.01</v>
      </c>
      <c r="H20" s="54">
        <v>11.282</v>
      </c>
      <c r="I20" s="54">
        <v>0.169</v>
      </c>
      <c r="J20" s="54">
        <v>0.572</v>
      </c>
      <c r="K20" s="86">
        <v>506.309999999999</v>
      </c>
      <c r="L20" s="54">
        <v>1.172</v>
      </c>
      <c r="M20" s="54">
        <v>4.504</v>
      </c>
      <c r="N20" s="54">
        <v>0.051</v>
      </c>
      <c r="O20" s="54">
        <v>14.346</v>
      </c>
      <c r="P20" s="54">
        <v>1.799</v>
      </c>
      <c r="Q20" s="54">
        <v>0.015</v>
      </c>
      <c r="R20" s="54">
        <v>0.353</v>
      </c>
      <c r="S20" s="54">
        <v>0.416</v>
      </c>
      <c r="T20" s="54">
        <v>0.72</v>
      </c>
      <c r="U20" s="54">
        <v>0.385</v>
      </c>
      <c r="V20" s="54">
        <v>2.73899999999999</v>
      </c>
      <c r="W20" s="54">
        <v>1.819</v>
      </c>
      <c r="X20" s="54">
        <v>0.844</v>
      </c>
      <c r="Y20" s="54">
        <v>0.272</v>
      </c>
      <c r="Z20" s="54">
        <v>1.623</v>
      </c>
      <c r="AA20" s="54">
        <v>0.171</v>
      </c>
      <c r="AB20" s="54">
        <v>0.303</v>
      </c>
      <c r="AC20" s="54">
        <v>0.612</v>
      </c>
      <c r="AD20" s="54">
        <v>0.422</v>
      </c>
      <c r="AE20" s="4"/>
    </row>
    <row r="21" spans="3:31" ht="11.25">
      <c r="C21" s="44" t="s">
        <v>8</v>
      </c>
      <c r="D21" s="53">
        <v>14.366</v>
      </c>
      <c r="E21" s="54">
        <v>3.02999999999999</v>
      </c>
      <c r="F21" s="54">
        <v>7.239</v>
      </c>
      <c r="G21" s="54">
        <v>8.53199999999999</v>
      </c>
      <c r="H21" s="54">
        <v>70.3360000000001</v>
      </c>
      <c r="I21" s="54">
        <v>0.487</v>
      </c>
      <c r="J21" s="54">
        <v>4.133</v>
      </c>
      <c r="K21" s="54">
        <v>1.823</v>
      </c>
      <c r="L21" s="86">
        <v>2525.204</v>
      </c>
      <c r="M21" s="54">
        <v>80.1290000000002</v>
      </c>
      <c r="N21" s="54">
        <v>0.292</v>
      </c>
      <c r="O21" s="54">
        <v>81.4300000000001</v>
      </c>
      <c r="P21" s="54">
        <v>0.387</v>
      </c>
      <c r="Q21" s="54">
        <v>0.193</v>
      </c>
      <c r="R21" s="54">
        <v>0.604</v>
      </c>
      <c r="S21" s="54">
        <v>19.699</v>
      </c>
      <c r="T21" s="54">
        <v>5.76500000000001</v>
      </c>
      <c r="U21" s="54">
        <v>0.794</v>
      </c>
      <c r="V21" s="54">
        <v>30.62</v>
      </c>
      <c r="W21" s="54">
        <v>8.614</v>
      </c>
      <c r="X21" s="54">
        <v>8.567</v>
      </c>
      <c r="Y21" s="54">
        <v>20.6</v>
      </c>
      <c r="Z21" s="54">
        <v>2.867</v>
      </c>
      <c r="AA21" s="54">
        <v>0.411</v>
      </c>
      <c r="AB21" s="54">
        <v>2.211</v>
      </c>
      <c r="AC21" s="54">
        <v>4.216</v>
      </c>
      <c r="AD21" s="54">
        <v>5.177</v>
      </c>
      <c r="AE21" s="4"/>
    </row>
    <row r="22" spans="3:31" ht="11.25">
      <c r="C22" s="44" t="s">
        <v>9</v>
      </c>
      <c r="D22" s="53">
        <v>38.748</v>
      </c>
      <c r="E22" s="54">
        <v>0.614</v>
      </c>
      <c r="F22" s="54">
        <v>8.06</v>
      </c>
      <c r="G22" s="54">
        <v>7.473</v>
      </c>
      <c r="H22" s="54">
        <v>106.985</v>
      </c>
      <c r="I22" s="54">
        <v>0.408</v>
      </c>
      <c r="J22" s="54">
        <v>9.077</v>
      </c>
      <c r="K22" s="54">
        <v>1.396</v>
      </c>
      <c r="L22" s="54">
        <v>39.169</v>
      </c>
      <c r="M22" s="86">
        <v>4044.77</v>
      </c>
      <c r="N22" s="54">
        <v>0.316</v>
      </c>
      <c r="O22" s="54">
        <v>88.6570000000003</v>
      </c>
      <c r="P22" s="54">
        <v>0.462</v>
      </c>
      <c r="Q22" s="54">
        <v>0.11</v>
      </c>
      <c r="R22" s="54">
        <v>1.104</v>
      </c>
      <c r="S22" s="54">
        <v>11.146</v>
      </c>
      <c r="T22" s="54">
        <v>9.98599999999999</v>
      </c>
      <c r="U22" s="54">
        <v>0.556</v>
      </c>
      <c r="V22" s="54">
        <v>42.71</v>
      </c>
      <c r="W22" s="54">
        <v>8.30899999999999</v>
      </c>
      <c r="X22" s="54">
        <v>11.6</v>
      </c>
      <c r="Y22" s="54">
        <v>4.04099999999999</v>
      </c>
      <c r="Z22" s="54">
        <v>3.02799999999999</v>
      </c>
      <c r="AA22" s="54">
        <v>0.465</v>
      </c>
      <c r="AB22" s="54">
        <v>3.205</v>
      </c>
      <c r="AC22" s="54">
        <v>6.339</v>
      </c>
      <c r="AD22" s="54">
        <v>7.457</v>
      </c>
      <c r="AE22" s="4"/>
    </row>
    <row r="23" spans="3:31" ht="11.25">
      <c r="C23" s="44" t="s">
        <v>10</v>
      </c>
      <c r="D23" s="53">
        <v>0.797</v>
      </c>
      <c r="E23" s="54">
        <v>0.186</v>
      </c>
      <c r="F23" s="54">
        <v>2.827</v>
      </c>
      <c r="G23" s="54">
        <v>0.61</v>
      </c>
      <c r="H23" s="54">
        <v>16.562</v>
      </c>
      <c r="I23" s="54">
        <v>0.067</v>
      </c>
      <c r="J23" s="54">
        <v>0.301</v>
      </c>
      <c r="K23" s="54">
        <v>0.155</v>
      </c>
      <c r="L23" s="54">
        <v>0.584</v>
      </c>
      <c r="M23" s="54">
        <v>2.68999999999999</v>
      </c>
      <c r="N23" s="86">
        <v>199.634</v>
      </c>
      <c r="O23" s="54">
        <v>15.282</v>
      </c>
      <c r="P23" s="54">
        <v>0.05</v>
      </c>
      <c r="Q23" s="54">
        <v>0.004</v>
      </c>
      <c r="R23" s="54">
        <v>0.438</v>
      </c>
      <c r="S23" s="54">
        <v>0.137</v>
      </c>
      <c r="T23" s="54">
        <v>3.82099999999999</v>
      </c>
      <c r="U23" s="54">
        <v>0.586</v>
      </c>
      <c r="V23" s="54">
        <v>1.55499999999999</v>
      </c>
      <c r="W23" s="54">
        <v>7.05800000000001</v>
      </c>
      <c r="X23" s="54">
        <v>1.04</v>
      </c>
      <c r="Y23" s="54">
        <v>0.206</v>
      </c>
      <c r="Z23" s="54">
        <v>0.6</v>
      </c>
      <c r="AA23" s="54">
        <v>2.74099999999999</v>
      </c>
      <c r="AB23" s="54">
        <v>1.321</v>
      </c>
      <c r="AC23" s="54">
        <v>0.318</v>
      </c>
      <c r="AD23" s="54">
        <v>0.448</v>
      </c>
      <c r="AE23" s="4"/>
    </row>
    <row r="24" spans="3:31" ht="11.25">
      <c r="C24" s="44" t="s">
        <v>11</v>
      </c>
      <c r="D24" s="53">
        <v>12.134</v>
      </c>
      <c r="E24" s="54">
        <v>1.701</v>
      </c>
      <c r="F24" s="54">
        <v>8.80599999999999</v>
      </c>
      <c r="G24" s="54">
        <v>7.719</v>
      </c>
      <c r="H24" s="54">
        <v>59.669</v>
      </c>
      <c r="I24" s="54">
        <v>0.364</v>
      </c>
      <c r="J24" s="54">
        <v>6.373</v>
      </c>
      <c r="K24" s="54">
        <v>3.026</v>
      </c>
      <c r="L24" s="54">
        <v>28.363</v>
      </c>
      <c r="M24" s="54">
        <v>46.684</v>
      </c>
      <c r="N24" s="54">
        <v>2.70599999999999</v>
      </c>
      <c r="O24" s="86">
        <v>4121.379</v>
      </c>
      <c r="P24" s="54">
        <v>0.479</v>
      </c>
      <c r="Q24" s="54">
        <v>0.192</v>
      </c>
      <c r="R24" s="54">
        <v>0.64</v>
      </c>
      <c r="S24" s="54">
        <v>10.403</v>
      </c>
      <c r="T24" s="54">
        <v>13.588</v>
      </c>
      <c r="U24" s="54">
        <v>1.45</v>
      </c>
      <c r="V24" s="54">
        <v>23.73</v>
      </c>
      <c r="W24" s="54">
        <v>14.552</v>
      </c>
      <c r="X24" s="54">
        <v>15.926</v>
      </c>
      <c r="Y24" s="54">
        <v>2.54799999999999</v>
      </c>
      <c r="Z24" s="54">
        <v>4.434</v>
      </c>
      <c r="AA24" s="54">
        <v>1.624</v>
      </c>
      <c r="AB24" s="54">
        <v>2.821</v>
      </c>
      <c r="AC24" s="54">
        <v>4.033</v>
      </c>
      <c r="AD24" s="54">
        <v>5.317</v>
      </c>
      <c r="AE24" s="4"/>
    </row>
    <row r="25" spans="3:31" ht="11.25">
      <c r="C25" s="44" t="s">
        <v>12</v>
      </c>
      <c r="D25" s="53">
        <v>0.068</v>
      </c>
      <c r="E25" s="54">
        <v>0.176</v>
      </c>
      <c r="F25" s="54">
        <v>0.309</v>
      </c>
      <c r="G25" s="54">
        <v>0.209</v>
      </c>
      <c r="H25" s="54">
        <v>2.496</v>
      </c>
      <c r="I25" s="54">
        <v>0.081</v>
      </c>
      <c r="J25" s="54">
        <v>0.078</v>
      </c>
      <c r="K25" s="54">
        <v>0.508</v>
      </c>
      <c r="L25" s="54">
        <v>0.111</v>
      </c>
      <c r="M25" s="54">
        <v>0.304</v>
      </c>
      <c r="N25" s="54">
        <v>0</v>
      </c>
      <c r="O25" s="54">
        <v>0.844</v>
      </c>
      <c r="P25" s="86">
        <v>67.6940000000001</v>
      </c>
      <c r="Q25" s="54">
        <v>0.015</v>
      </c>
      <c r="R25" s="54">
        <v>0.157</v>
      </c>
      <c r="S25" s="54">
        <v>0.186</v>
      </c>
      <c r="T25" s="54">
        <v>0.149</v>
      </c>
      <c r="U25" s="54">
        <v>0.579</v>
      </c>
      <c r="V25" s="54">
        <v>0.896</v>
      </c>
      <c r="W25" s="54">
        <v>0.22</v>
      </c>
      <c r="X25" s="54">
        <v>0.147</v>
      </c>
      <c r="Y25" s="54">
        <v>0.064</v>
      </c>
      <c r="Z25" s="54">
        <v>0.176</v>
      </c>
      <c r="AA25" s="54">
        <v>0.017</v>
      </c>
      <c r="AB25" s="54">
        <v>0.161</v>
      </c>
      <c r="AC25" s="54">
        <v>0.077</v>
      </c>
      <c r="AD25" s="54">
        <v>0.038</v>
      </c>
      <c r="AE25" s="4"/>
    </row>
    <row r="26" spans="3:31" ht="11.25">
      <c r="C26" s="44" t="s">
        <v>13</v>
      </c>
      <c r="D26" s="53">
        <v>0.68</v>
      </c>
      <c r="E26" s="54">
        <v>0.056</v>
      </c>
      <c r="F26" s="54">
        <v>0.875</v>
      </c>
      <c r="G26" s="54">
        <v>1.902</v>
      </c>
      <c r="H26" s="54">
        <v>4.393</v>
      </c>
      <c r="I26" s="54">
        <v>4.00699999999999</v>
      </c>
      <c r="J26" s="54">
        <v>0.235</v>
      </c>
      <c r="K26" s="54">
        <v>0.035</v>
      </c>
      <c r="L26" s="54">
        <v>0.379</v>
      </c>
      <c r="M26" s="54">
        <v>1.946</v>
      </c>
      <c r="N26" s="54">
        <v>0.001</v>
      </c>
      <c r="O26" s="54">
        <v>1.728</v>
      </c>
      <c r="P26" s="54">
        <v>0.501</v>
      </c>
      <c r="Q26" s="86">
        <v>142.883</v>
      </c>
      <c r="R26" s="54">
        <v>4.184</v>
      </c>
      <c r="S26" s="54">
        <v>0.085</v>
      </c>
      <c r="T26" s="54">
        <v>0.325</v>
      </c>
      <c r="U26" s="54">
        <v>0.069</v>
      </c>
      <c r="V26" s="54">
        <v>1.429</v>
      </c>
      <c r="W26" s="54">
        <v>0.489</v>
      </c>
      <c r="X26" s="54">
        <v>1.014</v>
      </c>
      <c r="Y26" s="54">
        <v>0.084</v>
      </c>
      <c r="Z26" s="54">
        <v>0.297</v>
      </c>
      <c r="AA26" s="54">
        <v>0.023</v>
      </c>
      <c r="AB26" s="54">
        <v>0.096</v>
      </c>
      <c r="AC26" s="54">
        <v>2.119</v>
      </c>
      <c r="AD26" s="54">
        <v>2.169</v>
      </c>
      <c r="AE26" s="4"/>
    </row>
    <row r="27" spans="3:31" ht="11.25">
      <c r="C27" s="44" t="s">
        <v>14</v>
      </c>
      <c r="D27" s="53">
        <v>0.986</v>
      </c>
      <c r="E27" s="54">
        <v>0.035</v>
      </c>
      <c r="F27" s="54">
        <v>1.235</v>
      </c>
      <c r="G27" s="54">
        <v>2.51099999999999</v>
      </c>
      <c r="H27" s="54">
        <v>8.808</v>
      </c>
      <c r="I27" s="54">
        <v>1.85899999999999</v>
      </c>
      <c r="J27" s="54">
        <v>0.248</v>
      </c>
      <c r="K27" s="54">
        <v>0.021</v>
      </c>
      <c r="L27" s="54">
        <v>0.59</v>
      </c>
      <c r="M27" s="54">
        <v>3.25599999999999</v>
      </c>
      <c r="N27" s="54">
        <v>0.008</v>
      </c>
      <c r="O27" s="54">
        <v>4.62</v>
      </c>
      <c r="P27" s="54">
        <v>0.068</v>
      </c>
      <c r="Q27" s="54">
        <v>2.67299999999999</v>
      </c>
      <c r="R27" s="86">
        <v>229.788</v>
      </c>
      <c r="S27" s="54">
        <v>0.124</v>
      </c>
      <c r="T27" s="54">
        <v>0.663</v>
      </c>
      <c r="U27" s="54">
        <v>0.016</v>
      </c>
      <c r="V27" s="54">
        <v>2.67799999999999</v>
      </c>
      <c r="W27" s="54">
        <v>1.932</v>
      </c>
      <c r="X27" s="54">
        <v>2.16199999999999</v>
      </c>
      <c r="Y27" s="54">
        <v>0.201</v>
      </c>
      <c r="Z27" s="54">
        <v>0.389</v>
      </c>
      <c r="AA27" s="54">
        <v>0.028</v>
      </c>
      <c r="AB27" s="54">
        <v>0.139</v>
      </c>
      <c r="AC27" s="54">
        <v>1.653</v>
      </c>
      <c r="AD27" s="54">
        <v>1.537</v>
      </c>
      <c r="AE27" s="4"/>
    </row>
    <row r="28" spans="3:31" ht="11.25">
      <c r="C28" s="44" t="s">
        <v>15</v>
      </c>
      <c r="D28" s="53">
        <v>1.255</v>
      </c>
      <c r="E28" s="54">
        <v>0.009</v>
      </c>
      <c r="F28" s="54">
        <v>0.357</v>
      </c>
      <c r="G28" s="54">
        <v>0.133</v>
      </c>
      <c r="H28" s="54">
        <v>8.66299999999999</v>
      </c>
      <c r="I28" s="54">
        <v>0.001</v>
      </c>
      <c r="J28" s="54">
        <v>0.224</v>
      </c>
      <c r="K28" s="54">
        <v>0.016</v>
      </c>
      <c r="L28" s="54">
        <v>3.99499999999999</v>
      </c>
      <c r="M28" s="54">
        <v>5.14000000000001</v>
      </c>
      <c r="N28" s="54">
        <v>0</v>
      </c>
      <c r="O28" s="54">
        <v>5.307</v>
      </c>
      <c r="P28" s="54">
        <v>0.048</v>
      </c>
      <c r="Q28" s="54">
        <v>0</v>
      </c>
      <c r="R28" s="54">
        <v>0.043</v>
      </c>
      <c r="S28" s="86">
        <v>102.195</v>
      </c>
      <c r="T28" s="54">
        <v>0.402</v>
      </c>
      <c r="U28" s="54">
        <v>0.072</v>
      </c>
      <c r="V28" s="54">
        <v>1.261</v>
      </c>
      <c r="W28" s="54">
        <v>5.227</v>
      </c>
      <c r="X28" s="54">
        <v>0.247</v>
      </c>
      <c r="Y28" s="54">
        <v>0.07</v>
      </c>
      <c r="Z28" s="54">
        <v>0.147</v>
      </c>
      <c r="AA28" s="54">
        <v>0.02</v>
      </c>
      <c r="AB28" s="54">
        <v>0.09</v>
      </c>
      <c r="AC28" s="54">
        <v>0.129</v>
      </c>
      <c r="AD28" s="54">
        <v>0.198</v>
      </c>
      <c r="AE28" s="4"/>
    </row>
    <row r="29" spans="3:31" ht="11.25">
      <c r="C29" s="44" t="s">
        <v>16</v>
      </c>
      <c r="D29" s="53">
        <v>4.295</v>
      </c>
      <c r="E29" s="54">
        <v>1.199</v>
      </c>
      <c r="F29" s="54">
        <v>9.73999999999998</v>
      </c>
      <c r="G29" s="54">
        <v>4.381</v>
      </c>
      <c r="H29" s="54">
        <v>47.127</v>
      </c>
      <c r="I29" s="54">
        <v>0.255</v>
      </c>
      <c r="J29" s="54">
        <v>1.711</v>
      </c>
      <c r="K29" s="54">
        <v>0.401</v>
      </c>
      <c r="L29" s="54">
        <v>5.26600000000001</v>
      </c>
      <c r="M29" s="54">
        <v>10.781</v>
      </c>
      <c r="N29" s="54">
        <v>2.00999999999999</v>
      </c>
      <c r="O29" s="54">
        <v>21.528</v>
      </c>
      <c r="P29" s="54">
        <v>0.159</v>
      </c>
      <c r="Q29" s="54">
        <v>0.137</v>
      </c>
      <c r="R29" s="54">
        <v>0.392</v>
      </c>
      <c r="S29" s="54">
        <v>1.007</v>
      </c>
      <c r="T29" s="86">
        <v>709.209999999998</v>
      </c>
      <c r="U29" s="54">
        <v>0.113</v>
      </c>
      <c r="V29" s="54">
        <v>12.035</v>
      </c>
      <c r="W29" s="54">
        <v>19.8460000000001</v>
      </c>
      <c r="X29" s="54">
        <v>8.24599999999999</v>
      </c>
      <c r="Y29" s="54">
        <v>0.898</v>
      </c>
      <c r="Z29" s="54">
        <v>8.48200000000001</v>
      </c>
      <c r="AA29" s="54">
        <v>1.153</v>
      </c>
      <c r="AB29" s="54">
        <v>7.06</v>
      </c>
      <c r="AC29" s="54">
        <v>1.997</v>
      </c>
      <c r="AD29" s="54">
        <v>2.47899999999999</v>
      </c>
      <c r="AE29" s="4"/>
    </row>
    <row r="30" spans="3:31" ht="11.25">
      <c r="C30" s="44" t="s">
        <v>17</v>
      </c>
      <c r="D30" s="53">
        <v>0.129</v>
      </c>
      <c r="E30" s="54">
        <v>0.028</v>
      </c>
      <c r="F30" s="54">
        <v>0.105</v>
      </c>
      <c r="G30" s="54">
        <v>0.117</v>
      </c>
      <c r="H30" s="54">
        <v>3.08499999999999</v>
      </c>
      <c r="I30" s="54">
        <v>0.011</v>
      </c>
      <c r="J30" s="54">
        <v>0.149</v>
      </c>
      <c r="K30" s="54">
        <v>0.527</v>
      </c>
      <c r="L30" s="54">
        <v>0.243</v>
      </c>
      <c r="M30" s="54">
        <v>1.239</v>
      </c>
      <c r="N30" s="54">
        <v>0.001</v>
      </c>
      <c r="O30" s="54">
        <v>1.488</v>
      </c>
      <c r="P30" s="54">
        <v>0.144</v>
      </c>
      <c r="Q30" s="54">
        <v>0.001</v>
      </c>
      <c r="R30" s="54">
        <v>0.171</v>
      </c>
      <c r="S30" s="54">
        <v>0.099</v>
      </c>
      <c r="T30" s="54">
        <v>0.123</v>
      </c>
      <c r="U30" s="86">
        <v>49.746</v>
      </c>
      <c r="V30" s="54">
        <v>0.761</v>
      </c>
      <c r="W30" s="54">
        <v>0.189</v>
      </c>
      <c r="X30" s="54">
        <v>0.035</v>
      </c>
      <c r="Y30" s="54">
        <v>0.17</v>
      </c>
      <c r="Z30" s="54">
        <v>0.074</v>
      </c>
      <c r="AA30" s="54">
        <v>0.003</v>
      </c>
      <c r="AB30" s="54">
        <v>0.023</v>
      </c>
      <c r="AC30" s="54">
        <v>0.027</v>
      </c>
      <c r="AD30" s="54">
        <v>0.054</v>
      </c>
      <c r="AE30" s="4"/>
    </row>
    <row r="31" spans="3:31" ht="11.25">
      <c r="C31" s="44" t="s">
        <v>18</v>
      </c>
      <c r="D31" s="53">
        <v>40.691</v>
      </c>
      <c r="E31" s="54">
        <v>0.343</v>
      </c>
      <c r="F31" s="54">
        <v>5.627</v>
      </c>
      <c r="G31" s="54">
        <v>10.025</v>
      </c>
      <c r="H31" s="54">
        <v>98.7670000000001</v>
      </c>
      <c r="I31" s="54">
        <v>0.371</v>
      </c>
      <c r="J31" s="54">
        <v>6.217</v>
      </c>
      <c r="K31" s="54">
        <v>0.782</v>
      </c>
      <c r="L31" s="54">
        <v>7.83100000000001</v>
      </c>
      <c r="M31" s="54">
        <v>35.6870000000001</v>
      </c>
      <c r="N31" s="54">
        <v>0.148</v>
      </c>
      <c r="O31" s="54">
        <v>32.682</v>
      </c>
      <c r="P31" s="54">
        <v>0.739</v>
      </c>
      <c r="Q31" s="54">
        <v>0.135</v>
      </c>
      <c r="R31" s="54">
        <v>0.713</v>
      </c>
      <c r="S31" s="54">
        <v>3.634</v>
      </c>
      <c r="T31" s="54">
        <v>8.71299999999999</v>
      </c>
      <c r="U31" s="54">
        <v>0.772</v>
      </c>
      <c r="V31" s="86">
        <v>1782.95</v>
      </c>
      <c r="W31" s="54">
        <v>7.08</v>
      </c>
      <c r="X31" s="54">
        <v>7.167</v>
      </c>
      <c r="Y31" s="54">
        <v>1.55</v>
      </c>
      <c r="Z31" s="54">
        <v>1.739</v>
      </c>
      <c r="AA31" s="54">
        <v>0.158</v>
      </c>
      <c r="AB31" s="54">
        <v>1.116</v>
      </c>
      <c r="AC31" s="54">
        <v>8.309</v>
      </c>
      <c r="AD31" s="54">
        <v>7.603</v>
      </c>
      <c r="AE31" s="4"/>
    </row>
    <row r="32" spans="3:31" ht="11.25">
      <c r="C32" s="44" t="s">
        <v>19</v>
      </c>
      <c r="D32" s="53">
        <v>2.25799999999999</v>
      </c>
      <c r="E32" s="54">
        <v>0.466</v>
      </c>
      <c r="F32" s="54">
        <v>8.57499999999999</v>
      </c>
      <c r="G32" s="54">
        <v>1.515</v>
      </c>
      <c r="H32" s="54">
        <v>65.9310000000001</v>
      </c>
      <c r="I32" s="54">
        <v>0.129</v>
      </c>
      <c r="J32" s="54">
        <v>1.187</v>
      </c>
      <c r="K32" s="54">
        <v>0.324</v>
      </c>
      <c r="L32" s="54">
        <v>2.45499999999999</v>
      </c>
      <c r="M32" s="54">
        <v>8.833</v>
      </c>
      <c r="N32" s="54">
        <v>0.708</v>
      </c>
      <c r="O32" s="54">
        <v>25.007</v>
      </c>
      <c r="P32" s="54">
        <v>0.197</v>
      </c>
      <c r="Q32" s="54">
        <v>0.03</v>
      </c>
      <c r="R32" s="54">
        <v>0.166</v>
      </c>
      <c r="S32" s="54">
        <v>5.197</v>
      </c>
      <c r="T32" s="54">
        <v>10.708</v>
      </c>
      <c r="U32" s="54">
        <v>0.541</v>
      </c>
      <c r="V32" s="54">
        <v>6.12900000000001</v>
      </c>
      <c r="W32" s="86">
        <v>526.294999999999</v>
      </c>
      <c r="X32" s="54">
        <v>4.104</v>
      </c>
      <c r="Y32" s="54">
        <v>0.336</v>
      </c>
      <c r="Z32" s="54">
        <v>2.12899999999999</v>
      </c>
      <c r="AA32" s="54">
        <v>1.699</v>
      </c>
      <c r="AB32" s="54">
        <v>3.221</v>
      </c>
      <c r="AC32" s="54">
        <v>1.216</v>
      </c>
      <c r="AD32" s="54">
        <v>1.447</v>
      </c>
      <c r="AE32" s="4"/>
    </row>
    <row r="33" spans="3:31" ht="11.25">
      <c r="C33" s="44" t="s">
        <v>20</v>
      </c>
      <c r="D33" s="53">
        <v>12.696</v>
      </c>
      <c r="E33" s="54">
        <v>2.301</v>
      </c>
      <c r="F33" s="54">
        <v>49.2849999999999</v>
      </c>
      <c r="G33" s="54">
        <v>20.831</v>
      </c>
      <c r="H33" s="54">
        <v>164.335</v>
      </c>
      <c r="I33" s="54">
        <v>2.27899999999999</v>
      </c>
      <c r="J33" s="54">
        <v>4.67099999999999</v>
      </c>
      <c r="K33" s="54">
        <v>1.023</v>
      </c>
      <c r="L33" s="54">
        <v>14.814</v>
      </c>
      <c r="M33" s="54">
        <v>39.094</v>
      </c>
      <c r="N33" s="54">
        <v>1.128</v>
      </c>
      <c r="O33" s="54">
        <v>51.574</v>
      </c>
      <c r="P33" s="54">
        <v>0.966</v>
      </c>
      <c r="Q33" s="54">
        <v>2.13799999999999</v>
      </c>
      <c r="R33" s="54">
        <v>5.974</v>
      </c>
      <c r="S33" s="54">
        <v>3.36</v>
      </c>
      <c r="T33" s="54">
        <v>39.2089999999999</v>
      </c>
      <c r="U33" s="54">
        <v>0.485</v>
      </c>
      <c r="V33" s="54">
        <v>45.725</v>
      </c>
      <c r="W33" s="54">
        <v>23.594</v>
      </c>
      <c r="X33" s="86">
        <v>2388.352</v>
      </c>
      <c r="Y33" s="54">
        <v>2.261</v>
      </c>
      <c r="Z33" s="54">
        <v>5.09199999999999</v>
      </c>
      <c r="AA33" s="54">
        <v>0.989</v>
      </c>
      <c r="AB33" s="54">
        <v>12.506</v>
      </c>
      <c r="AC33" s="54">
        <v>12.543</v>
      </c>
      <c r="AD33" s="54">
        <v>16.249</v>
      </c>
      <c r="AE33" s="4"/>
    </row>
    <row r="34" spans="3:31" ht="11.25">
      <c r="C34" s="44" t="s">
        <v>21</v>
      </c>
      <c r="D34" s="53">
        <v>2.85299999999999</v>
      </c>
      <c r="E34" s="54">
        <v>0.174</v>
      </c>
      <c r="F34" s="54">
        <v>1.461</v>
      </c>
      <c r="G34" s="54">
        <v>1.269</v>
      </c>
      <c r="H34" s="54">
        <v>14.887</v>
      </c>
      <c r="I34" s="54">
        <v>0.064</v>
      </c>
      <c r="J34" s="54">
        <v>1.136</v>
      </c>
      <c r="K34" s="54">
        <v>0.133</v>
      </c>
      <c r="L34" s="54">
        <v>21.51</v>
      </c>
      <c r="M34" s="54">
        <v>17.25</v>
      </c>
      <c r="N34" s="54">
        <v>0.014</v>
      </c>
      <c r="O34" s="54">
        <v>11.517</v>
      </c>
      <c r="P34" s="54">
        <v>0.843</v>
      </c>
      <c r="Q34" s="54">
        <v>0.012</v>
      </c>
      <c r="R34" s="54">
        <v>0.313</v>
      </c>
      <c r="S34" s="54">
        <v>0.954</v>
      </c>
      <c r="T34" s="54">
        <v>1.109</v>
      </c>
      <c r="U34" s="54">
        <v>0.204</v>
      </c>
      <c r="V34" s="54">
        <v>6.587</v>
      </c>
      <c r="W34" s="54">
        <v>1.399</v>
      </c>
      <c r="X34" s="54">
        <v>1.314</v>
      </c>
      <c r="Y34" s="86">
        <v>527.694999999999</v>
      </c>
      <c r="Z34" s="54">
        <v>0.641</v>
      </c>
      <c r="AA34" s="54">
        <v>0.071</v>
      </c>
      <c r="AB34" s="54">
        <v>0.906</v>
      </c>
      <c r="AC34" s="54">
        <v>1.581</v>
      </c>
      <c r="AD34" s="54">
        <v>0.789</v>
      </c>
      <c r="AE34" s="4"/>
    </row>
    <row r="35" spans="3:31" ht="11.25">
      <c r="C35" s="44" t="s">
        <v>22</v>
      </c>
      <c r="D35" s="53">
        <v>5.209</v>
      </c>
      <c r="E35" s="54">
        <v>7.39400000000001</v>
      </c>
      <c r="F35" s="54">
        <v>6.517</v>
      </c>
      <c r="G35" s="54">
        <v>2.87399999999999</v>
      </c>
      <c r="H35" s="54">
        <v>45.274</v>
      </c>
      <c r="I35" s="54">
        <v>0.196</v>
      </c>
      <c r="J35" s="54">
        <v>1.147</v>
      </c>
      <c r="K35" s="54">
        <v>2.35699999999999</v>
      </c>
      <c r="L35" s="54">
        <v>8.67599999999998</v>
      </c>
      <c r="M35" s="54">
        <v>21.7340000000001</v>
      </c>
      <c r="N35" s="54">
        <v>0.667</v>
      </c>
      <c r="O35" s="54">
        <v>57.142</v>
      </c>
      <c r="P35" s="54">
        <v>1.101</v>
      </c>
      <c r="Q35" s="54">
        <v>0.037</v>
      </c>
      <c r="R35" s="54">
        <v>0.777</v>
      </c>
      <c r="S35" s="54">
        <v>1.092</v>
      </c>
      <c r="T35" s="54">
        <v>23.543</v>
      </c>
      <c r="U35" s="54">
        <v>0.159</v>
      </c>
      <c r="V35" s="54">
        <v>16.035</v>
      </c>
      <c r="W35" s="54">
        <v>15.273</v>
      </c>
      <c r="X35" s="54">
        <v>7.117</v>
      </c>
      <c r="Y35" s="54">
        <v>0.921</v>
      </c>
      <c r="Z35" s="86">
        <v>1104.241</v>
      </c>
      <c r="AA35" s="54">
        <v>0.754</v>
      </c>
      <c r="AB35" s="54">
        <v>3.185</v>
      </c>
      <c r="AC35" s="54">
        <v>1.283</v>
      </c>
      <c r="AD35" s="54">
        <v>1.72699999999999</v>
      </c>
      <c r="AE35" s="4"/>
    </row>
    <row r="36" spans="3:31" ht="11.25">
      <c r="C36" s="44" t="s">
        <v>23</v>
      </c>
      <c r="D36" s="53">
        <v>0.472</v>
      </c>
      <c r="E36" s="54">
        <v>0.215</v>
      </c>
      <c r="F36" s="54">
        <v>1.686</v>
      </c>
      <c r="G36" s="54">
        <v>0.578</v>
      </c>
      <c r="H36" s="54">
        <v>9.142</v>
      </c>
      <c r="I36" s="54">
        <v>0.042</v>
      </c>
      <c r="J36" s="54">
        <v>0.149</v>
      </c>
      <c r="K36" s="54">
        <v>0.082</v>
      </c>
      <c r="L36" s="54">
        <v>0.636</v>
      </c>
      <c r="M36" s="54">
        <v>2.202</v>
      </c>
      <c r="N36" s="54">
        <v>2.01799999999999</v>
      </c>
      <c r="O36" s="54">
        <v>16.28</v>
      </c>
      <c r="P36" s="54">
        <v>0.134</v>
      </c>
      <c r="Q36" s="54">
        <v>0.001</v>
      </c>
      <c r="R36" s="54">
        <v>0.096</v>
      </c>
      <c r="S36" s="54">
        <v>0.406</v>
      </c>
      <c r="T36" s="54">
        <v>3.56</v>
      </c>
      <c r="U36" s="54">
        <v>0.026</v>
      </c>
      <c r="V36" s="54">
        <v>1.343</v>
      </c>
      <c r="W36" s="54">
        <v>6.83</v>
      </c>
      <c r="X36" s="54">
        <v>1.181</v>
      </c>
      <c r="Y36" s="54">
        <v>0.143</v>
      </c>
      <c r="Z36" s="54">
        <v>0.491</v>
      </c>
      <c r="AA36" s="86">
        <v>134.71</v>
      </c>
      <c r="AB36" s="54">
        <v>1.431</v>
      </c>
      <c r="AC36" s="54">
        <v>0.126</v>
      </c>
      <c r="AD36" s="54">
        <v>0.317</v>
      </c>
      <c r="AE36" s="4"/>
    </row>
    <row r="37" spans="3:31" ht="11.25">
      <c r="C37" s="44" t="s">
        <v>24</v>
      </c>
      <c r="D37" s="53">
        <v>1.941</v>
      </c>
      <c r="E37" s="54">
        <v>0.422</v>
      </c>
      <c r="F37" s="54">
        <v>26.951</v>
      </c>
      <c r="G37" s="54">
        <v>1.285</v>
      </c>
      <c r="H37" s="54">
        <v>25.9910000000001</v>
      </c>
      <c r="I37" s="54">
        <v>0.124</v>
      </c>
      <c r="J37" s="54">
        <v>0.743</v>
      </c>
      <c r="K37" s="54">
        <v>0.108</v>
      </c>
      <c r="L37" s="54">
        <v>3.049</v>
      </c>
      <c r="M37" s="54">
        <v>4.87</v>
      </c>
      <c r="N37" s="54">
        <v>0.376</v>
      </c>
      <c r="O37" s="54">
        <v>12.929</v>
      </c>
      <c r="P37" s="54">
        <v>0.153</v>
      </c>
      <c r="Q37" s="54">
        <v>0.063</v>
      </c>
      <c r="R37" s="54">
        <v>0.332</v>
      </c>
      <c r="S37" s="54">
        <v>0.53</v>
      </c>
      <c r="T37" s="54">
        <v>20.671</v>
      </c>
      <c r="U37" s="54">
        <v>0.022</v>
      </c>
      <c r="V37" s="54">
        <v>5.114</v>
      </c>
      <c r="W37" s="54">
        <v>13.458</v>
      </c>
      <c r="X37" s="54">
        <v>8.85899999999999</v>
      </c>
      <c r="Y37" s="54">
        <v>0.305</v>
      </c>
      <c r="Z37" s="54">
        <v>3.03</v>
      </c>
      <c r="AA37" s="54">
        <v>0.573</v>
      </c>
      <c r="AB37" s="86">
        <v>291.514999999999</v>
      </c>
      <c r="AC37" s="54">
        <v>0.57</v>
      </c>
      <c r="AD37" s="54">
        <v>1.279</v>
      </c>
      <c r="AE37" s="4"/>
    </row>
    <row r="38" spans="3:31" ht="11.25">
      <c r="C38" s="44" t="s">
        <v>25</v>
      </c>
      <c r="D38" s="53">
        <v>1.396</v>
      </c>
      <c r="E38" s="54">
        <v>0.009</v>
      </c>
      <c r="F38" s="54">
        <v>0.887</v>
      </c>
      <c r="G38" s="54">
        <v>2.43499999999999</v>
      </c>
      <c r="H38" s="54">
        <v>11.368</v>
      </c>
      <c r="I38" s="54">
        <v>1.97299999999999</v>
      </c>
      <c r="J38" s="54">
        <v>0.855</v>
      </c>
      <c r="K38" s="54">
        <v>0.054</v>
      </c>
      <c r="L38" s="54">
        <v>1.018</v>
      </c>
      <c r="M38" s="54">
        <v>2.95899999999999</v>
      </c>
      <c r="N38" s="54">
        <v>0.003</v>
      </c>
      <c r="O38" s="54">
        <v>5.93</v>
      </c>
      <c r="P38" s="54">
        <v>0.046</v>
      </c>
      <c r="Q38" s="54">
        <v>0.269</v>
      </c>
      <c r="R38" s="54">
        <v>0.433</v>
      </c>
      <c r="S38" s="54">
        <v>0.173</v>
      </c>
      <c r="T38" s="54">
        <v>0.566</v>
      </c>
      <c r="U38" s="54">
        <v>0.069</v>
      </c>
      <c r="V38" s="54">
        <v>5.25</v>
      </c>
      <c r="W38" s="54">
        <v>2.89999999999999</v>
      </c>
      <c r="X38" s="54">
        <v>1.642</v>
      </c>
      <c r="Y38" s="54">
        <v>0.192</v>
      </c>
      <c r="Z38" s="54">
        <v>0.148</v>
      </c>
      <c r="AA38" s="54">
        <v>0.013</v>
      </c>
      <c r="AB38" s="54">
        <v>0.212</v>
      </c>
      <c r="AC38" s="86">
        <v>411.168999999999</v>
      </c>
      <c r="AD38" s="58">
        <v>7.25900000000001</v>
      </c>
      <c r="AE38" s="4"/>
    </row>
    <row r="39" spans="3:31" ht="11.25">
      <c r="C39" s="45" t="s">
        <v>26</v>
      </c>
      <c r="D39" s="55">
        <v>2.78899999999999</v>
      </c>
      <c r="E39" s="56">
        <v>0.034</v>
      </c>
      <c r="F39" s="56">
        <v>1.813</v>
      </c>
      <c r="G39" s="56">
        <v>12.477</v>
      </c>
      <c r="H39" s="56">
        <v>17.409</v>
      </c>
      <c r="I39" s="56">
        <v>0.815</v>
      </c>
      <c r="J39" s="56">
        <v>1.007</v>
      </c>
      <c r="K39" s="56">
        <v>0.114</v>
      </c>
      <c r="L39" s="56">
        <v>1.989</v>
      </c>
      <c r="M39" s="56">
        <v>8.002</v>
      </c>
      <c r="N39" s="56">
        <v>0.012</v>
      </c>
      <c r="O39" s="56">
        <v>7.446</v>
      </c>
      <c r="P39" s="56">
        <v>0.044</v>
      </c>
      <c r="Q39" s="56">
        <v>0.169</v>
      </c>
      <c r="R39" s="56">
        <v>0.751</v>
      </c>
      <c r="S39" s="56">
        <v>1.02</v>
      </c>
      <c r="T39" s="56">
        <v>1.41</v>
      </c>
      <c r="U39" s="56">
        <v>0.911</v>
      </c>
      <c r="V39" s="56">
        <v>8.72300000000001</v>
      </c>
      <c r="W39" s="56">
        <v>3.252</v>
      </c>
      <c r="X39" s="56">
        <v>3.06799999999999</v>
      </c>
      <c r="Y39" s="56">
        <v>0.363</v>
      </c>
      <c r="Z39" s="56">
        <v>0.28</v>
      </c>
      <c r="AA39" s="56">
        <v>0.055</v>
      </c>
      <c r="AB39" s="56">
        <v>0.487</v>
      </c>
      <c r="AC39" s="56">
        <v>13.154</v>
      </c>
      <c r="AD39" s="93">
        <v>748.076999999999</v>
      </c>
      <c r="AE39" s="4"/>
    </row>
    <row r="40" spans="3:31" ht="11.25">
      <c r="C40" s="45" t="s">
        <v>40</v>
      </c>
      <c r="D40" s="55">
        <v>1063.098999999999</v>
      </c>
      <c r="E40" s="56">
        <v>640.3569999999991</v>
      </c>
      <c r="F40" s="56">
        <v>1159.1429999999987</v>
      </c>
      <c r="G40" s="56">
        <v>646.1019999999997</v>
      </c>
      <c r="H40" s="56">
        <v>9509.572</v>
      </c>
      <c r="I40" s="56">
        <v>116.29499999999994</v>
      </c>
      <c r="J40" s="56">
        <v>672.3630000000002</v>
      </c>
      <c r="K40" s="56">
        <v>528.9559999999988</v>
      </c>
      <c r="L40" s="56">
        <v>2725.0259999999994</v>
      </c>
      <c r="M40" s="56">
        <v>4528.51</v>
      </c>
      <c r="N40" s="56">
        <v>213.18799999999996</v>
      </c>
      <c r="O40" s="56">
        <v>4746.91</v>
      </c>
      <c r="P40" s="56">
        <v>78.88400000000013</v>
      </c>
      <c r="Q40" s="56">
        <v>151.266</v>
      </c>
      <c r="R40" s="56">
        <v>252.67899999999995</v>
      </c>
      <c r="S40" s="56">
        <v>192.87500000000003</v>
      </c>
      <c r="T40" s="56">
        <v>936.474999999998</v>
      </c>
      <c r="U40" s="56">
        <v>61.084</v>
      </c>
      <c r="V40" s="56">
        <v>2192.5869999999995</v>
      </c>
      <c r="W40" s="56">
        <v>759.9469999999992</v>
      </c>
      <c r="X40" s="56">
        <v>2556.444</v>
      </c>
      <c r="Y40" s="56">
        <v>571.9269999999991</v>
      </c>
      <c r="Z40" s="56">
        <v>1158.7879999999998</v>
      </c>
      <c r="AA40" s="56">
        <v>148.9</v>
      </c>
      <c r="AB40" s="56">
        <v>360.22599999999903</v>
      </c>
      <c r="AC40" s="56">
        <v>499.81299999999896</v>
      </c>
      <c r="AD40" s="121">
        <v>853.667999999999</v>
      </c>
      <c r="AE40" s="4"/>
    </row>
    <row r="41" spans="4:30" ht="11.25">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row>
    <row r="42" spans="3:30" ht="24" customHeight="1">
      <c r="C42" s="140" t="s">
        <v>126</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row>
    <row r="43" ht="11.25">
      <c r="C43" s="1" t="s">
        <v>92</v>
      </c>
    </row>
    <row r="44" ht="11.25">
      <c r="C44" s="12"/>
    </row>
    <row r="46" ht="11.25">
      <c r="A46" s="2"/>
    </row>
  </sheetData>
  <mergeCells count="3">
    <mergeCell ref="D10:AD10"/>
    <mergeCell ref="C10:C11"/>
    <mergeCell ref="C42:AD4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74"/>
  <sheetViews>
    <sheetView showGridLines="0" workbookViewId="0" topLeftCell="A1"/>
  </sheetViews>
  <sheetFormatPr defaultColWidth="9.33203125" defaultRowHeight="11.25"/>
  <cols>
    <col min="1" max="2" width="13.33203125" style="1" customWidth="1"/>
    <col min="3" max="3" width="21.33203125" style="1" customWidth="1"/>
    <col min="4" max="25" width="6.66015625" style="1" customWidth="1"/>
    <col min="26" max="26" width="13" style="1" customWidth="1"/>
    <col min="27" max="16384" width="9.33203125" style="1" customWidth="1"/>
  </cols>
  <sheetData>
    <row r="6" ht="15.75">
      <c r="C6" s="29" t="s">
        <v>113</v>
      </c>
    </row>
    <row r="7" ht="12.75">
      <c r="C7" s="94" t="s">
        <v>31</v>
      </c>
    </row>
    <row r="9" spans="3:25" ht="11.25">
      <c r="C9" s="47"/>
      <c r="D9" s="47"/>
      <c r="E9" s="47"/>
      <c r="F9" s="47"/>
      <c r="G9" s="47"/>
      <c r="H9" s="47"/>
      <c r="I9" s="47"/>
      <c r="J9" s="47"/>
      <c r="K9" s="47"/>
      <c r="L9" s="47"/>
      <c r="M9" s="47"/>
      <c r="N9" s="47"/>
      <c r="O9" s="47"/>
      <c r="P9" s="47"/>
      <c r="Q9" s="47"/>
      <c r="R9" s="47"/>
      <c r="S9" s="47"/>
      <c r="T9" s="47"/>
      <c r="U9" s="47"/>
      <c r="V9" s="47"/>
      <c r="W9" s="47"/>
      <c r="X9" s="47"/>
      <c r="Y9" s="47"/>
    </row>
    <row r="10" spans="3:25" ht="11.25">
      <c r="C10" s="133"/>
      <c r="D10" s="138" t="s">
        <v>53</v>
      </c>
      <c r="E10" s="131"/>
      <c r="F10" s="131"/>
      <c r="G10" s="131"/>
      <c r="H10" s="131"/>
      <c r="I10" s="131"/>
      <c r="J10" s="131"/>
      <c r="K10" s="131"/>
      <c r="L10" s="131"/>
      <c r="M10" s="131"/>
      <c r="N10" s="131"/>
      <c r="O10" s="131"/>
      <c r="P10" s="131"/>
      <c r="Q10" s="131"/>
      <c r="R10" s="131"/>
      <c r="S10" s="131"/>
      <c r="T10" s="131"/>
      <c r="U10" s="131"/>
      <c r="V10" s="131"/>
      <c r="W10" s="131"/>
      <c r="X10" s="131"/>
      <c r="Y10" s="141"/>
    </row>
    <row r="11" spans="3:25" ht="178.5">
      <c r="C11" s="139"/>
      <c r="D11" s="48" t="s">
        <v>80</v>
      </c>
      <c r="E11" s="49" t="s">
        <v>55</v>
      </c>
      <c r="F11" s="49" t="s">
        <v>56</v>
      </c>
      <c r="G11" s="49" t="s">
        <v>57</v>
      </c>
      <c r="H11" s="49" t="s">
        <v>58</v>
      </c>
      <c r="I11" s="49" t="s">
        <v>59</v>
      </c>
      <c r="J11" s="49" t="s">
        <v>73</v>
      </c>
      <c r="K11" s="49" t="s">
        <v>60</v>
      </c>
      <c r="L11" s="49" t="s">
        <v>79</v>
      </c>
      <c r="M11" s="49" t="s">
        <v>82</v>
      </c>
      <c r="N11" s="49" t="s">
        <v>81</v>
      </c>
      <c r="O11" s="49" t="s">
        <v>63</v>
      </c>
      <c r="P11" s="49" t="s">
        <v>78</v>
      </c>
      <c r="Q11" s="49" t="s">
        <v>83</v>
      </c>
      <c r="R11" s="49" t="s">
        <v>66</v>
      </c>
      <c r="S11" s="49" t="s">
        <v>67</v>
      </c>
      <c r="T11" s="49" t="s">
        <v>84</v>
      </c>
      <c r="U11" s="49" t="s">
        <v>77</v>
      </c>
      <c r="V11" s="49" t="s">
        <v>69</v>
      </c>
      <c r="W11" s="49" t="s">
        <v>76</v>
      </c>
      <c r="X11" s="49" t="s">
        <v>71</v>
      </c>
      <c r="Y11" s="51" t="s">
        <v>40</v>
      </c>
    </row>
    <row r="12" spans="3:25" ht="11.25">
      <c r="C12" s="42" t="s">
        <v>52</v>
      </c>
      <c r="D12" s="39"/>
      <c r="E12" s="26"/>
      <c r="F12" s="26"/>
      <c r="G12" s="26"/>
      <c r="H12" s="26"/>
      <c r="I12" s="26"/>
      <c r="J12" s="26"/>
      <c r="K12" s="26"/>
      <c r="L12" s="26"/>
      <c r="M12" s="26"/>
      <c r="N12" s="26"/>
      <c r="O12" s="26"/>
      <c r="P12" s="26"/>
      <c r="Q12" s="26"/>
      <c r="R12" s="26"/>
      <c r="S12" s="26"/>
      <c r="T12" s="26"/>
      <c r="U12" s="26"/>
      <c r="V12" s="26"/>
      <c r="W12" s="26"/>
      <c r="X12" s="26"/>
      <c r="Y12" s="26"/>
    </row>
    <row r="13" spans="3:25" ht="24">
      <c r="C13" s="60" t="s">
        <v>54</v>
      </c>
      <c r="D13" s="96">
        <f aca="true" t="shared" si="0" ref="D13:W13">+D47/D$68*100</f>
        <v>82.57856217835608</v>
      </c>
      <c r="E13" s="66">
        <f t="shared" si="0"/>
        <v>0.7911831253193199</v>
      </c>
      <c r="F13" s="66">
        <f t="shared" si="0"/>
        <v>3.9538029387493028</v>
      </c>
      <c r="G13" s="66">
        <f t="shared" si="0"/>
        <v>1.5037593984962405</v>
      </c>
      <c r="H13" s="66">
        <f t="shared" si="0"/>
        <v>0.6039097865647716</v>
      </c>
      <c r="I13" s="66">
        <f t="shared" si="0"/>
        <v>0.7335937870711576</v>
      </c>
      <c r="J13" s="66">
        <f t="shared" si="0"/>
        <v>0.798626345704496</v>
      </c>
      <c r="K13" s="66">
        <f t="shared" si="0"/>
        <v>0.6317099509450226</v>
      </c>
      <c r="L13" s="66">
        <f t="shared" si="0"/>
        <v>3.1881142951934645</v>
      </c>
      <c r="M13" s="66">
        <f t="shared" si="0"/>
        <v>0.4705744827317479</v>
      </c>
      <c r="N13" s="66">
        <f t="shared" si="0"/>
        <v>0.2639737471519744</v>
      </c>
      <c r="O13" s="66">
        <f t="shared" si="0"/>
        <v>1.0767790262172283</v>
      </c>
      <c r="P13" s="66">
        <f t="shared" si="0"/>
        <v>0.364810075371802</v>
      </c>
      <c r="Q13" s="66">
        <f t="shared" si="0"/>
        <v>0.4416893210073717</v>
      </c>
      <c r="R13" s="66">
        <f t="shared" si="0"/>
        <v>0.3170480432984605</v>
      </c>
      <c r="S13" s="66">
        <f t="shared" si="0"/>
        <v>0.1409469757477237</v>
      </c>
      <c r="T13" s="66">
        <f t="shared" si="0"/>
        <v>0.32473840517361013</v>
      </c>
      <c r="U13" s="66">
        <f t="shared" si="0"/>
        <v>0.527364171290325</v>
      </c>
      <c r="V13" s="66">
        <f t="shared" si="0"/>
        <v>0.23271326996255362</v>
      </c>
      <c r="W13" s="66">
        <f t="shared" si="0"/>
        <v>0</v>
      </c>
      <c r="X13" s="99" t="s">
        <v>106</v>
      </c>
      <c r="Y13" s="65">
        <f aca="true" t="shared" si="1" ref="Y13:Y34">+Y47/Y$68*100</f>
        <v>5.959126575575797</v>
      </c>
    </row>
    <row r="14" spans="3:25" ht="11.25">
      <c r="C14" s="61" t="s">
        <v>55</v>
      </c>
      <c r="D14" s="67">
        <f aca="true" t="shared" si="2" ref="D14:W14">+D48/D$68*100</f>
        <v>0.11431807346196105</v>
      </c>
      <c r="E14" s="95">
        <f t="shared" si="2"/>
        <v>53.5990073717247</v>
      </c>
      <c r="F14" s="68">
        <f t="shared" si="2"/>
        <v>0.47198242813342356</v>
      </c>
      <c r="G14" s="68">
        <f t="shared" si="2"/>
        <v>2.0451737863929598</v>
      </c>
      <c r="H14" s="68">
        <f t="shared" si="2"/>
        <v>0.3256475142911874</v>
      </c>
      <c r="I14" s="68">
        <f t="shared" si="2"/>
        <v>0.5197475602233365</v>
      </c>
      <c r="J14" s="68">
        <f t="shared" si="2"/>
        <v>0.10211010060928913</v>
      </c>
      <c r="K14" s="68">
        <f t="shared" si="2"/>
        <v>0.29951138724376836</v>
      </c>
      <c r="L14" s="68">
        <f t="shared" si="2"/>
        <v>0.059355949073114096</v>
      </c>
      <c r="M14" s="68">
        <f t="shared" si="2"/>
        <v>0.068254731072463</v>
      </c>
      <c r="N14" s="68">
        <f t="shared" si="2"/>
        <v>0.047467098924268085</v>
      </c>
      <c r="O14" s="68">
        <f t="shared" si="2"/>
        <v>0.988347898460258</v>
      </c>
      <c r="P14" s="68">
        <f t="shared" si="2"/>
        <v>0.06244338320009146</v>
      </c>
      <c r="Q14" s="68">
        <f t="shared" si="2"/>
        <v>0.03187964247293512</v>
      </c>
      <c r="R14" s="68">
        <f t="shared" si="2"/>
        <v>0.04135409260414702</v>
      </c>
      <c r="S14" s="68">
        <f t="shared" si="2"/>
        <v>0.02349116262462062</v>
      </c>
      <c r="T14" s="68">
        <f t="shared" si="2"/>
        <v>0.02359210635876655</v>
      </c>
      <c r="U14" s="68">
        <f t="shared" si="2"/>
        <v>0.05113371848979997</v>
      </c>
      <c r="V14" s="68">
        <f t="shared" si="2"/>
        <v>0.033353041949030486</v>
      </c>
      <c r="W14" s="68">
        <f t="shared" si="2"/>
        <v>0</v>
      </c>
      <c r="X14" s="100" t="s">
        <v>106</v>
      </c>
      <c r="Y14" s="67">
        <f t="shared" si="1"/>
        <v>0.43517919477421674</v>
      </c>
    </row>
    <row r="15" spans="3:25" ht="11.25">
      <c r="C15" s="61" t="s">
        <v>56</v>
      </c>
      <c r="D15" s="67">
        <f aca="true" t="shared" si="3" ref="D15:W15">+D49/D$68*100</f>
        <v>3.923815359070814</v>
      </c>
      <c r="E15" s="68">
        <f t="shared" si="3"/>
        <v>8.00525509086928</v>
      </c>
      <c r="F15" s="95">
        <f t="shared" si="3"/>
        <v>53.869746234378425</v>
      </c>
      <c r="G15" s="68">
        <f t="shared" si="3"/>
        <v>8.571123549238207</v>
      </c>
      <c r="H15" s="68">
        <f t="shared" si="3"/>
        <v>5.767892969844839</v>
      </c>
      <c r="I15" s="68">
        <f t="shared" si="3"/>
        <v>11.92635591477785</v>
      </c>
      <c r="J15" s="68">
        <f t="shared" si="3"/>
        <v>3.272542571471452</v>
      </c>
      <c r="K15" s="68">
        <f t="shared" si="3"/>
        <v>5.403747161058192</v>
      </c>
      <c r="L15" s="68">
        <f t="shared" si="3"/>
        <v>4.570667274913947</v>
      </c>
      <c r="M15" s="68">
        <f t="shared" si="3"/>
        <v>4.809328363055429</v>
      </c>
      <c r="N15" s="68">
        <f t="shared" si="3"/>
        <v>2.6004885568868423</v>
      </c>
      <c r="O15" s="68">
        <f t="shared" si="3"/>
        <v>7.839159384103203</v>
      </c>
      <c r="P15" s="68">
        <f t="shared" si="3"/>
        <v>2.7885514600904697</v>
      </c>
      <c r="Q15" s="68">
        <f t="shared" si="3"/>
        <v>2.110994913634304</v>
      </c>
      <c r="R15" s="68">
        <f t="shared" si="3"/>
        <v>1.9218770404979904</v>
      </c>
      <c r="S15" s="68">
        <f t="shared" si="3"/>
        <v>0.7423207389380115</v>
      </c>
      <c r="T15" s="68">
        <f t="shared" si="3"/>
        <v>1.7818979155680144</v>
      </c>
      <c r="U15" s="68">
        <f t="shared" si="3"/>
        <v>2.5605018736310208</v>
      </c>
      <c r="V15" s="68">
        <f t="shared" si="3"/>
        <v>1.3667166962295902</v>
      </c>
      <c r="W15" s="68">
        <f t="shared" si="3"/>
        <v>0</v>
      </c>
      <c r="X15" s="100" t="s">
        <v>106</v>
      </c>
      <c r="Y15" s="67">
        <f t="shared" si="1"/>
        <v>34.077978230403986</v>
      </c>
    </row>
    <row r="16" spans="3:25" ht="36">
      <c r="C16" s="61" t="s">
        <v>57</v>
      </c>
      <c r="D16" s="67">
        <f aca="true" t="shared" si="4" ref="D16:W16">+D50/D$68*100</f>
        <v>0.22193885839743768</v>
      </c>
      <c r="E16" s="68">
        <f t="shared" si="4"/>
        <v>1.2597620611634188</v>
      </c>
      <c r="F16" s="68">
        <f t="shared" si="4"/>
        <v>0.547503162209141</v>
      </c>
      <c r="G16" s="95">
        <f t="shared" si="4"/>
        <v>33.97642178468484</v>
      </c>
      <c r="H16" s="68">
        <f t="shared" si="4"/>
        <v>0.5383770050510651</v>
      </c>
      <c r="I16" s="68">
        <f t="shared" si="4"/>
        <v>0.3103301013871534</v>
      </c>
      <c r="J16" s="68">
        <f t="shared" si="4"/>
        <v>0.242527096384793</v>
      </c>
      <c r="K16" s="68">
        <f t="shared" si="4"/>
        <v>0.3255642775165493</v>
      </c>
      <c r="L16" s="68">
        <f t="shared" si="4"/>
        <v>0.27397047235930827</v>
      </c>
      <c r="M16" s="68">
        <f t="shared" si="4"/>
        <v>0.2591211959839455</v>
      </c>
      <c r="N16" s="68">
        <f t="shared" si="4"/>
        <v>0.23535179496480385</v>
      </c>
      <c r="O16" s="68">
        <f t="shared" si="4"/>
        <v>2.8662089055347484</v>
      </c>
      <c r="P16" s="68">
        <f t="shared" si="4"/>
        <v>0.18990997012685035</v>
      </c>
      <c r="Q16" s="68">
        <f t="shared" si="4"/>
        <v>0.09970201910653238</v>
      </c>
      <c r="R16" s="68">
        <f t="shared" si="4"/>
        <v>0.16686739120971605</v>
      </c>
      <c r="S16" s="68">
        <f t="shared" si="4"/>
        <v>0.12403333865799687</v>
      </c>
      <c r="T16" s="68">
        <f t="shared" si="4"/>
        <v>0.12906269949207583</v>
      </c>
      <c r="U16" s="68">
        <f t="shared" si="4"/>
        <v>0.24879988399514613</v>
      </c>
      <c r="V16" s="68">
        <f t="shared" si="4"/>
        <v>0.0939949364018132</v>
      </c>
      <c r="W16" s="68">
        <f t="shared" si="4"/>
        <v>0</v>
      </c>
      <c r="X16" s="100" t="s">
        <v>106</v>
      </c>
      <c r="Y16" s="67">
        <f t="shared" si="1"/>
        <v>0.4862815579999766</v>
      </c>
    </row>
    <row r="17" spans="3:25" ht="48">
      <c r="C17" s="61" t="s">
        <v>72</v>
      </c>
      <c r="D17" s="67">
        <f aca="true" t="shared" si="5" ref="D17:W17">+D51/D$68*100</f>
        <v>0.24965634952684584</v>
      </c>
      <c r="E17" s="68">
        <f t="shared" si="5"/>
        <v>1.0422596890737903</v>
      </c>
      <c r="F17" s="68">
        <f t="shared" si="5"/>
        <v>0.9250403530682957</v>
      </c>
      <c r="G17" s="68">
        <f t="shared" si="5"/>
        <v>1.0736781100825084</v>
      </c>
      <c r="H17" s="95">
        <f t="shared" si="5"/>
        <v>55.50021676227731</v>
      </c>
      <c r="I17" s="68">
        <f t="shared" si="5"/>
        <v>0.5599228129003685</v>
      </c>
      <c r="J17" s="68">
        <f t="shared" si="5"/>
        <v>0.3065800208315593</v>
      </c>
      <c r="K17" s="68">
        <f t="shared" si="5"/>
        <v>0.339752933371428</v>
      </c>
      <c r="L17" s="68">
        <f t="shared" si="5"/>
        <v>0.40434620329282955</v>
      </c>
      <c r="M17" s="68">
        <f t="shared" si="5"/>
        <v>0.32088166149290176</v>
      </c>
      <c r="N17" s="68">
        <f t="shared" si="5"/>
        <v>0.26921638195853537</v>
      </c>
      <c r="O17" s="68">
        <f t="shared" si="5"/>
        <v>3.8909696213067004</v>
      </c>
      <c r="P17" s="68">
        <f t="shared" si="5"/>
        <v>0.27305054982424914</v>
      </c>
      <c r="Q17" s="68">
        <f t="shared" si="5"/>
        <v>0.21021811301270688</v>
      </c>
      <c r="R17" s="68">
        <f t="shared" si="5"/>
        <v>0.49624911124976423</v>
      </c>
      <c r="S17" s="68">
        <f t="shared" si="5"/>
        <v>0.0986628830234066</v>
      </c>
      <c r="T17" s="68">
        <f t="shared" si="5"/>
        <v>0.17069582836048736</v>
      </c>
      <c r="U17" s="68">
        <f t="shared" si="5"/>
        <v>0.34114585320806845</v>
      </c>
      <c r="V17" s="68">
        <f t="shared" si="5"/>
        <v>0.150846712451297</v>
      </c>
      <c r="W17" s="68">
        <f t="shared" si="5"/>
        <v>0</v>
      </c>
      <c r="X17" s="100" t="s">
        <v>106</v>
      </c>
      <c r="Y17" s="67">
        <f t="shared" si="1"/>
        <v>0.9746555426372249</v>
      </c>
    </row>
    <row r="18" spans="3:25" ht="11.25">
      <c r="C18" s="61" t="s">
        <v>59</v>
      </c>
      <c r="D18" s="67">
        <f aca="true" t="shared" si="6" ref="D18:W18">+D52/D$68*100</f>
        <v>0.6280863061668759</v>
      </c>
      <c r="E18" s="68">
        <f t="shared" si="6"/>
        <v>2.4319392745055106</v>
      </c>
      <c r="F18" s="68">
        <f t="shared" si="6"/>
        <v>1.5531831723494793</v>
      </c>
      <c r="G18" s="68">
        <f t="shared" si="6"/>
        <v>5.572755417956641</v>
      </c>
      <c r="H18" s="68">
        <f t="shared" si="6"/>
        <v>3.22774153870972</v>
      </c>
      <c r="I18" s="95">
        <f t="shared" si="6"/>
        <v>59.94653844328804</v>
      </c>
      <c r="J18" s="68">
        <f t="shared" si="6"/>
        <v>1.1132473184549085</v>
      </c>
      <c r="K18" s="68">
        <f t="shared" si="6"/>
        <v>1.9398749654968641</v>
      </c>
      <c r="L18" s="68">
        <f t="shared" si="6"/>
        <v>1.0917347488906373</v>
      </c>
      <c r="M18" s="68">
        <f t="shared" si="6"/>
        <v>1.276253068540479</v>
      </c>
      <c r="N18" s="68">
        <f t="shared" si="6"/>
        <v>1.3829220462712133</v>
      </c>
      <c r="O18" s="68">
        <f t="shared" si="6"/>
        <v>14.986475239284228</v>
      </c>
      <c r="P18" s="68">
        <f t="shared" si="6"/>
        <v>1.2842815639575618</v>
      </c>
      <c r="Q18" s="68">
        <f t="shared" si="6"/>
        <v>0.6291541205688078</v>
      </c>
      <c r="R18" s="68">
        <f t="shared" si="6"/>
        <v>1.723812702236023</v>
      </c>
      <c r="S18" s="68">
        <f t="shared" si="6"/>
        <v>0.7169502833034213</v>
      </c>
      <c r="T18" s="68">
        <f t="shared" si="6"/>
        <v>0.5800882622332009</v>
      </c>
      <c r="U18" s="68">
        <f t="shared" si="6"/>
        <v>1.1684436269833394</v>
      </c>
      <c r="V18" s="68">
        <f t="shared" si="6"/>
        <v>0.35020694046482015</v>
      </c>
      <c r="W18" s="68">
        <f t="shared" si="6"/>
        <v>0</v>
      </c>
      <c r="X18" s="100" t="s">
        <v>106</v>
      </c>
      <c r="Y18" s="67">
        <f t="shared" si="1"/>
        <v>1.928483268785139</v>
      </c>
    </row>
    <row r="19" spans="3:25" ht="11.25">
      <c r="C19" s="61" t="s">
        <v>73</v>
      </c>
      <c r="D19" s="67">
        <f aca="true" t="shared" si="7" ref="D19:W19">+D53/D$68*100</f>
        <v>4.9296685240038185</v>
      </c>
      <c r="E19" s="68">
        <f t="shared" si="7"/>
        <v>7.330851762645048</v>
      </c>
      <c r="F19" s="68">
        <f t="shared" si="7"/>
        <v>12.000794208658826</v>
      </c>
      <c r="G19" s="68">
        <f t="shared" si="7"/>
        <v>9.533468559837727</v>
      </c>
      <c r="H19" s="68">
        <f t="shared" si="7"/>
        <v>6.543700283303256</v>
      </c>
      <c r="I19" s="68">
        <f t="shared" si="7"/>
        <v>8.257437957705266</v>
      </c>
      <c r="J19" s="95">
        <f t="shared" si="7"/>
        <v>69.51298051867137</v>
      </c>
      <c r="K19" s="68">
        <f t="shared" si="7"/>
        <v>7.00827590882457</v>
      </c>
      <c r="L19" s="68">
        <f t="shared" si="7"/>
        <v>6.512565835856203</v>
      </c>
      <c r="M19" s="68">
        <f t="shared" si="7"/>
        <v>5.319777636347112</v>
      </c>
      <c r="N19" s="68">
        <f t="shared" si="7"/>
        <v>3.8126707398633006</v>
      </c>
      <c r="O19" s="68">
        <f t="shared" si="7"/>
        <v>5.696004993757803</v>
      </c>
      <c r="P19" s="68">
        <f t="shared" si="7"/>
        <v>3.045302234769531</v>
      </c>
      <c r="Q19" s="68">
        <f t="shared" si="7"/>
        <v>2.668513602293334</v>
      </c>
      <c r="R19" s="68">
        <f t="shared" si="7"/>
        <v>2.197570991192297</v>
      </c>
      <c r="S19" s="68">
        <f t="shared" si="7"/>
        <v>0.9791116581941874</v>
      </c>
      <c r="T19" s="68">
        <f t="shared" si="7"/>
        <v>3.0572594299036746</v>
      </c>
      <c r="U19" s="68">
        <f t="shared" si="7"/>
        <v>3.200818139495837</v>
      </c>
      <c r="V19" s="68">
        <f t="shared" si="7"/>
        <v>1.6926668789132973</v>
      </c>
      <c r="W19" s="68">
        <f t="shared" si="7"/>
        <v>0.25316455696202533</v>
      </c>
      <c r="X19" s="100" t="s">
        <v>106</v>
      </c>
      <c r="Y19" s="67">
        <f t="shared" si="1"/>
        <v>16.083623549246397</v>
      </c>
    </row>
    <row r="20" spans="3:25" ht="24">
      <c r="C20" s="61" t="s">
        <v>60</v>
      </c>
      <c r="D20" s="67">
        <f aca="true" t="shared" si="8" ref="D20:W20">+D54/D$68*100</f>
        <v>1.478443019668146</v>
      </c>
      <c r="E20" s="68">
        <f t="shared" si="8"/>
        <v>6.605357273191722</v>
      </c>
      <c r="F20" s="68">
        <f t="shared" si="8"/>
        <v>6.077278452569523</v>
      </c>
      <c r="G20" s="68">
        <f t="shared" si="8"/>
        <v>6.873675059860604</v>
      </c>
      <c r="H20" s="68">
        <f t="shared" si="8"/>
        <v>3.7131882202304736</v>
      </c>
      <c r="I20" s="68">
        <f t="shared" si="8"/>
        <v>3.0530028628821757</v>
      </c>
      <c r="J20" s="68">
        <f t="shared" si="8"/>
        <v>6.515818075710306</v>
      </c>
      <c r="K20" s="95">
        <f t="shared" si="8"/>
        <v>59.18688832607759</v>
      </c>
      <c r="L20" s="68">
        <f t="shared" si="8"/>
        <v>1.829925766184216</v>
      </c>
      <c r="M20" s="68">
        <f t="shared" si="8"/>
        <v>3.7134210492135447</v>
      </c>
      <c r="N20" s="68">
        <f t="shared" si="8"/>
        <v>3.089612215055718</v>
      </c>
      <c r="O20" s="68">
        <f t="shared" si="8"/>
        <v>3.21993341656263</v>
      </c>
      <c r="P20" s="68">
        <f t="shared" si="8"/>
        <v>2.0633287306989847</v>
      </c>
      <c r="Q20" s="68">
        <f t="shared" si="8"/>
        <v>1.8924005808345838</v>
      </c>
      <c r="R20" s="68">
        <f t="shared" si="8"/>
        <v>2.098901577259595</v>
      </c>
      <c r="S20" s="68">
        <f t="shared" si="8"/>
        <v>1.0317318624733376</v>
      </c>
      <c r="T20" s="68">
        <f t="shared" si="8"/>
        <v>0.918704377029615</v>
      </c>
      <c r="U20" s="68">
        <f t="shared" si="8"/>
        <v>1.8415770554610047</v>
      </c>
      <c r="V20" s="68">
        <f t="shared" si="8"/>
        <v>1.097618289595367</v>
      </c>
      <c r="W20" s="68">
        <f t="shared" si="8"/>
        <v>0</v>
      </c>
      <c r="X20" s="100" t="s">
        <v>106</v>
      </c>
      <c r="Y20" s="67">
        <f t="shared" si="1"/>
        <v>8.207290303753878</v>
      </c>
    </row>
    <row r="21" spans="3:25" ht="24">
      <c r="C21" s="61" t="s">
        <v>74</v>
      </c>
      <c r="D21" s="67">
        <f aca="true" t="shared" si="9" ref="D21:W21">+D55/D$68*100</f>
        <v>0.23307890267911302</v>
      </c>
      <c r="E21" s="68">
        <f t="shared" si="9"/>
        <v>1.1137873147945407</v>
      </c>
      <c r="F21" s="68">
        <f t="shared" si="9"/>
        <v>0.9767082355715067</v>
      </c>
      <c r="G21" s="68">
        <f t="shared" si="9"/>
        <v>1.4153029632905794</v>
      </c>
      <c r="H21" s="68">
        <f t="shared" si="9"/>
        <v>0.7450573159789085</v>
      </c>
      <c r="I21" s="68">
        <f t="shared" si="9"/>
        <v>0.7478291128228619</v>
      </c>
      <c r="J21" s="68">
        <f t="shared" si="9"/>
        <v>1.0827566281042258</v>
      </c>
      <c r="K21" s="68">
        <f t="shared" si="9"/>
        <v>2.0423916359568626</v>
      </c>
      <c r="L21" s="95">
        <f t="shared" si="9"/>
        <v>73.55705428606976</v>
      </c>
      <c r="M21" s="68">
        <f t="shared" si="9"/>
        <v>1.5964203608214014</v>
      </c>
      <c r="N21" s="68">
        <f t="shared" si="9"/>
        <v>1.5849760255727245</v>
      </c>
      <c r="O21" s="68">
        <f t="shared" si="9"/>
        <v>0.8270911360799</v>
      </c>
      <c r="P21" s="68">
        <f t="shared" si="9"/>
        <v>1.1187039919791033</v>
      </c>
      <c r="Q21" s="68">
        <f t="shared" si="9"/>
        <v>2.3840971841524423</v>
      </c>
      <c r="R21" s="68">
        <f t="shared" si="9"/>
        <v>0.6638420128560443</v>
      </c>
      <c r="S21" s="68">
        <f t="shared" si="9"/>
        <v>0.3185401651898556</v>
      </c>
      <c r="T21" s="68">
        <f t="shared" si="9"/>
        <v>0.6439257264980988</v>
      </c>
      <c r="U21" s="68">
        <f t="shared" si="9"/>
        <v>1.4035060940707782</v>
      </c>
      <c r="V21" s="68">
        <f t="shared" si="9"/>
        <v>0.7163323782234956</v>
      </c>
      <c r="W21" s="68">
        <f t="shared" si="9"/>
        <v>0</v>
      </c>
      <c r="X21" s="100" t="s">
        <v>106</v>
      </c>
      <c r="Y21" s="67">
        <f t="shared" si="1"/>
        <v>1.8657667320989817</v>
      </c>
    </row>
    <row r="22" spans="3:25" ht="24">
      <c r="C22" s="61" t="s">
        <v>61</v>
      </c>
      <c r="D22" s="67">
        <f aca="true" t="shared" si="10" ref="D22:W22">+D56/D$68*100</f>
        <v>0.3625156076662071</v>
      </c>
      <c r="E22" s="68">
        <f t="shared" si="10"/>
        <v>1.6568133712867674</v>
      </c>
      <c r="F22" s="68">
        <f t="shared" si="10"/>
        <v>1.661593540672613</v>
      </c>
      <c r="G22" s="68">
        <f t="shared" si="10"/>
        <v>2.4066250819747137</v>
      </c>
      <c r="H22" s="68">
        <f t="shared" si="10"/>
        <v>1.7623277243993616</v>
      </c>
      <c r="I22" s="68">
        <f t="shared" si="10"/>
        <v>0.9069484206696896</v>
      </c>
      <c r="J22" s="68">
        <f t="shared" si="10"/>
        <v>1.471818835854954</v>
      </c>
      <c r="K22" s="68">
        <f t="shared" si="10"/>
        <v>1.6395403456608375</v>
      </c>
      <c r="L22" s="68">
        <f t="shared" si="10"/>
        <v>0.7184920996972561</v>
      </c>
      <c r="M22" s="95">
        <f t="shared" si="10"/>
        <v>58.56840409918029</v>
      </c>
      <c r="N22" s="68">
        <f t="shared" si="10"/>
        <v>3.990636937621153</v>
      </c>
      <c r="O22" s="68">
        <f t="shared" si="10"/>
        <v>2.049521431543903</v>
      </c>
      <c r="P22" s="68">
        <f t="shared" si="10"/>
        <v>2.7615219768461103</v>
      </c>
      <c r="Q22" s="68">
        <f t="shared" si="10"/>
        <v>1.192548664899326</v>
      </c>
      <c r="R22" s="68">
        <f t="shared" si="10"/>
        <v>1.3030166722289132</v>
      </c>
      <c r="S22" s="68">
        <f t="shared" si="10"/>
        <v>0.6718472510641497</v>
      </c>
      <c r="T22" s="68">
        <f t="shared" si="10"/>
        <v>0.47045435621305054</v>
      </c>
      <c r="U22" s="68">
        <f t="shared" si="10"/>
        <v>3.659495226247625</v>
      </c>
      <c r="V22" s="68">
        <f t="shared" si="10"/>
        <v>0.7133002835008565</v>
      </c>
      <c r="W22" s="68">
        <f t="shared" si="10"/>
        <v>0</v>
      </c>
      <c r="X22" s="100" t="s">
        <v>106</v>
      </c>
      <c r="Y22" s="67">
        <f t="shared" si="1"/>
        <v>3.992465227941617</v>
      </c>
    </row>
    <row r="23" spans="3:25" ht="24">
      <c r="C23" s="61" t="s">
        <v>62</v>
      </c>
      <c r="D23" s="67">
        <f aca="true" t="shared" si="11" ref="D23:W23">+D57/D$68*100</f>
        <v>0.7054698280520902</v>
      </c>
      <c r="E23" s="68">
        <f t="shared" si="11"/>
        <v>1.3940588278227866</v>
      </c>
      <c r="F23" s="68">
        <f t="shared" si="11"/>
        <v>1.4504856107296127</v>
      </c>
      <c r="G23" s="68">
        <f t="shared" si="11"/>
        <v>2.450853299577544</v>
      </c>
      <c r="H23" s="68">
        <f t="shared" si="11"/>
        <v>1.2547007168278053</v>
      </c>
      <c r="I23" s="68">
        <f t="shared" si="11"/>
        <v>1.0353826930072885</v>
      </c>
      <c r="J23" s="68">
        <f t="shared" si="11"/>
        <v>1.3698335947475102</v>
      </c>
      <c r="K23" s="68">
        <f t="shared" si="11"/>
        <v>1.9268485203604788</v>
      </c>
      <c r="L23" s="68">
        <f t="shared" si="11"/>
        <v>0.6648384688757076</v>
      </c>
      <c r="M23" s="68">
        <f t="shared" si="11"/>
        <v>1.3565221909054306</v>
      </c>
      <c r="N23" s="95">
        <f t="shared" si="11"/>
        <v>57.58821795758276</v>
      </c>
      <c r="O23" s="68">
        <f t="shared" si="11"/>
        <v>6.065334997919267</v>
      </c>
      <c r="P23" s="68">
        <f t="shared" si="11"/>
        <v>1.3579823458190783</v>
      </c>
      <c r="Q23" s="68">
        <f t="shared" si="11"/>
        <v>1.053153365458845</v>
      </c>
      <c r="R23" s="68">
        <f t="shared" si="11"/>
        <v>0.8902012565840068</v>
      </c>
      <c r="S23" s="68">
        <f t="shared" si="11"/>
        <v>0.3166608721798859</v>
      </c>
      <c r="T23" s="68">
        <f t="shared" si="11"/>
        <v>0.47322989813761135</v>
      </c>
      <c r="U23" s="68">
        <f t="shared" si="11"/>
        <v>1.1928657014859305</v>
      </c>
      <c r="V23" s="68">
        <f t="shared" si="11"/>
        <v>0.6291596549476206</v>
      </c>
      <c r="W23" s="68">
        <f t="shared" si="11"/>
        <v>0</v>
      </c>
      <c r="X23" s="100" t="s">
        <v>106</v>
      </c>
      <c r="Y23" s="67">
        <f t="shared" si="1"/>
        <v>2.454762057601794</v>
      </c>
    </row>
    <row r="24" spans="3:25" ht="11.25">
      <c r="C24" s="61" t="s">
        <v>63</v>
      </c>
      <c r="D24" s="67">
        <f aca="true" t="shared" si="12" ref="D24:W24">+D58/D$68*100</f>
        <v>0.08560593552168892</v>
      </c>
      <c r="E24" s="68">
        <f t="shared" si="12"/>
        <v>0.2029048974527407</v>
      </c>
      <c r="F24" s="68">
        <f t="shared" si="12"/>
        <v>0.2955768073343751</v>
      </c>
      <c r="G24" s="68">
        <f t="shared" si="12"/>
        <v>0.44075706507648427</v>
      </c>
      <c r="H24" s="68">
        <f t="shared" si="12"/>
        <v>0.3175819411818081</v>
      </c>
      <c r="I24" s="68">
        <f t="shared" si="12"/>
        <v>0.2755326384385429</v>
      </c>
      <c r="J24" s="68">
        <f t="shared" si="12"/>
        <v>0.45795968086910194</v>
      </c>
      <c r="K24" s="68">
        <f t="shared" si="12"/>
        <v>0.32813082618654493</v>
      </c>
      <c r="L24" s="68">
        <f t="shared" si="12"/>
        <v>0.3613196201219259</v>
      </c>
      <c r="M24" s="68">
        <f t="shared" si="12"/>
        <v>0.41271057656089677</v>
      </c>
      <c r="N24" s="68">
        <f t="shared" si="12"/>
        <v>0.557419603486778</v>
      </c>
      <c r="O24" s="95">
        <f t="shared" si="12"/>
        <v>33.82750728256346</v>
      </c>
      <c r="P24" s="68">
        <f t="shared" si="12"/>
        <v>0.4148820465012649</v>
      </c>
      <c r="Q24" s="68">
        <f t="shared" si="12"/>
        <v>0.27222714307771073</v>
      </c>
      <c r="R24" s="68">
        <f t="shared" si="12"/>
        <v>0.23869292046955035</v>
      </c>
      <c r="S24" s="68">
        <f t="shared" si="12"/>
        <v>0.0986628830234066</v>
      </c>
      <c r="T24" s="68">
        <f t="shared" si="12"/>
        <v>0.1498792639262816</v>
      </c>
      <c r="U24" s="68">
        <f t="shared" si="12"/>
        <v>0.3373299040670386</v>
      </c>
      <c r="V24" s="68">
        <f t="shared" si="12"/>
        <v>0.15008868877063722</v>
      </c>
      <c r="W24" s="68">
        <f t="shared" si="12"/>
        <v>0</v>
      </c>
      <c r="X24" s="100" t="s">
        <v>106</v>
      </c>
      <c r="Y24" s="67">
        <f t="shared" si="1"/>
        <v>0.33710841749210796</v>
      </c>
    </row>
    <row r="25" spans="3:25" ht="36">
      <c r="C25" s="61" t="s">
        <v>64</v>
      </c>
      <c r="D25" s="67">
        <f aca="true" t="shared" si="13" ref="D25:W25">+D59/D$68*100</f>
        <v>1.813638994929297</v>
      </c>
      <c r="E25" s="68">
        <f t="shared" si="13"/>
        <v>5.980585358732925</v>
      </c>
      <c r="F25" s="68">
        <f t="shared" si="13"/>
        <v>6.565415403925128</v>
      </c>
      <c r="G25" s="68">
        <f t="shared" si="13"/>
        <v>8.287452912199363</v>
      </c>
      <c r="H25" s="68">
        <f t="shared" si="13"/>
        <v>6.800286327845383</v>
      </c>
      <c r="I25" s="68">
        <f t="shared" si="13"/>
        <v>5.646362874270439</v>
      </c>
      <c r="J25" s="68">
        <f t="shared" si="13"/>
        <v>5.312347281221805</v>
      </c>
      <c r="K25" s="68">
        <f t="shared" si="13"/>
        <v>5.84267540907396</v>
      </c>
      <c r="L25" s="68">
        <f t="shared" si="13"/>
        <v>1.9302347281549397</v>
      </c>
      <c r="M25" s="68">
        <f t="shared" si="13"/>
        <v>8.157836630255485</v>
      </c>
      <c r="N25" s="68">
        <f t="shared" si="13"/>
        <v>11.598833584601985</v>
      </c>
      <c r="O25" s="68">
        <f t="shared" si="13"/>
        <v>7.553058676654182</v>
      </c>
      <c r="P25" s="95">
        <f t="shared" si="13"/>
        <v>73.88518039688194</v>
      </c>
      <c r="Q25" s="68">
        <f t="shared" si="13"/>
        <v>4.40014077049971</v>
      </c>
      <c r="R25" s="68">
        <f t="shared" si="13"/>
        <v>3.1762845161571165</v>
      </c>
      <c r="S25" s="68">
        <f t="shared" si="13"/>
        <v>1.1360326245266532</v>
      </c>
      <c r="T25" s="68">
        <f t="shared" si="13"/>
        <v>1.6056510033584055</v>
      </c>
      <c r="U25" s="68">
        <f t="shared" si="13"/>
        <v>7.147272741148898</v>
      </c>
      <c r="V25" s="68">
        <f t="shared" si="13"/>
        <v>2.2088810054426102</v>
      </c>
      <c r="W25" s="68">
        <f t="shared" si="13"/>
        <v>0</v>
      </c>
      <c r="X25" s="100" t="s">
        <v>106</v>
      </c>
      <c r="Y25" s="67">
        <f t="shared" si="1"/>
        <v>9.240214971786802</v>
      </c>
    </row>
    <row r="26" spans="3:25" ht="36">
      <c r="C26" s="61" t="s">
        <v>65</v>
      </c>
      <c r="D26" s="67">
        <f aca="true" t="shared" si="14" ref="D26:W26">+D60/D$68*100</f>
        <v>1.8594590580164223</v>
      </c>
      <c r="E26" s="68">
        <f t="shared" si="14"/>
        <v>5.75870374425223</v>
      </c>
      <c r="F26" s="68">
        <f t="shared" si="14"/>
        <v>6.833926182914409</v>
      </c>
      <c r="G26" s="68">
        <f t="shared" si="14"/>
        <v>9.49991611889765</v>
      </c>
      <c r="H26" s="68">
        <f t="shared" si="14"/>
        <v>8.332745218627442</v>
      </c>
      <c r="I26" s="68">
        <f t="shared" si="14"/>
        <v>4.404726128149566</v>
      </c>
      <c r="J26" s="68">
        <f t="shared" si="14"/>
        <v>6.138567576834167</v>
      </c>
      <c r="K26" s="68">
        <f t="shared" si="14"/>
        <v>9.668430967104594</v>
      </c>
      <c r="L26" s="68">
        <f t="shared" si="14"/>
        <v>3.00356654087007</v>
      </c>
      <c r="M26" s="68">
        <f t="shared" si="14"/>
        <v>9.251600836461405</v>
      </c>
      <c r="N26" s="68">
        <f t="shared" si="14"/>
        <v>9.067774515693896</v>
      </c>
      <c r="O26" s="68">
        <f t="shared" si="14"/>
        <v>6.320224719101124</v>
      </c>
      <c r="P26" s="68">
        <f t="shared" si="14"/>
        <v>6.786335159729001</v>
      </c>
      <c r="Q26" s="95">
        <f t="shared" si="14"/>
        <v>80.45090316277307</v>
      </c>
      <c r="R26" s="68">
        <f t="shared" si="14"/>
        <v>4.657776745940769</v>
      </c>
      <c r="S26" s="68">
        <f t="shared" si="14"/>
        <v>2.1433336778703853</v>
      </c>
      <c r="T26" s="68">
        <f t="shared" si="14"/>
        <v>2.453579061311721</v>
      </c>
      <c r="U26" s="68">
        <f t="shared" si="14"/>
        <v>5.984934632791214</v>
      </c>
      <c r="V26" s="68">
        <f t="shared" si="14"/>
        <v>3.995542820757721</v>
      </c>
      <c r="W26" s="68">
        <f t="shared" si="14"/>
        <v>0</v>
      </c>
      <c r="X26" s="100" t="s">
        <v>106</v>
      </c>
      <c r="Y26" s="67">
        <f t="shared" si="1"/>
        <v>9.917504807222938</v>
      </c>
    </row>
    <row r="27" spans="3:25" ht="48">
      <c r="C27" s="61" t="s">
        <v>66</v>
      </c>
      <c r="D27" s="67">
        <f aca="true" t="shared" si="15" ref="D27:W27">+D61/D$68*100</f>
        <v>0.2426938218507983</v>
      </c>
      <c r="E27" s="68">
        <f t="shared" si="15"/>
        <v>1.0743741332749435</v>
      </c>
      <c r="F27" s="68">
        <f t="shared" si="15"/>
        <v>0.8898150717048097</v>
      </c>
      <c r="G27" s="68">
        <f t="shared" si="15"/>
        <v>3.73194649910781</v>
      </c>
      <c r="H27" s="68">
        <f t="shared" si="15"/>
        <v>2.3808563622248884</v>
      </c>
      <c r="I27" s="68">
        <f t="shared" si="15"/>
        <v>0.6124353478955443</v>
      </c>
      <c r="J27" s="68">
        <f t="shared" si="15"/>
        <v>0.6502183418108798</v>
      </c>
      <c r="K27" s="68">
        <f t="shared" si="15"/>
        <v>1.0740764056696512</v>
      </c>
      <c r="L27" s="68">
        <f t="shared" si="15"/>
        <v>0.4510015344420022</v>
      </c>
      <c r="M27" s="68">
        <f t="shared" si="15"/>
        <v>0.7948981049733086</v>
      </c>
      <c r="N27" s="68">
        <f t="shared" si="15"/>
        <v>0.9524592208027776</v>
      </c>
      <c r="O27" s="68">
        <f t="shared" si="15"/>
        <v>0.9675405742821472</v>
      </c>
      <c r="P27" s="68">
        <f t="shared" si="15"/>
        <v>0.9182402106071667</v>
      </c>
      <c r="Q27" s="68">
        <f t="shared" si="15"/>
        <v>0.47131863577633487</v>
      </c>
      <c r="R27" s="95">
        <f t="shared" si="15"/>
        <v>77.6267103907599</v>
      </c>
      <c r="S27" s="68">
        <f t="shared" si="15"/>
        <v>0.23115304022626684</v>
      </c>
      <c r="T27" s="68">
        <f t="shared" si="15"/>
        <v>0.28310527630519855</v>
      </c>
      <c r="U27" s="68">
        <f t="shared" si="15"/>
        <v>0.7670057773469995</v>
      </c>
      <c r="V27" s="68">
        <f t="shared" si="15"/>
        <v>0.2387774594078319</v>
      </c>
      <c r="W27" s="68">
        <f t="shared" si="15"/>
        <v>0</v>
      </c>
      <c r="X27" s="100" t="s">
        <v>106</v>
      </c>
      <c r="Y27" s="67">
        <f t="shared" si="1"/>
        <v>1.1127824923314302</v>
      </c>
    </row>
    <row r="28" spans="3:25" ht="11.25">
      <c r="C28" s="61" t="s">
        <v>67</v>
      </c>
      <c r="D28" s="67">
        <f aca="true" t="shared" si="16" ref="D28:W28">+D62/D$68*100</f>
        <v>0.17552200722378758</v>
      </c>
      <c r="E28" s="68">
        <f t="shared" si="16"/>
        <v>0.5269688343916503</v>
      </c>
      <c r="F28" s="68">
        <f t="shared" si="16"/>
        <v>0.6868486669083567</v>
      </c>
      <c r="G28" s="68">
        <f t="shared" si="16"/>
        <v>0.9608198996476993</v>
      </c>
      <c r="H28" s="68">
        <f t="shared" si="16"/>
        <v>0.5953401151360562</v>
      </c>
      <c r="I28" s="68">
        <f t="shared" si="16"/>
        <v>0.31950397798269614</v>
      </c>
      <c r="J28" s="68">
        <f t="shared" si="16"/>
        <v>0.5532774245779936</v>
      </c>
      <c r="K28" s="68">
        <f t="shared" si="16"/>
        <v>0.9481702445000797</v>
      </c>
      <c r="L28" s="68">
        <f t="shared" si="16"/>
        <v>0.16096089246464562</v>
      </c>
      <c r="M28" s="68">
        <f t="shared" si="16"/>
        <v>1.1391591224948372</v>
      </c>
      <c r="N28" s="68">
        <f t="shared" si="16"/>
        <v>1.21104864031558</v>
      </c>
      <c r="O28" s="68">
        <f t="shared" si="16"/>
        <v>0.525384935497295</v>
      </c>
      <c r="P28" s="68">
        <f t="shared" si="16"/>
        <v>1.0521563488503674</v>
      </c>
      <c r="Q28" s="68">
        <f t="shared" si="16"/>
        <v>0.4535660505561128</v>
      </c>
      <c r="R28" s="68">
        <f t="shared" si="16"/>
        <v>0.9025349333255945</v>
      </c>
      <c r="S28" s="95">
        <f t="shared" si="16"/>
        <v>90.53588040179285</v>
      </c>
      <c r="T28" s="68">
        <f t="shared" si="16"/>
        <v>0.5884148880068832</v>
      </c>
      <c r="U28" s="68">
        <f t="shared" si="16"/>
        <v>0.7860855230521487</v>
      </c>
      <c r="V28" s="68">
        <f t="shared" si="16"/>
        <v>0.3721896272039539</v>
      </c>
      <c r="W28" s="68">
        <f t="shared" si="16"/>
        <v>0</v>
      </c>
      <c r="X28" s="100" t="s">
        <v>106</v>
      </c>
      <c r="Y28" s="67">
        <f t="shared" si="1"/>
        <v>0.948670336549008</v>
      </c>
    </row>
    <row r="29" spans="3:25" ht="24">
      <c r="C29" s="61" t="s">
        <v>70</v>
      </c>
      <c r="D29" s="67">
        <f aca="true" t="shared" si="17" ref="D29:W29">+D63/D$68*100</f>
        <v>0.08832463680471701</v>
      </c>
      <c r="E29" s="68">
        <f t="shared" si="17"/>
        <v>0.294868987665134</v>
      </c>
      <c r="F29" s="68">
        <f t="shared" si="17"/>
        <v>0.25960252338527895</v>
      </c>
      <c r="G29" s="68">
        <f t="shared" si="17"/>
        <v>0.3019719684607055</v>
      </c>
      <c r="H29" s="68">
        <f t="shared" si="17"/>
        <v>0.3150614495851271</v>
      </c>
      <c r="I29" s="68">
        <f t="shared" si="17"/>
        <v>0.15374151811840625</v>
      </c>
      <c r="J29" s="68">
        <f t="shared" si="17"/>
        <v>0.24589830293462303</v>
      </c>
      <c r="K29" s="68">
        <f t="shared" si="17"/>
        <v>0.3108429417490302</v>
      </c>
      <c r="L29" s="68">
        <f t="shared" si="17"/>
        <v>0.1552585742130801</v>
      </c>
      <c r="M29" s="68">
        <f t="shared" si="17"/>
        <v>0.34555987063422994</v>
      </c>
      <c r="N29" s="68">
        <f t="shared" si="17"/>
        <v>0.2873530645325841</v>
      </c>
      <c r="O29" s="68">
        <f t="shared" si="17"/>
        <v>0.26529338327091134</v>
      </c>
      <c r="P29" s="68">
        <f t="shared" si="17"/>
        <v>0.39359852715700844</v>
      </c>
      <c r="Q29" s="68">
        <f t="shared" si="17"/>
        <v>0.32142180705065176</v>
      </c>
      <c r="R29" s="68">
        <f t="shared" si="17"/>
        <v>0.4505419562662333</v>
      </c>
      <c r="S29" s="68">
        <f t="shared" si="17"/>
        <v>0.19920505905678282</v>
      </c>
      <c r="T29" s="95">
        <f t="shared" si="17"/>
        <v>85.68514252407782</v>
      </c>
      <c r="U29" s="68">
        <f t="shared" si="17"/>
        <v>0.55483900510574</v>
      </c>
      <c r="V29" s="68">
        <f t="shared" si="17"/>
        <v>0.20694046482012102</v>
      </c>
      <c r="W29" s="68">
        <f t="shared" si="17"/>
        <v>0</v>
      </c>
      <c r="X29" s="100" t="s">
        <v>106</v>
      </c>
      <c r="Y29" s="67">
        <f t="shared" si="1"/>
        <v>0.4316507365395347</v>
      </c>
    </row>
    <row r="30" spans="3:25" ht="24">
      <c r="C30" s="61" t="s">
        <v>68</v>
      </c>
      <c r="D30" s="67">
        <f aca="true" t="shared" si="18" ref="D30:W30">+D64/D$68*100</f>
        <v>0.07300707591741248</v>
      </c>
      <c r="E30" s="68">
        <f t="shared" si="18"/>
        <v>0.25691555360922563</v>
      </c>
      <c r="F30" s="68">
        <f t="shared" si="18"/>
        <v>0.29553691962271544</v>
      </c>
      <c r="G30" s="68">
        <f t="shared" si="18"/>
        <v>0.3995790693772972</v>
      </c>
      <c r="H30" s="68">
        <f t="shared" si="18"/>
        <v>0.262635224374162</v>
      </c>
      <c r="I30" s="68">
        <f t="shared" si="18"/>
        <v>0.14520032266738372</v>
      </c>
      <c r="J30" s="68">
        <f t="shared" si="18"/>
        <v>0.2770382626949025</v>
      </c>
      <c r="K30" s="68">
        <f t="shared" si="18"/>
        <v>0.29195701757359505</v>
      </c>
      <c r="L30" s="68">
        <f t="shared" si="18"/>
        <v>0.2939285862397876</v>
      </c>
      <c r="M30" s="68">
        <f t="shared" si="18"/>
        <v>1.173968385915237</v>
      </c>
      <c r="N30" s="68">
        <f t="shared" si="18"/>
        <v>0.40680012242260793</v>
      </c>
      <c r="O30" s="68">
        <f t="shared" si="18"/>
        <v>0.2913025384935497</v>
      </c>
      <c r="P30" s="68">
        <f t="shared" si="18"/>
        <v>0.38433462617521086</v>
      </c>
      <c r="Q30" s="68">
        <f t="shared" si="18"/>
        <v>0.3579896322401943</v>
      </c>
      <c r="R30" s="68">
        <f t="shared" si="18"/>
        <v>0.7400206044952624</v>
      </c>
      <c r="S30" s="68">
        <f t="shared" si="18"/>
        <v>0.2584027888708268</v>
      </c>
      <c r="T30" s="68">
        <f t="shared" si="18"/>
        <v>0.1124094479447112</v>
      </c>
      <c r="U30" s="95">
        <f t="shared" si="18"/>
        <v>66.46085980966046</v>
      </c>
      <c r="V30" s="68">
        <f t="shared" si="18"/>
        <v>0.25317990934036777</v>
      </c>
      <c r="W30" s="68">
        <f t="shared" si="18"/>
        <v>0</v>
      </c>
      <c r="X30" s="100" t="s">
        <v>106</v>
      </c>
      <c r="Y30" s="67">
        <f t="shared" si="1"/>
        <v>0.5613865463772298</v>
      </c>
    </row>
    <row r="31" spans="3:25" ht="24">
      <c r="C31" s="61" t="s">
        <v>69</v>
      </c>
      <c r="D31" s="67">
        <f aca="true" t="shared" si="19" ref="D31:W31">+D65/D$68*100</f>
        <v>0.22923293501044048</v>
      </c>
      <c r="E31" s="68">
        <f t="shared" si="19"/>
        <v>0.6714838332968398</v>
      </c>
      <c r="F31" s="68">
        <f t="shared" si="19"/>
        <v>0.6829175113258941</v>
      </c>
      <c r="G31" s="68">
        <f t="shared" si="19"/>
        <v>0.9531943448885907</v>
      </c>
      <c r="H31" s="68">
        <f t="shared" si="19"/>
        <v>1.0117253269077602</v>
      </c>
      <c r="I31" s="68">
        <f t="shared" si="19"/>
        <v>0.428641475412429</v>
      </c>
      <c r="J31" s="68">
        <f t="shared" si="19"/>
        <v>0.5736045514784488</v>
      </c>
      <c r="K31" s="68">
        <f t="shared" si="19"/>
        <v>0.7773252688822921</v>
      </c>
      <c r="L31" s="68">
        <f t="shared" si="19"/>
        <v>0.7716273379504831</v>
      </c>
      <c r="M31" s="68">
        <f t="shared" si="19"/>
        <v>0.9626449844787053</v>
      </c>
      <c r="N31" s="68">
        <f t="shared" si="19"/>
        <v>1.0522109749600441</v>
      </c>
      <c r="O31" s="68">
        <f t="shared" si="19"/>
        <v>0.7438618393674573</v>
      </c>
      <c r="P31" s="68">
        <f t="shared" si="19"/>
        <v>0.8524547871794645</v>
      </c>
      <c r="Q31" s="68">
        <f t="shared" si="19"/>
        <v>0.5558934519839451</v>
      </c>
      <c r="R31" s="68">
        <f t="shared" si="19"/>
        <v>0.36493172947168334</v>
      </c>
      <c r="S31" s="68">
        <f t="shared" si="19"/>
        <v>0.1973257660468132</v>
      </c>
      <c r="T31" s="68">
        <f t="shared" si="19"/>
        <v>0.5301285075911071</v>
      </c>
      <c r="U31" s="68">
        <f t="shared" si="19"/>
        <v>1.7629685031557902</v>
      </c>
      <c r="V31" s="95">
        <f t="shared" si="19"/>
        <v>85.49673291793636</v>
      </c>
      <c r="W31" s="68">
        <f t="shared" si="19"/>
        <v>0</v>
      </c>
      <c r="X31" s="100" t="s">
        <v>106</v>
      </c>
      <c r="Y31" s="67">
        <f t="shared" si="1"/>
        <v>0.980600606283967</v>
      </c>
    </row>
    <row r="32" spans="3:25" ht="36">
      <c r="C32" s="62" t="s">
        <v>75</v>
      </c>
      <c r="D32" s="87">
        <f aca="true" t="shared" si="20" ref="D32:W32">+D66/D$68*100</f>
        <v>0.006962527676047512</v>
      </c>
      <c r="E32" s="88">
        <f t="shared" si="20"/>
        <v>0.002919494927377564</v>
      </c>
      <c r="F32" s="88">
        <f t="shared" si="20"/>
        <v>0.0022425757888681376</v>
      </c>
      <c r="G32" s="88">
        <f t="shared" si="20"/>
        <v>0.001525110951821745</v>
      </c>
      <c r="H32" s="88">
        <f t="shared" si="20"/>
        <v>0.0010081966386724067</v>
      </c>
      <c r="I32" s="88">
        <f t="shared" si="20"/>
        <v>0.016766050329785044</v>
      </c>
      <c r="J32" s="88">
        <f t="shared" si="20"/>
        <v>0.002247471033219869</v>
      </c>
      <c r="K32" s="88">
        <f t="shared" si="20"/>
        <v>0.014285506748085982</v>
      </c>
      <c r="L32" s="88">
        <f t="shared" si="20"/>
        <v>0.001036785136648281</v>
      </c>
      <c r="M32" s="88">
        <f t="shared" si="20"/>
        <v>0.002662648881038044</v>
      </c>
      <c r="N32" s="88">
        <f t="shared" si="20"/>
        <v>0.0005667713304390218</v>
      </c>
      <c r="O32" s="88">
        <f t="shared" si="20"/>
        <v>0</v>
      </c>
      <c r="P32" s="88">
        <f t="shared" si="20"/>
        <v>0.0029316142347460784</v>
      </c>
      <c r="Q32" s="88">
        <f t="shared" si="20"/>
        <v>0.002187818601083783</v>
      </c>
      <c r="R32" s="88">
        <f t="shared" si="20"/>
        <v>0.021765311896919482</v>
      </c>
      <c r="S32" s="88">
        <f t="shared" si="20"/>
        <v>0.03570656718942334</v>
      </c>
      <c r="T32" s="88">
        <f t="shared" si="20"/>
        <v>0.018041022509645007</v>
      </c>
      <c r="U32" s="88">
        <f t="shared" si="20"/>
        <v>0.0030527593128238787</v>
      </c>
      <c r="V32" s="88">
        <f t="shared" si="20"/>
        <v>0.0007580236806597838</v>
      </c>
      <c r="W32" s="97">
        <f t="shared" si="20"/>
        <v>99.74683544303798</v>
      </c>
      <c r="X32" s="98" t="s">
        <v>106</v>
      </c>
      <c r="Y32" s="87">
        <f t="shared" si="1"/>
        <v>0.004468844597911688</v>
      </c>
    </row>
    <row r="33" spans="3:25" ht="36">
      <c r="C33" s="62" t="s">
        <v>71</v>
      </c>
      <c r="D33" s="87">
        <f aca="true" t="shared" si="21" ref="D33:W33">+D67/D$68*100</f>
        <v>0</v>
      </c>
      <c r="E33" s="88">
        <f t="shared" si="21"/>
        <v>0</v>
      </c>
      <c r="F33" s="88">
        <f t="shared" si="21"/>
        <v>0</v>
      </c>
      <c r="G33" s="88">
        <f t="shared" si="21"/>
        <v>0</v>
      </c>
      <c r="H33" s="88">
        <f t="shared" si="21"/>
        <v>0</v>
      </c>
      <c r="I33" s="88">
        <f t="shared" si="21"/>
        <v>0</v>
      </c>
      <c r="J33" s="88">
        <f t="shared" si="21"/>
        <v>0</v>
      </c>
      <c r="K33" s="88">
        <f t="shared" si="21"/>
        <v>0</v>
      </c>
      <c r="L33" s="88">
        <f t="shared" si="21"/>
        <v>0</v>
      </c>
      <c r="M33" s="88">
        <f t="shared" si="21"/>
        <v>0</v>
      </c>
      <c r="N33" s="88">
        <f t="shared" si="21"/>
        <v>0</v>
      </c>
      <c r="O33" s="88">
        <f t="shared" si="21"/>
        <v>0</v>
      </c>
      <c r="P33" s="88">
        <f t="shared" si="21"/>
        <v>0</v>
      </c>
      <c r="Q33" s="88">
        <f t="shared" si="21"/>
        <v>0</v>
      </c>
      <c r="R33" s="88">
        <f t="shared" si="21"/>
        <v>0</v>
      </c>
      <c r="S33" s="88">
        <f t="shared" si="21"/>
        <v>0</v>
      </c>
      <c r="T33" s="88">
        <f t="shared" si="21"/>
        <v>0</v>
      </c>
      <c r="U33" s="88">
        <f t="shared" si="21"/>
        <v>0</v>
      </c>
      <c r="V33" s="88">
        <f t="shared" si="21"/>
        <v>0</v>
      </c>
      <c r="W33" s="88">
        <f t="shared" si="21"/>
        <v>0</v>
      </c>
      <c r="X33" s="98" t="s">
        <v>106</v>
      </c>
      <c r="Y33" s="87">
        <f t="shared" si="1"/>
        <v>0</v>
      </c>
    </row>
    <row r="34" spans="3:25" ht="11.25">
      <c r="C34" s="59" t="s">
        <v>40</v>
      </c>
      <c r="D34" s="89">
        <f aca="true" t="shared" si="22" ref="D34:W34">+D68/D$68*100</f>
        <v>100</v>
      </c>
      <c r="E34" s="90">
        <f t="shared" si="22"/>
        <v>100</v>
      </c>
      <c r="F34" s="90">
        <f t="shared" si="22"/>
        <v>100</v>
      </c>
      <c r="G34" s="90">
        <f t="shared" si="22"/>
        <v>100</v>
      </c>
      <c r="H34" s="90">
        <f t="shared" si="22"/>
        <v>100</v>
      </c>
      <c r="I34" s="90">
        <f t="shared" si="22"/>
        <v>100</v>
      </c>
      <c r="J34" s="90">
        <f t="shared" si="22"/>
        <v>100</v>
      </c>
      <c r="K34" s="90">
        <f t="shared" si="22"/>
        <v>100</v>
      </c>
      <c r="L34" s="90">
        <f t="shared" si="22"/>
        <v>100</v>
      </c>
      <c r="M34" s="90">
        <f t="shared" si="22"/>
        <v>100</v>
      </c>
      <c r="N34" s="90">
        <f t="shared" si="22"/>
        <v>100</v>
      </c>
      <c r="O34" s="90">
        <f t="shared" si="22"/>
        <v>100</v>
      </c>
      <c r="P34" s="90">
        <f t="shared" si="22"/>
        <v>100</v>
      </c>
      <c r="Q34" s="90">
        <f t="shared" si="22"/>
        <v>100</v>
      </c>
      <c r="R34" s="90">
        <f t="shared" si="22"/>
        <v>100</v>
      </c>
      <c r="S34" s="90">
        <f t="shared" si="22"/>
        <v>100</v>
      </c>
      <c r="T34" s="90">
        <f t="shared" si="22"/>
        <v>100</v>
      </c>
      <c r="U34" s="90">
        <f t="shared" si="22"/>
        <v>100</v>
      </c>
      <c r="V34" s="90">
        <f t="shared" si="22"/>
        <v>100</v>
      </c>
      <c r="W34" s="90">
        <f t="shared" si="22"/>
        <v>100</v>
      </c>
      <c r="X34" s="101" t="s">
        <v>106</v>
      </c>
      <c r="Y34" s="89">
        <f t="shared" si="1"/>
        <v>100</v>
      </c>
    </row>
    <row r="36" spans="3:25" ht="24" customHeight="1">
      <c r="C36" s="140" t="s">
        <v>123</v>
      </c>
      <c r="D36" s="140"/>
      <c r="E36" s="140"/>
      <c r="F36" s="140"/>
      <c r="G36" s="140"/>
      <c r="H36" s="140"/>
      <c r="I36" s="140"/>
      <c r="J36" s="140"/>
      <c r="K36" s="140"/>
      <c r="L36" s="140"/>
      <c r="M36" s="140"/>
      <c r="N36" s="140"/>
      <c r="O36" s="140"/>
      <c r="P36" s="140"/>
      <c r="Q36" s="140"/>
      <c r="R36" s="140"/>
      <c r="S36" s="140"/>
      <c r="T36" s="140"/>
      <c r="U36" s="140"/>
      <c r="V36" s="140"/>
      <c r="W36" s="140"/>
      <c r="X36" s="140"/>
      <c r="Y36" s="140"/>
    </row>
    <row r="37" ht="11.25">
      <c r="C37" s="1" t="s">
        <v>99</v>
      </c>
    </row>
    <row r="38" ht="11.25">
      <c r="C38" s="1" t="s">
        <v>92</v>
      </c>
    </row>
    <row r="40" spans="4:25" ht="11.25">
      <c r="D40" s="108"/>
      <c r="E40" s="108"/>
      <c r="F40" s="108"/>
      <c r="G40" s="108"/>
      <c r="H40" s="108"/>
      <c r="I40" s="108"/>
      <c r="J40" s="108"/>
      <c r="K40" s="108"/>
      <c r="L40" s="108"/>
      <c r="M40" s="108"/>
      <c r="N40" s="108"/>
      <c r="O40" s="108"/>
      <c r="P40" s="108"/>
      <c r="Q40" s="108"/>
      <c r="R40" s="108"/>
      <c r="S40" s="108"/>
      <c r="T40" s="108"/>
      <c r="U40" s="108"/>
      <c r="V40" s="108"/>
      <c r="W40" s="108"/>
      <c r="X40" s="108"/>
      <c r="Y40" s="108"/>
    </row>
    <row r="41" spans="3:25" ht="11.25">
      <c r="C41" s="109"/>
      <c r="D41" s="108"/>
      <c r="E41" s="108"/>
      <c r="F41" s="108"/>
      <c r="G41" s="108"/>
      <c r="H41" s="108"/>
      <c r="I41" s="108"/>
      <c r="J41" s="108"/>
      <c r="K41" s="108"/>
      <c r="L41" s="108"/>
      <c r="M41" s="108"/>
      <c r="N41" s="108"/>
      <c r="O41" s="108"/>
      <c r="P41" s="108"/>
      <c r="Q41" s="108"/>
      <c r="R41" s="108"/>
      <c r="S41" s="108"/>
      <c r="T41" s="108"/>
      <c r="U41" s="108"/>
      <c r="V41" s="108"/>
      <c r="W41" s="108"/>
      <c r="X41" s="108"/>
      <c r="Y41" s="108"/>
    </row>
    <row r="42" spans="3:25" ht="11.25">
      <c r="C42" s="108"/>
      <c r="D42" s="108"/>
      <c r="E42" s="108"/>
      <c r="F42" s="108"/>
      <c r="G42" s="108"/>
      <c r="H42" s="108"/>
      <c r="I42" s="108"/>
      <c r="J42" s="108"/>
      <c r="K42" s="108"/>
      <c r="L42" s="108"/>
      <c r="M42" s="108"/>
      <c r="N42" s="108"/>
      <c r="O42" s="108"/>
      <c r="P42" s="108"/>
      <c r="Q42" s="108"/>
      <c r="R42" s="108"/>
      <c r="S42" s="108"/>
      <c r="T42" s="108"/>
      <c r="U42" s="108"/>
      <c r="V42" s="108"/>
      <c r="W42" s="108"/>
      <c r="X42" s="108"/>
      <c r="Y42" s="108"/>
    </row>
    <row r="43" spans="3:25" ht="11.25">
      <c r="C43" s="109" t="s">
        <v>110</v>
      </c>
      <c r="D43" s="110"/>
      <c r="E43" s="110"/>
      <c r="F43" s="110"/>
      <c r="G43" s="110"/>
      <c r="H43" s="110"/>
      <c r="I43" s="110"/>
      <c r="J43" s="110"/>
      <c r="K43" s="110"/>
      <c r="L43" s="110"/>
      <c r="M43" s="110"/>
      <c r="N43" s="110"/>
      <c r="O43" s="110"/>
      <c r="P43" s="110"/>
      <c r="Q43" s="110"/>
      <c r="R43" s="110"/>
      <c r="S43" s="110"/>
      <c r="T43" s="110"/>
      <c r="U43" s="110"/>
      <c r="V43" s="110"/>
      <c r="W43" s="110"/>
      <c r="X43" s="110"/>
      <c r="Y43" s="110"/>
    </row>
    <row r="44" spans="3:25" ht="12" customHeight="1">
      <c r="C44" s="137"/>
      <c r="D44" s="136" t="s">
        <v>53</v>
      </c>
      <c r="E44" s="136"/>
      <c r="F44" s="136"/>
      <c r="G44" s="136"/>
      <c r="H44" s="136"/>
      <c r="I44" s="136"/>
      <c r="J44" s="136"/>
      <c r="K44" s="136"/>
      <c r="L44" s="136"/>
      <c r="M44" s="136"/>
      <c r="N44" s="136"/>
      <c r="O44" s="136"/>
      <c r="P44" s="136"/>
      <c r="Q44" s="136"/>
      <c r="R44" s="136"/>
      <c r="S44" s="136"/>
      <c r="T44" s="136"/>
      <c r="U44" s="136"/>
      <c r="V44" s="136"/>
      <c r="W44" s="136"/>
      <c r="X44" s="136"/>
      <c r="Y44" s="136"/>
    </row>
    <row r="45" spans="3:25" ht="165" customHeight="1">
      <c r="C45" s="137"/>
      <c r="D45" s="114" t="s">
        <v>80</v>
      </c>
      <c r="E45" s="114" t="s">
        <v>55</v>
      </c>
      <c r="F45" s="114" t="s">
        <v>56</v>
      </c>
      <c r="G45" s="114" t="s">
        <v>57</v>
      </c>
      <c r="H45" s="114" t="s">
        <v>58</v>
      </c>
      <c r="I45" s="114" t="s">
        <v>59</v>
      </c>
      <c r="J45" s="114" t="s">
        <v>73</v>
      </c>
      <c r="K45" s="114" t="s">
        <v>60</v>
      </c>
      <c r="L45" s="114" t="s">
        <v>79</v>
      </c>
      <c r="M45" s="114" t="s">
        <v>82</v>
      </c>
      <c r="N45" s="114" t="s">
        <v>81</v>
      </c>
      <c r="O45" s="114" t="s">
        <v>63</v>
      </c>
      <c r="P45" s="114" t="s">
        <v>78</v>
      </c>
      <c r="Q45" s="114" t="s">
        <v>83</v>
      </c>
      <c r="R45" s="114" t="s">
        <v>66</v>
      </c>
      <c r="S45" s="114" t="s">
        <v>67</v>
      </c>
      <c r="T45" s="114" t="s">
        <v>84</v>
      </c>
      <c r="U45" s="114" t="s">
        <v>77</v>
      </c>
      <c r="V45" s="114" t="s">
        <v>69</v>
      </c>
      <c r="W45" s="114" t="s">
        <v>76</v>
      </c>
      <c r="X45" s="114" t="s">
        <v>71</v>
      </c>
      <c r="Y45" s="114" t="s">
        <v>40</v>
      </c>
    </row>
    <row r="46" spans="3:26" ht="11.25">
      <c r="C46" s="105" t="s">
        <v>52</v>
      </c>
      <c r="D46" s="111"/>
      <c r="E46" s="111"/>
      <c r="F46" s="111"/>
      <c r="G46" s="111"/>
      <c r="H46" s="111"/>
      <c r="I46" s="111"/>
      <c r="J46" s="111"/>
      <c r="K46" s="111"/>
      <c r="L46" s="111"/>
      <c r="M46" s="111"/>
      <c r="N46" s="111"/>
      <c r="O46" s="111"/>
      <c r="P46" s="111"/>
      <c r="Q46" s="111"/>
      <c r="R46" s="111"/>
      <c r="S46" s="111"/>
      <c r="T46" s="111"/>
      <c r="U46" s="111"/>
      <c r="V46" s="111"/>
      <c r="W46" s="111"/>
      <c r="X46" s="111"/>
      <c r="Y46" s="111"/>
      <c r="Z46" s="4"/>
    </row>
    <row r="47" spans="3:26" ht="22.5">
      <c r="C47" s="112" t="s">
        <v>54</v>
      </c>
      <c r="D47" s="106">
        <v>1245.345</v>
      </c>
      <c r="E47" s="106">
        <v>0.542</v>
      </c>
      <c r="F47" s="106">
        <v>892.109999999997</v>
      </c>
      <c r="G47" s="106">
        <v>0.986</v>
      </c>
      <c r="H47" s="106">
        <v>1.198</v>
      </c>
      <c r="I47" s="106">
        <v>2.31899999999999</v>
      </c>
      <c r="J47" s="106">
        <v>31.981</v>
      </c>
      <c r="K47" s="106">
        <v>13.045</v>
      </c>
      <c r="L47" s="106">
        <v>12.3</v>
      </c>
      <c r="M47" s="106">
        <v>7.246</v>
      </c>
      <c r="N47" s="106">
        <v>1.863</v>
      </c>
      <c r="O47" s="106">
        <v>0.207</v>
      </c>
      <c r="P47" s="106">
        <v>6.222</v>
      </c>
      <c r="Q47" s="106">
        <v>7.066</v>
      </c>
      <c r="R47" s="106">
        <v>0.437</v>
      </c>
      <c r="S47" s="106">
        <v>0.15</v>
      </c>
      <c r="T47" s="106">
        <v>0.234</v>
      </c>
      <c r="U47" s="106">
        <v>0.691</v>
      </c>
      <c r="V47" s="106">
        <v>0.307</v>
      </c>
      <c r="W47" s="106">
        <v>0</v>
      </c>
      <c r="X47" s="106">
        <v>0</v>
      </c>
      <c r="Y47" s="106">
        <v>2224.24899999999</v>
      </c>
      <c r="Z47" s="4"/>
    </row>
    <row r="48" spans="3:26" ht="11.25">
      <c r="C48" s="112" t="s">
        <v>55</v>
      </c>
      <c r="D48" s="106">
        <v>1.724</v>
      </c>
      <c r="E48" s="106">
        <v>36.718</v>
      </c>
      <c r="F48" s="106">
        <v>106.495</v>
      </c>
      <c r="G48" s="106">
        <v>1.341</v>
      </c>
      <c r="H48" s="106">
        <v>0.646</v>
      </c>
      <c r="I48" s="106">
        <v>1.643</v>
      </c>
      <c r="J48" s="106">
        <v>4.08899999999999</v>
      </c>
      <c r="K48" s="106">
        <v>6.18499999999999</v>
      </c>
      <c r="L48" s="106">
        <v>0.229</v>
      </c>
      <c r="M48" s="106">
        <v>1.051</v>
      </c>
      <c r="N48" s="106">
        <v>0.335</v>
      </c>
      <c r="O48" s="106">
        <v>0.19</v>
      </c>
      <c r="P48" s="106">
        <v>1.065</v>
      </c>
      <c r="Q48" s="106">
        <v>0.51</v>
      </c>
      <c r="R48" s="106">
        <v>0.057</v>
      </c>
      <c r="S48" s="106">
        <v>0.025</v>
      </c>
      <c r="T48" s="106">
        <v>0.017</v>
      </c>
      <c r="U48" s="106">
        <v>0.067</v>
      </c>
      <c r="V48" s="106">
        <v>0.044</v>
      </c>
      <c r="W48" s="106">
        <v>0</v>
      </c>
      <c r="X48" s="106">
        <v>0</v>
      </c>
      <c r="Y48" s="106">
        <v>162.431</v>
      </c>
      <c r="Z48" s="4"/>
    </row>
    <row r="49" spans="3:26" ht="11.25">
      <c r="C49" s="112" t="s">
        <v>56</v>
      </c>
      <c r="D49" s="106">
        <v>59.174</v>
      </c>
      <c r="E49" s="106">
        <v>5.484</v>
      </c>
      <c r="F49" s="106">
        <v>12154.814</v>
      </c>
      <c r="G49" s="106">
        <v>5.62</v>
      </c>
      <c r="H49" s="106">
        <v>11.442</v>
      </c>
      <c r="I49" s="106">
        <v>37.701</v>
      </c>
      <c r="J49" s="106">
        <v>131.049</v>
      </c>
      <c r="K49" s="106">
        <v>111.589</v>
      </c>
      <c r="L49" s="106">
        <v>17.634</v>
      </c>
      <c r="M49" s="106">
        <v>74.0550000000001</v>
      </c>
      <c r="N49" s="106">
        <v>18.353</v>
      </c>
      <c r="O49" s="106">
        <v>1.507</v>
      </c>
      <c r="P49" s="106">
        <v>47.56</v>
      </c>
      <c r="Q49" s="106">
        <v>33.7710000000001</v>
      </c>
      <c r="R49" s="106">
        <v>2.649</v>
      </c>
      <c r="S49" s="106">
        <v>0.79</v>
      </c>
      <c r="T49" s="106">
        <v>1.284</v>
      </c>
      <c r="U49" s="106">
        <v>3.35499999999999</v>
      </c>
      <c r="V49" s="106">
        <v>1.803</v>
      </c>
      <c r="W49" s="106">
        <v>0</v>
      </c>
      <c r="X49" s="106">
        <v>0</v>
      </c>
      <c r="Y49" s="106">
        <v>12719.634</v>
      </c>
      <c r="Z49" s="4"/>
    </row>
    <row r="50" spans="3:26" ht="33.75">
      <c r="C50" s="112" t="s">
        <v>57</v>
      </c>
      <c r="D50" s="106">
        <v>3.34699999999999</v>
      </c>
      <c r="E50" s="106">
        <v>0.863</v>
      </c>
      <c r="F50" s="106">
        <v>123.535</v>
      </c>
      <c r="G50" s="106">
        <v>22.278</v>
      </c>
      <c r="H50" s="106">
        <v>1.068</v>
      </c>
      <c r="I50" s="106">
        <v>0.981</v>
      </c>
      <c r="J50" s="106">
        <v>9.712</v>
      </c>
      <c r="K50" s="106">
        <v>6.723</v>
      </c>
      <c r="L50" s="106">
        <v>1.057</v>
      </c>
      <c r="M50" s="106">
        <v>3.98999999999999</v>
      </c>
      <c r="N50" s="106">
        <v>1.661</v>
      </c>
      <c r="O50" s="106">
        <v>0.551</v>
      </c>
      <c r="P50" s="106">
        <v>3.23899999999999</v>
      </c>
      <c r="Q50" s="106">
        <v>1.595</v>
      </c>
      <c r="R50" s="106">
        <v>0.23</v>
      </c>
      <c r="S50" s="106">
        <v>0.132</v>
      </c>
      <c r="T50" s="106">
        <v>0.093</v>
      </c>
      <c r="U50" s="106">
        <v>0.326</v>
      </c>
      <c r="V50" s="106">
        <v>0.124</v>
      </c>
      <c r="W50" s="106">
        <v>0</v>
      </c>
      <c r="X50" s="106">
        <v>0</v>
      </c>
      <c r="Y50" s="106">
        <v>181.505</v>
      </c>
      <c r="Z50" s="4"/>
    </row>
    <row r="51" spans="3:26" ht="45">
      <c r="C51" s="112" t="s">
        <v>72</v>
      </c>
      <c r="D51" s="106">
        <v>3.76499999999999</v>
      </c>
      <c r="E51" s="106">
        <v>0.714</v>
      </c>
      <c r="F51" s="106">
        <v>208.72</v>
      </c>
      <c r="G51" s="106">
        <v>0.704</v>
      </c>
      <c r="H51" s="106">
        <v>110.098</v>
      </c>
      <c r="I51" s="106">
        <v>1.77</v>
      </c>
      <c r="J51" s="106">
        <v>12.277</v>
      </c>
      <c r="K51" s="106">
        <v>7.016</v>
      </c>
      <c r="L51" s="106">
        <v>1.56</v>
      </c>
      <c r="M51" s="106">
        <v>4.941</v>
      </c>
      <c r="N51" s="106">
        <v>1.9</v>
      </c>
      <c r="O51" s="106">
        <v>0.748</v>
      </c>
      <c r="P51" s="106">
        <v>4.65699999999999</v>
      </c>
      <c r="Q51" s="106">
        <v>3.36299999999999</v>
      </c>
      <c r="R51" s="106">
        <v>0.684</v>
      </c>
      <c r="S51" s="106">
        <v>0.105</v>
      </c>
      <c r="T51" s="106">
        <v>0.123</v>
      </c>
      <c r="U51" s="106">
        <v>0.447</v>
      </c>
      <c r="V51" s="106">
        <v>0.199</v>
      </c>
      <c r="W51" s="106">
        <v>0</v>
      </c>
      <c r="X51" s="106">
        <v>0</v>
      </c>
      <c r="Y51" s="106">
        <v>363.791</v>
      </c>
      <c r="Z51" s="4"/>
    </row>
    <row r="52" spans="3:26" ht="11.25">
      <c r="C52" s="112" t="s">
        <v>59</v>
      </c>
      <c r="D52" s="106">
        <v>9.47199999999999</v>
      </c>
      <c r="E52" s="106">
        <v>1.666</v>
      </c>
      <c r="F52" s="106">
        <v>350.449999999999</v>
      </c>
      <c r="G52" s="106">
        <v>3.65399999999999</v>
      </c>
      <c r="H52" s="106">
        <v>6.40300000000002</v>
      </c>
      <c r="I52" s="106">
        <v>189.5</v>
      </c>
      <c r="J52" s="106">
        <v>44.58</v>
      </c>
      <c r="K52" s="106">
        <v>40.0589999999999</v>
      </c>
      <c r="L52" s="106">
        <v>4.21199999999999</v>
      </c>
      <c r="M52" s="106">
        <v>19.652</v>
      </c>
      <c r="N52" s="106">
        <v>9.76</v>
      </c>
      <c r="O52" s="106">
        <v>2.881</v>
      </c>
      <c r="P52" s="106">
        <v>21.904</v>
      </c>
      <c r="Q52" s="106">
        <v>10.065</v>
      </c>
      <c r="R52" s="106">
        <v>2.376</v>
      </c>
      <c r="S52" s="106">
        <v>0.763</v>
      </c>
      <c r="T52" s="106">
        <v>0.418</v>
      </c>
      <c r="U52" s="106">
        <v>1.531</v>
      </c>
      <c r="V52" s="106">
        <v>0.462</v>
      </c>
      <c r="W52" s="106">
        <v>0</v>
      </c>
      <c r="X52" s="106">
        <v>0</v>
      </c>
      <c r="Y52" s="106">
        <v>719.807999999999</v>
      </c>
      <c r="Z52" s="4"/>
    </row>
    <row r="53" spans="3:26" ht="11.25">
      <c r="C53" s="112" t="s">
        <v>73</v>
      </c>
      <c r="D53" s="106">
        <v>74.3430000000001</v>
      </c>
      <c r="E53" s="106">
        <v>5.02199999999999</v>
      </c>
      <c r="F53" s="106">
        <v>2707.78</v>
      </c>
      <c r="G53" s="106">
        <v>6.251</v>
      </c>
      <c r="H53" s="106">
        <v>12.981</v>
      </c>
      <c r="I53" s="106">
        <v>26.103</v>
      </c>
      <c r="J53" s="106">
        <v>2783.648</v>
      </c>
      <c r="K53" s="106">
        <v>144.723</v>
      </c>
      <c r="L53" s="106">
        <v>25.1260000000001</v>
      </c>
      <c r="M53" s="106">
        <v>81.9150000000001</v>
      </c>
      <c r="N53" s="106">
        <v>26.908</v>
      </c>
      <c r="O53" s="106">
        <v>1.095</v>
      </c>
      <c r="P53" s="106">
        <v>51.939</v>
      </c>
      <c r="Q53" s="106">
        <v>42.69</v>
      </c>
      <c r="R53" s="106">
        <v>3.02899999999999</v>
      </c>
      <c r="S53" s="106">
        <v>1.042</v>
      </c>
      <c r="T53" s="106">
        <v>2.20299999999999</v>
      </c>
      <c r="U53" s="106">
        <v>4.194</v>
      </c>
      <c r="V53" s="106">
        <v>2.233</v>
      </c>
      <c r="W53" s="106">
        <v>0.001</v>
      </c>
      <c r="X53" s="106">
        <v>0</v>
      </c>
      <c r="Y53" s="106">
        <v>6003.226</v>
      </c>
      <c r="Z53" s="4"/>
    </row>
    <row r="54" spans="3:26" ht="22.5">
      <c r="C54" s="112" t="s">
        <v>60</v>
      </c>
      <c r="D54" s="106">
        <v>22.296</v>
      </c>
      <c r="E54" s="106">
        <v>4.52499999999999</v>
      </c>
      <c r="F54" s="106">
        <v>1371.237</v>
      </c>
      <c r="G54" s="106">
        <v>4.507</v>
      </c>
      <c r="H54" s="106">
        <v>7.366</v>
      </c>
      <c r="I54" s="106">
        <v>9.65099999999999</v>
      </c>
      <c r="J54" s="106">
        <v>260.926</v>
      </c>
      <c r="K54" s="106">
        <v>1222.227</v>
      </c>
      <c r="L54" s="106">
        <v>7.06</v>
      </c>
      <c r="M54" s="106">
        <v>57.18</v>
      </c>
      <c r="N54" s="106">
        <v>21.805</v>
      </c>
      <c r="O54" s="106">
        <v>0.619</v>
      </c>
      <c r="P54" s="106">
        <v>35.191</v>
      </c>
      <c r="Q54" s="106">
        <v>30.274</v>
      </c>
      <c r="R54" s="106">
        <v>2.89299999999999</v>
      </c>
      <c r="S54" s="106">
        <v>1.098</v>
      </c>
      <c r="T54" s="106">
        <v>0.662</v>
      </c>
      <c r="U54" s="106">
        <v>2.413</v>
      </c>
      <c r="V54" s="106">
        <v>1.448</v>
      </c>
      <c r="W54" s="106">
        <v>0</v>
      </c>
      <c r="X54" s="106">
        <v>0</v>
      </c>
      <c r="Y54" s="106">
        <v>3063.37799999999</v>
      </c>
      <c r="Z54" s="4"/>
    </row>
    <row r="55" spans="3:26" ht="22.5">
      <c r="C55" s="112" t="s">
        <v>74</v>
      </c>
      <c r="D55" s="106">
        <v>3.51499999999998</v>
      </c>
      <c r="E55" s="106">
        <v>0.763</v>
      </c>
      <c r="F55" s="106">
        <v>220.378</v>
      </c>
      <c r="G55" s="106">
        <v>0.928</v>
      </c>
      <c r="H55" s="106">
        <v>1.478</v>
      </c>
      <c r="I55" s="106">
        <v>2.36399999999999</v>
      </c>
      <c r="J55" s="106">
        <v>43.359</v>
      </c>
      <c r="K55" s="106">
        <v>42.176</v>
      </c>
      <c r="L55" s="106">
        <v>283.789</v>
      </c>
      <c r="M55" s="106">
        <v>24.5820000000001</v>
      </c>
      <c r="N55" s="106">
        <v>11.186</v>
      </c>
      <c r="O55" s="106">
        <v>0.159</v>
      </c>
      <c r="P55" s="106">
        <v>19.08</v>
      </c>
      <c r="Q55" s="106">
        <v>38.14</v>
      </c>
      <c r="R55" s="106">
        <v>0.915</v>
      </c>
      <c r="S55" s="106">
        <v>0.339</v>
      </c>
      <c r="T55" s="106">
        <v>0.464</v>
      </c>
      <c r="U55" s="106">
        <v>1.839</v>
      </c>
      <c r="V55" s="106">
        <v>0.945</v>
      </c>
      <c r="W55" s="106">
        <v>0</v>
      </c>
      <c r="X55" s="106">
        <v>0</v>
      </c>
      <c r="Y55" s="106">
        <v>696.399</v>
      </c>
      <c r="Z55" s="4"/>
    </row>
    <row r="56" spans="3:26" ht="22.5">
      <c r="C56" s="112" t="s">
        <v>61</v>
      </c>
      <c r="D56" s="106">
        <v>5.467</v>
      </c>
      <c r="E56" s="106">
        <v>1.135</v>
      </c>
      <c r="F56" s="106">
        <v>374.911</v>
      </c>
      <c r="G56" s="106">
        <v>1.578</v>
      </c>
      <c r="H56" s="106">
        <v>3.49599999999999</v>
      </c>
      <c r="I56" s="106">
        <v>2.86699999999999</v>
      </c>
      <c r="J56" s="106">
        <v>58.939</v>
      </c>
      <c r="K56" s="106">
        <v>33.857</v>
      </c>
      <c r="L56" s="106">
        <v>2.77199999999999</v>
      </c>
      <c r="M56" s="106">
        <v>901.847999999998</v>
      </c>
      <c r="N56" s="106">
        <v>28.164</v>
      </c>
      <c r="O56" s="106">
        <v>0.394</v>
      </c>
      <c r="P56" s="106">
        <v>47.099</v>
      </c>
      <c r="Q56" s="106">
        <v>19.078</v>
      </c>
      <c r="R56" s="106">
        <v>1.796</v>
      </c>
      <c r="S56" s="106">
        <v>0.715</v>
      </c>
      <c r="T56" s="106">
        <v>0.339</v>
      </c>
      <c r="U56" s="106">
        <v>4.795</v>
      </c>
      <c r="V56" s="106">
        <v>0.941</v>
      </c>
      <c r="W56" s="106">
        <v>0</v>
      </c>
      <c r="X56" s="106">
        <v>0</v>
      </c>
      <c r="Y56" s="106">
        <v>1490.191</v>
      </c>
      <c r="Z56" s="4"/>
    </row>
    <row r="57" spans="3:26" ht="22.5">
      <c r="C57" s="112" t="s">
        <v>62</v>
      </c>
      <c r="D57" s="106">
        <v>10.639</v>
      </c>
      <c r="E57" s="106">
        <v>0.955</v>
      </c>
      <c r="F57" s="106">
        <v>327.277999999999</v>
      </c>
      <c r="G57" s="106">
        <v>1.607</v>
      </c>
      <c r="H57" s="106">
        <v>2.48899999999999</v>
      </c>
      <c r="I57" s="106">
        <v>3.27299999999999</v>
      </c>
      <c r="J57" s="106">
        <v>54.855</v>
      </c>
      <c r="K57" s="106">
        <v>39.79</v>
      </c>
      <c r="L57" s="106">
        <v>2.56499999999999</v>
      </c>
      <c r="M57" s="106">
        <v>20.888</v>
      </c>
      <c r="N57" s="106">
        <v>406.429999999999</v>
      </c>
      <c r="O57" s="106">
        <v>1.166</v>
      </c>
      <c r="P57" s="106">
        <v>23.161</v>
      </c>
      <c r="Q57" s="106">
        <v>16.848</v>
      </c>
      <c r="R57" s="106">
        <v>1.227</v>
      </c>
      <c r="S57" s="106">
        <v>0.337</v>
      </c>
      <c r="T57" s="106">
        <v>0.341</v>
      </c>
      <c r="U57" s="106">
        <v>1.563</v>
      </c>
      <c r="V57" s="106">
        <v>0.83</v>
      </c>
      <c r="W57" s="106">
        <v>0</v>
      </c>
      <c r="X57" s="106">
        <v>0</v>
      </c>
      <c r="Y57" s="106">
        <v>916.241999999998</v>
      </c>
      <c r="Z57" s="4"/>
    </row>
    <row r="58" spans="3:26" ht="11.25">
      <c r="C58" s="112" t="s">
        <v>63</v>
      </c>
      <c r="D58" s="106">
        <v>1.291</v>
      </c>
      <c r="E58" s="106">
        <v>0.139</v>
      </c>
      <c r="F58" s="106">
        <v>66.692</v>
      </c>
      <c r="G58" s="106">
        <v>0.289</v>
      </c>
      <c r="H58" s="106">
        <v>0.63</v>
      </c>
      <c r="I58" s="106">
        <v>0.871</v>
      </c>
      <c r="J58" s="106">
        <v>18.339</v>
      </c>
      <c r="K58" s="106">
        <v>6.77600000000001</v>
      </c>
      <c r="L58" s="106">
        <v>1.394</v>
      </c>
      <c r="M58" s="106">
        <v>6.355</v>
      </c>
      <c r="N58" s="106">
        <v>3.934</v>
      </c>
      <c r="O58" s="106">
        <v>6.503</v>
      </c>
      <c r="P58" s="106">
        <v>7.076</v>
      </c>
      <c r="Q58" s="106">
        <v>4.355</v>
      </c>
      <c r="R58" s="106">
        <v>0.329</v>
      </c>
      <c r="S58" s="106">
        <v>0.105</v>
      </c>
      <c r="T58" s="106">
        <v>0.108</v>
      </c>
      <c r="U58" s="106">
        <v>0.442</v>
      </c>
      <c r="V58" s="106">
        <v>0.198</v>
      </c>
      <c r="W58" s="106">
        <v>0</v>
      </c>
      <c r="X58" s="106">
        <v>0</v>
      </c>
      <c r="Y58" s="106">
        <v>125.826</v>
      </c>
      <c r="Z58" s="4"/>
    </row>
    <row r="59" spans="3:26" ht="22.5">
      <c r="C59" s="112" t="s">
        <v>64</v>
      </c>
      <c r="D59" s="106">
        <v>27.3510000000001</v>
      </c>
      <c r="E59" s="106">
        <v>4.09699999999999</v>
      </c>
      <c r="F59" s="106">
        <v>1481.377</v>
      </c>
      <c r="G59" s="106">
        <v>5.434</v>
      </c>
      <c r="H59" s="106">
        <v>13.49</v>
      </c>
      <c r="I59" s="106">
        <v>17.849</v>
      </c>
      <c r="J59" s="106">
        <v>212.733</v>
      </c>
      <c r="K59" s="106">
        <v>120.653</v>
      </c>
      <c r="L59" s="106">
        <v>7.44700000000001</v>
      </c>
      <c r="M59" s="106">
        <v>125.616</v>
      </c>
      <c r="N59" s="106">
        <v>81.8590000000001</v>
      </c>
      <c r="O59" s="106">
        <v>1.452</v>
      </c>
      <c r="P59" s="106">
        <v>1260.145</v>
      </c>
      <c r="Q59" s="106">
        <v>70.3920000000001</v>
      </c>
      <c r="R59" s="106">
        <v>4.378</v>
      </c>
      <c r="S59" s="106">
        <v>1.209</v>
      </c>
      <c r="T59" s="106">
        <v>1.157</v>
      </c>
      <c r="U59" s="106">
        <v>9.36499999999999</v>
      </c>
      <c r="V59" s="106">
        <v>2.914</v>
      </c>
      <c r="W59" s="106">
        <v>0</v>
      </c>
      <c r="X59" s="106">
        <v>0</v>
      </c>
      <c r="Y59" s="106">
        <v>3448.918</v>
      </c>
      <c r="Z59" s="4"/>
    </row>
    <row r="60" spans="3:26" ht="33.75">
      <c r="C60" s="112" t="s">
        <v>65</v>
      </c>
      <c r="D60" s="106">
        <v>28.042</v>
      </c>
      <c r="E60" s="106">
        <v>3.94499999999999</v>
      </c>
      <c r="F60" s="106">
        <v>1541.962</v>
      </c>
      <c r="G60" s="106">
        <v>6.229</v>
      </c>
      <c r="H60" s="106">
        <v>16.53</v>
      </c>
      <c r="I60" s="106">
        <v>13.924</v>
      </c>
      <c r="J60" s="106">
        <v>245.819</v>
      </c>
      <c r="K60" s="106">
        <v>199.656</v>
      </c>
      <c r="L60" s="106">
        <v>11.588</v>
      </c>
      <c r="M60" s="106">
        <v>142.458</v>
      </c>
      <c r="N60" s="106">
        <v>63.9959999999999</v>
      </c>
      <c r="O60" s="106">
        <v>1.215</v>
      </c>
      <c r="P60" s="106">
        <v>115.744</v>
      </c>
      <c r="Q60" s="106">
        <v>1287.027</v>
      </c>
      <c r="R60" s="106">
        <v>6.42</v>
      </c>
      <c r="S60" s="106">
        <v>2.281</v>
      </c>
      <c r="T60" s="106">
        <v>1.768</v>
      </c>
      <c r="U60" s="106">
        <v>7.842</v>
      </c>
      <c r="V60" s="106">
        <v>5.271</v>
      </c>
      <c r="W60" s="106">
        <v>0</v>
      </c>
      <c r="X60" s="106">
        <v>0</v>
      </c>
      <c r="Y60" s="106">
        <v>3701.717</v>
      </c>
      <c r="Z60" s="4"/>
    </row>
    <row r="61" spans="3:26" ht="33.75">
      <c r="C61" s="112" t="s">
        <v>66</v>
      </c>
      <c r="D61" s="106">
        <v>3.65999999999999</v>
      </c>
      <c r="E61" s="106">
        <v>0.736</v>
      </c>
      <c r="F61" s="106">
        <v>200.772</v>
      </c>
      <c r="G61" s="106">
        <v>2.447</v>
      </c>
      <c r="H61" s="106">
        <v>4.723</v>
      </c>
      <c r="I61" s="106">
        <v>1.936</v>
      </c>
      <c r="J61" s="106">
        <v>26.0380000000001</v>
      </c>
      <c r="K61" s="106">
        <v>22.18</v>
      </c>
      <c r="L61" s="106">
        <v>1.74</v>
      </c>
      <c r="M61" s="106">
        <v>12.24</v>
      </c>
      <c r="N61" s="106">
        <v>6.72200000000001</v>
      </c>
      <c r="O61" s="106">
        <v>0.186</v>
      </c>
      <c r="P61" s="106">
        <v>15.661</v>
      </c>
      <c r="Q61" s="106">
        <v>7.54</v>
      </c>
      <c r="R61" s="106">
        <v>106.996</v>
      </c>
      <c r="S61" s="106">
        <v>0.246</v>
      </c>
      <c r="T61" s="106">
        <v>0.204</v>
      </c>
      <c r="U61" s="106">
        <v>1.005</v>
      </c>
      <c r="V61" s="106">
        <v>0.315</v>
      </c>
      <c r="W61" s="106">
        <v>0</v>
      </c>
      <c r="X61" s="106">
        <v>0</v>
      </c>
      <c r="Y61" s="106">
        <v>415.347</v>
      </c>
      <c r="Z61" s="4"/>
    </row>
    <row r="62" spans="3:26" ht="11.25">
      <c r="C62" s="112" t="s">
        <v>67</v>
      </c>
      <c r="D62" s="106">
        <v>2.64699999999999</v>
      </c>
      <c r="E62" s="106">
        <v>0.361</v>
      </c>
      <c r="F62" s="106">
        <v>154.976</v>
      </c>
      <c r="G62" s="106">
        <v>0.63</v>
      </c>
      <c r="H62" s="106">
        <v>1.181</v>
      </c>
      <c r="I62" s="106">
        <v>1.01</v>
      </c>
      <c r="J62" s="106">
        <v>22.156</v>
      </c>
      <c r="K62" s="106">
        <v>19.58</v>
      </c>
      <c r="L62" s="106">
        <v>0.621</v>
      </c>
      <c r="M62" s="106">
        <v>17.541</v>
      </c>
      <c r="N62" s="106">
        <v>8.547</v>
      </c>
      <c r="O62" s="106">
        <v>0.101</v>
      </c>
      <c r="P62" s="106">
        <v>17.945</v>
      </c>
      <c r="Q62" s="106">
        <v>7.25600000000001</v>
      </c>
      <c r="R62" s="106">
        <v>1.244</v>
      </c>
      <c r="S62" s="106">
        <v>96.351</v>
      </c>
      <c r="T62" s="106">
        <v>0.424</v>
      </c>
      <c r="U62" s="106">
        <v>1.03</v>
      </c>
      <c r="V62" s="106">
        <v>0.491</v>
      </c>
      <c r="W62" s="106">
        <v>0</v>
      </c>
      <c r="X62" s="106">
        <v>0</v>
      </c>
      <c r="Y62" s="106">
        <v>354.092</v>
      </c>
      <c r="Z62" s="4"/>
    </row>
    <row r="63" spans="3:26" ht="22.5">
      <c r="C63" s="112" t="s">
        <v>70</v>
      </c>
      <c r="D63" s="106">
        <v>1.332</v>
      </c>
      <c r="E63" s="106">
        <v>0.202</v>
      </c>
      <c r="F63" s="106">
        <v>58.575</v>
      </c>
      <c r="G63" s="106">
        <v>0.198</v>
      </c>
      <c r="H63" s="106">
        <v>0.625</v>
      </c>
      <c r="I63" s="106">
        <v>0.486</v>
      </c>
      <c r="J63" s="106">
        <v>9.84700000000001</v>
      </c>
      <c r="K63" s="106">
        <v>6.419</v>
      </c>
      <c r="L63" s="106">
        <v>0.599</v>
      </c>
      <c r="M63" s="106">
        <v>5.321</v>
      </c>
      <c r="N63" s="106">
        <v>2.028</v>
      </c>
      <c r="O63" s="106">
        <v>0.051</v>
      </c>
      <c r="P63" s="106">
        <v>6.713</v>
      </c>
      <c r="Q63" s="106">
        <v>5.142</v>
      </c>
      <c r="R63" s="106">
        <v>0.621</v>
      </c>
      <c r="S63" s="106">
        <v>0.212</v>
      </c>
      <c r="T63" s="106">
        <v>61.743</v>
      </c>
      <c r="U63" s="106">
        <v>0.727</v>
      </c>
      <c r="V63" s="106">
        <v>0.273</v>
      </c>
      <c r="W63" s="106">
        <v>0</v>
      </c>
      <c r="X63" s="106">
        <v>0</v>
      </c>
      <c r="Y63" s="106">
        <v>161.114</v>
      </c>
      <c r="Z63" s="4"/>
    </row>
    <row r="64" spans="3:26" ht="22.5">
      <c r="C64" s="112" t="s">
        <v>68</v>
      </c>
      <c r="D64" s="106">
        <v>1.101</v>
      </c>
      <c r="E64" s="106">
        <v>0.176</v>
      </c>
      <c r="F64" s="106">
        <v>66.683</v>
      </c>
      <c r="G64" s="106">
        <v>0.262</v>
      </c>
      <c r="H64" s="106">
        <v>0.521</v>
      </c>
      <c r="I64" s="106">
        <v>0.459</v>
      </c>
      <c r="J64" s="106">
        <v>11.094</v>
      </c>
      <c r="K64" s="106">
        <v>6.02900000000001</v>
      </c>
      <c r="L64" s="106">
        <v>1.134</v>
      </c>
      <c r="M64" s="106">
        <v>18.077</v>
      </c>
      <c r="N64" s="106">
        <v>2.871</v>
      </c>
      <c r="O64" s="106">
        <v>0.056</v>
      </c>
      <c r="P64" s="106">
        <v>6.555</v>
      </c>
      <c r="Q64" s="106">
        <v>5.72699999999999</v>
      </c>
      <c r="R64" s="106">
        <v>1.02</v>
      </c>
      <c r="S64" s="106">
        <v>0.275</v>
      </c>
      <c r="T64" s="106">
        <v>0.081</v>
      </c>
      <c r="U64" s="106">
        <v>87.083</v>
      </c>
      <c r="V64" s="106">
        <v>0.334</v>
      </c>
      <c r="W64" s="106">
        <v>0</v>
      </c>
      <c r="X64" s="106">
        <v>0</v>
      </c>
      <c r="Y64" s="106">
        <v>209.538</v>
      </c>
      <c r="Z64" s="4"/>
    </row>
    <row r="65" spans="3:26" ht="11.25">
      <c r="C65" s="112" t="s">
        <v>69</v>
      </c>
      <c r="D65" s="106">
        <v>3.457</v>
      </c>
      <c r="E65" s="106">
        <v>0.46</v>
      </c>
      <c r="F65" s="106">
        <v>154.089</v>
      </c>
      <c r="G65" s="106">
        <v>0.625</v>
      </c>
      <c r="H65" s="106">
        <v>2.007</v>
      </c>
      <c r="I65" s="106">
        <v>1.355</v>
      </c>
      <c r="J65" s="106">
        <v>22.97</v>
      </c>
      <c r="K65" s="106">
        <v>16.052</v>
      </c>
      <c r="L65" s="106">
        <v>2.977</v>
      </c>
      <c r="M65" s="106">
        <v>14.823</v>
      </c>
      <c r="N65" s="106">
        <v>7.426</v>
      </c>
      <c r="O65" s="106">
        <v>0.143</v>
      </c>
      <c r="P65" s="106">
        <v>14.539</v>
      </c>
      <c r="Q65" s="106">
        <v>8.893</v>
      </c>
      <c r="R65" s="106">
        <v>0.503</v>
      </c>
      <c r="S65" s="106">
        <v>0.21</v>
      </c>
      <c r="T65" s="106">
        <v>0.382</v>
      </c>
      <c r="U65" s="106">
        <v>2.31</v>
      </c>
      <c r="V65" s="106">
        <v>112.789</v>
      </c>
      <c r="W65" s="106">
        <v>0</v>
      </c>
      <c r="X65" s="106">
        <v>0</v>
      </c>
      <c r="Y65" s="106">
        <v>366.01</v>
      </c>
      <c r="Z65" s="4"/>
    </row>
    <row r="66" spans="3:26" ht="22.5">
      <c r="C66" s="112" t="s">
        <v>75</v>
      </c>
      <c r="D66" s="106">
        <v>0.105</v>
      </c>
      <c r="E66" s="106">
        <v>0.002</v>
      </c>
      <c r="F66" s="106">
        <v>0.506</v>
      </c>
      <c r="G66" s="106">
        <v>0.001</v>
      </c>
      <c r="H66" s="106">
        <v>0.002</v>
      </c>
      <c r="I66" s="106">
        <v>0.053</v>
      </c>
      <c r="J66" s="106">
        <v>0.09</v>
      </c>
      <c r="K66" s="106">
        <v>0.295</v>
      </c>
      <c r="L66" s="106">
        <v>0.004</v>
      </c>
      <c r="M66" s="106">
        <v>0.041</v>
      </c>
      <c r="N66" s="106">
        <v>0.004</v>
      </c>
      <c r="O66" s="106">
        <v>0</v>
      </c>
      <c r="P66" s="106">
        <v>0.05</v>
      </c>
      <c r="Q66" s="106">
        <v>0.035</v>
      </c>
      <c r="R66" s="106">
        <v>0.03</v>
      </c>
      <c r="S66" s="106">
        <v>0.038</v>
      </c>
      <c r="T66" s="106">
        <v>0.013</v>
      </c>
      <c r="U66" s="106">
        <v>0.004</v>
      </c>
      <c r="V66" s="106">
        <v>0.001</v>
      </c>
      <c r="W66" s="106">
        <v>0.394</v>
      </c>
      <c r="X66" s="106">
        <v>0</v>
      </c>
      <c r="Y66" s="106">
        <v>1.668</v>
      </c>
      <c r="Z66" s="4"/>
    </row>
    <row r="67" spans="3:26" ht="33.75">
      <c r="C67" s="112" t="s">
        <v>71</v>
      </c>
      <c r="D67" s="106">
        <v>0</v>
      </c>
      <c r="E67" s="106">
        <v>0</v>
      </c>
      <c r="F67" s="106">
        <v>0</v>
      </c>
      <c r="G67" s="106">
        <v>0</v>
      </c>
      <c r="H67" s="106">
        <v>0</v>
      </c>
      <c r="I67" s="106">
        <v>0</v>
      </c>
      <c r="J67" s="106">
        <v>0</v>
      </c>
      <c r="K67" s="106">
        <v>0</v>
      </c>
      <c r="L67" s="106">
        <v>0</v>
      </c>
      <c r="M67" s="106">
        <v>0</v>
      </c>
      <c r="N67" s="106">
        <v>0</v>
      </c>
      <c r="O67" s="106">
        <v>0</v>
      </c>
      <c r="P67" s="106">
        <v>0</v>
      </c>
      <c r="Q67" s="106">
        <v>0</v>
      </c>
      <c r="R67" s="106">
        <v>0</v>
      </c>
      <c r="S67" s="106">
        <v>0</v>
      </c>
      <c r="T67" s="106">
        <v>0</v>
      </c>
      <c r="U67" s="106">
        <v>0</v>
      </c>
      <c r="V67" s="106">
        <v>0</v>
      </c>
      <c r="W67" s="106">
        <v>0</v>
      </c>
      <c r="X67" s="106">
        <v>0</v>
      </c>
      <c r="Y67" s="106">
        <v>0</v>
      </c>
      <c r="Z67" s="4"/>
    </row>
    <row r="68" spans="3:26" ht="11.25">
      <c r="C68" s="113" t="s">
        <v>40</v>
      </c>
      <c r="D68" s="106">
        <v>1508.073</v>
      </c>
      <c r="E68" s="106">
        <v>68.505</v>
      </c>
      <c r="F68" s="106">
        <v>22563.34</v>
      </c>
      <c r="G68" s="106">
        <v>65.569</v>
      </c>
      <c r="H68" s="106">
        <v>198.374</v>
      </c>
      <c r="I68" s="106">
        <v>316.115</v>
      </c>
      <c r="J68" s="106">
        <v>4004.501</v>
      </c>
      <c r="K68" s="106">
        <v>2065.03</v>
      </c>
      <c r="L68" s="106">
        <v>385.808</v>
      </c>
      <c r="M68" s="106">
        <v>1539.82</v>
      </c>
      <c r="N68" s="106">
        <v>705.751999999999</v>
      </c>
      <c r="O68" s="106">
        <v>19.224</v>
      </c>
      <c r="P68" s="106">
        <v>1705.545</v>
      </c>
      <c r="Q68" s="106">
        <v>1599.767</v>
      </c>
      <c r="R68" s="106">
        <v>137.834</v>
      </c>
      <c r="S68" s="106">
        <v>106.423</v>
      </c>
      <c r="T68" s="106">
        <v>72.058</v>
      </c>
      <c r="U68" s="106">
        <v>131.029</v>
      </c>
      <c r="V68" s="106">
        <v>131.922</v>
      </c>
      <c r="W68" s="106">
        <v>0.395</v>
      </c>
      <c r="X68" s="106">
        <v>0</v>
      </c>
      <c r="Y68" s="106">
        <v>37325.084</v>
      </c>
      <c r="Z68" s="4"/>
    </row>
    <row r="69" spans="4:25" ht="11.25">
      <c r="D69" s="57"/>
      <c r="E69" s="57"/>
      <c r="F69" s="115"/>
      <c r="G69" s="57"/>
      <c r="H69" s="57"/>
      <c r="I69" s="57"/>
      <c r="J69" s="57"/>
      <c r="K69" s="57"/>
      <c r="L69" s="57"/>
      <c r="M69" s="57"/>
      <c r="N69" s="57"/>
      <c r="O69" s="57"/>
      <c r="P69" s="57"/>
      <c r="Q69" s="57"/>
      <c r="R69" s="57"/>
      <c r="S69" s="57"/>
      <c r="T69" s="57"/>
      <c r="U69" s="57"/>
      <c r="V69" s="57"/>
      <c r="W69" s="57"/>
      <c r="X69" s="57"/>
      <c r="Y69" s="57"/>
    </row>
    <row r="70" spans="3:25" ht="11.25">
      <c r="C70" s="108" t="s">
        <v>99</v>
      </c>
      <c r="D70" s="108"/>
      <c r="E70" s="108"/>
      <c r="F70" s="108"/>
      <c r="G70" s="108"/>
      <c r="H70" s="108"/>
      <c r="I70" s="108"/>
      <c r="J70" s="108"/>
      <c r="K70" s="108"/>
      <c r="L70" s="108"/>
      <c r="M70" s="108"/>
      <c r="N70" s="108"/>
      <c r="O70" s="108"/>
      <c r="P70" s="108"/>
      <c r="Q70" s="108"/>
      <c r="R70" s="108"/>
      <c r="S70" s="108"/>
      <c r="T70" s="108"/>
      <c r="U70" s="108"/>
      <c r="V70" s="108"/>
      <c r="W70" s="108"/>
      <c r="X70" s="108"/>
      <c r="Y70" s="108"/>
    </row>
    <row r="71" spans="3:25" ht="11.25">
      <c r="C71" s="108"/>
      <c r="D71" s="108"/>
      <c r="E71" s="108"/>
      <c r="F71" s="108"/>
      <c r="G71" s="108"/>
      <c r="H71" s="108"/>
      <c r="I71" s="108"/>
      <c r="J71" s="108"/>
      <c r="K71" s="108"/>
      <c r="L71" s="108"/>
      <c r="M71" s="108"/>
      <c r="N71" s="108"/>
      <c r="O71" s="108"/>
      <c r="P71" s="108"/>
      <c r="Q71" s="108"/>
      <c r="R71" s="108"/>
      <c r="S71" s="108"/>
      <c r="T71" s="108"/>
      <c r="U71" s="108"/>
      <c r="V71" s="108"/>
      <c r="W71" s="108"/>
      <c r="X71" s="108"/>
      <c r="Y71" s="108"/>
    </row>
    <row r="74" ht="11.25">
      <c r="A74" s="2"/>
    </row>
  </sheetData>
  <mergeCells count="5">
    <mergeCell ref="D44:Y44"/>
    <mergeCell ref="C44:C45"/>
    <mergeCell ref="C36:Y36"/>
    <mergeCell ref="C10:C11"/>
    <mergeCell ref="D10:Y1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topLeftCell="A1"/>
  </sheetViews>
  <sheetFormatPr defaultColWidth="9.33203125" defaultRowHeight="11.25"/>
  <cols>
    <col min="1" max="2" width="13.33203125" style="1" customWidth="1"/>
    <col min="3" max="3" width="60.33203125" style="1" customWidth="1"/>
    <col min="4" max="4" width="26" style="1" customWidth="1"/>
    <col min="5" max="5" width="13" style="1" customWidth="1"/>
    <col min="6" max="16384" width="9.33203125" style="1" customWidth="1"/>
  </cols>
  <sheetData>
    <row r="1" ht="12">
      <c r="A1" s="3"/>
    </row>
    <row r="2" ht="12"/>
    <row r="3" ht="12"/>
    <row r="4" ht="12"/>
    <row r="5" ht="12"/>
    <row r="6" ht="15.75">
      <c r="C6" s="29" t="s">
        <v>127</v>
      </c>
    </row>
    <row r="7" ht="12.75">
      <c r="C7" s="40" t="s">
        <v>28</v>
      </c>
    </row>
    <row r="8" ht="12"/>
    <row r="9" ht="12"/>
    <row r="10" ht="12">
      <c r="D10" s="5" t="s">
        <v>28</v>
      </c>
    </row>
    <row r="11" spans="3:5" ht="12">
      <c r="C11" s="1" t="s">
        <v>73</v>
      </c>
      <c r="D11" s="4">
        <v>2707.7799999999984</v>
      </c>
      <c r="E11" s="4"/>
    </row>
    <row r="12" spans="3:5" ht="12">
      <c r="C12" s="1" t="s">
        <v>65</v>
      </c>
      <c r="D12" s="4">
        <v>1541.9620000000011</v>
      </c>
      <c r="E12" s="4"/>
    </row>
    <row r="13" spans="3:5" ht="12">
      <c r="C13" s="1" t="s">
        <v>64</v>
      </c>
      <c r="D13" s="4">
        <v>1481.3770000000009</v>
      </c>
      <c r="E13" s="4"/>
    </row>
    <row r="14" spans="3:5" ht="12">
      <c r="C14" s="1" t="s">
        <v>60</v>
      </c>
      <c r="D14" s="4">
        <v>1371.2369999999976</v>
      </c>
      <c r="E14" s="4"/>
    </row>
    <row r="15" spans="3:5" ht="12">
      <c r="C15" s="1" t="s">
        <v>54</v>
      </c>
      <c r="D15" s="4">
        <v>892.1099999999974</v>
      </c>
      <c r="E15" s="4"/>
    </row>
    <row r="16" spans="3:5" ht="12">
      <c r="C16" s="1" t="s">
        <v>61</v>
      </c>
      <c r="D16" s="4">
        <v>374.91099999999983</v>
      </c>
      <c r="E16" s="4"/>
    </row>
    <row r="17" spans="3:5" ht="12">
      <c r="C17" s="1" t="s">
        <v>59</v>
      </c>
      <c r="D17" s="4">
        <v>350.4499999999992</v>
      </c>
      <c r="E17" s="4"/>
    </row>
    <row r="18" spans="3:5" ht="12">
      <c r="C18" s="1" t="s">
        <v>62</v>
      </c>
      <c r="D18" s="4">
        <v>327.27799999999854</v>
      </c>
      <c r="E18" s="4"/>
    </row>
    <row r="19" spans="3:5" ht="12">
      <c r="C19" s="1" t="s">
        <v>97</v>
      </c>
      <c r="D19" s="4">
        <v>220.37799999999984</v>
      </c>
      <c r="E19" s="4"/>
    </row>
    <row r="20" spans="3:5" ht="12">
      <c r="C20" s="1" t="s">
        <v>72</v>
      </c>
      <c r="D20" s="4">
        <v>208.71999999999971</v>
      </c>
      <c r="E20" s="4"/>
    </row>
    <row r="21" spans="3:5" ht="12">
      <c r="C21" s="1" t="s">
        <v>66</v>
      </c>
      <c r="D21" s="4">
        <v>200.7719999999998</v>
      </c>
      <c r="E21" s="4"/>
    </row>
    <row r="22" spans="3:5" ht="12">
      <c r="C22" s="1" t="s">
        <v>67</v>
      </c>
      <c r="D22" s="4">
        <v>154.97600000000006</v>
      </c>
      <c r="E22" s="4"/>
    </row>
    <row r="23" spans="3:5" ht="12">
      <c r="C23" s="1" t="s">
        <v>69</v>
      </c>
      <c r="D23" s="4">
        <v>154.08899999999988</v>
      </c>
      <c r="E23" s="4"/>
    </row>
    <row r="24" spans="3:5" ht="12">
      <c r="C24" s="1" t="s">
        <v>57</v>
      </c>
      <c r="D24" s="4">
        <v>123.53500000000018</v>
      </c>
      <c r="E24" s="4"/>
    </row>
    <row r="25" spans="3:5" ht="12">
      <c r="C25" s="1" t="s">
        <v>55</v>
      </c>
      <c r="D25" s="4">
        <v>106.49500000000005</v>
      </c>
      <c r="E25" s="4"/>
    </row>
    <row r="26" spans="3:5" ht="12">
      <c r="C26" s="1" t="s">
        <v>63</v>
      </c>
      <c r="D26" s="4">
        <v>66.69199999999995</v>
      </c>
      <c r="E26" s="4"/>
    </row>
    <row r="27" spans="3:5" ht="12">
      <c r="C27" s="1" t="s">
        <v>68</v>
      </c>
      <c r="D27" s="4">
        <v>66.68299999999999</v>
      </c>
      <c r="E27" s="4"/>
    </row>
    <row r="28" spans="3:5" ht="12">
      <c r="C28" s="1" t="s">
        <v>98</v>
      </c>
      <c r="D28" s="4">
        <v>58.57500000000001</v>
      </c>
      <c r="E28" s="4"/>
    </row>
    <row r="29" spans="3:5" ht="12">
      <c r="C29" s="1" t="s">
        <v>75</v>
      </c>
      <c r="D29" s="4">
        <v>0.506</v>
      </c>
      <c r="E29" s="4"/>
    </row>
    <row r="30" spans="3:5" ht="12">
      <c r="C30" s="1" t="s">
        <v>71</v>
      </c>
      <c r="D30" s="4">
        <v>0</v>
      </c>
      <c r="E30" s="4"/>
    </row>
    <row r="31" ht="12"/>
    <row r="32" ht="12">
      <c r="C32" s="1" t="s">
        <v>102</v>
      </c>
    </row>
    <row r="33" ht="12">
      <c r="C33" s="1" t="s">
        <v>99</v>
      </c>
    </row>
    <row r="34" ht="12">
      <c r="C34" s="1" t="s">
        <v>92</v>
      </c>
    </row>
    <row r="35" ht="12"/>
    <row r="36" ht="12">
      <c r="A36" s="2"/>
    </row>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47"/>
  <sheetViews>
    <sheetView showGridLines="0" workbookViewId="0" topLeftCell="A1"/>
  </sheetViews>
  <sheetFormatPr defaultColWidth="9.33203125" defaultRowHeight="11.25"/>
  <cols>
    <col min="1" max="2" width="13.33203125" style="1" customWidth="1"/>
    <col min="3" max="3" width="15.66015625" style="1" customWidth="1"/>
    <col min="4" max="4" width="36" style="1" customWidth="1"/>
    <col min="5" max="7" width="13.16015625" style="1" customWidth="1"/>
    <col min="8" max="8" width="36" style="1" customWidth="1"/>
    <col min="9" max="11" width="13.16015625" style="1" customWidth="1"/>
    <col min="12" max="12" width="13" style="1" customWidth="1"/>
    <col min="13" max="16384" width="9.33203125" style="1" customWidth="1"/>
  </cols>
  <sheetData>
    <row r="6" ht="15.75">
      <c r="C6" s="91" t="s">
        <v>112</v>
      </c>
    </row>
    <row r="7" ht="12.75">
      <c r="C7" s="40"/>
    </row>
    <row r="9" spans="3:11" ht="11.25">
      <c r="C9" s="47"/>
      <c r="D9" s="47"/>
      <c r="E9" s="47"/>
      <c r="F9" s="47"/>
      <c r="G9" s="47"/>
      <c r="H9" s="47"/>
      <c r="I9" s="47"/>
      <c r="J9" s="47"/>
      <c r="K9" s="47"/>
    </row>
    <row r="10" spans="3:11" ht="12" customHeight="1">
      <c r="C10" s="144"/>
      <c r="D10" s="150" t="s">
        <v>103</v>
      </c>
      <c r="E10" s="130"/>
      <c r="F10" s="130"/>
      <c r="G10" s="130"/>
      <c r="H10" s="150" t="s">
        <v>104</v>
      </c>
      <c r="I10" s="130"/>
      <c r="J10" s="130"/>
      <c r="K10" s="130"/>
    </row>
    <row r="11" spans="3:12" ht="24" customHeight="1">
      <c r="C11" s="133"/>
      <c r="D11" s="145" t="s">
        <v>85</v>
      </c>
      <c r="E11" s="146" t="s">
        <v>86</v>
      </c>
      <c r="F11" s="148" t="s">
        <v>105</v>
      </c>
      <c r="G11" s="149"/>
      <c r="H11" s="145" t="s">
        <v>85</v>
      </c>
      <c r="I11" s="146" t="s">
        <v>86</v>
      </c>
      <c r="J11" s="148" t="s">
        <v>105</v>
      </c>
      <c r="K11" s="148"/>
      <c r="L11" s="63"/>
    </row>
    <row r="12" spans="3:12" ht="24" customHeight="1">
      <c r="C12" s="133"/>
      <c r="D12" s="138"/>
      <c r="E12" s="147"/>
      <c r="F12" s="37" t="s">
        <v>90</v>
      </c>
      <c r="G12" s="37" t="s">
        <v>100</v>
      </c>
      <c r="H12" s="138"/>
      <c r="I12" s="147"/>
      <c r="J12" s="37" t="s">
        <v>90</v>
      </c>
      <c r="K12" s="82" t="s">
        <v>100</v>
      </c>
      <c r="L12" s="63"/>
    </row>
    <row r="13" spans="3:11" ht="11.25">
      <c r="C13" s="139"/>
      <c r="D13" s="64" t="s">
        <v>87</v>
      </c>
      <c r="E13" s="73" t="s">
        <v>28</v>
      </c>
      <c r="F13" s="142" t="s">
        <v>31</v>
      </c>
      <c r="G13" s="143"/>
      <c r="H13" s="64" t="s">
        <v>87</v>
      </c>
      <c r="I13" s="73" t="s">
        <v>28</v>
      </c>
      <c r="J13" s="142" t="s">
        <v>31</v>
      </c>
      <c r="K13" s="143"/>
    </row>
    <row r="14" spans="3:12" ht="11.25">
      <c r="C14" s="42" t="s">
        <v>52</v>
      </c>
      <c r="D14" s="25"/>
      <c r="E14" s="74"/>
      <c r="F14" s="26"/>
      <c r="G14" s="26"/>
      <c r="H14" s="25"/>
      <c r="I14" s="74"/>
      <c r="J14" s="26"/>
      <c r="K14" s="26"/>
      <c r="L14" s="4"/>
    </row>
    <row r="15" spans="3:12" ht="11.25">
      <c r="C15" s="43" t="s">
        <v>1</v>
      </c>
      <c r="D15" s="70" t="s">
        <v>73</v>
      </c>
      <c r="E15" s="75">
        <v>223.141</v>
      </c>
      <c r="F15" s="66">
        <v>4.55966733417794</v>
      </c>
      <c r="G15" s="66">
        <v>21.7153851169408</v>
      </c>
      <c r="H15" s="70" t="s">
        <v>56</v>
      </c>
      <c r="I15" s="75">
        <v>198.112</v>
      </c>
      <c r="J15" s="66">
        <v>4.04822428378765</v>
      </c>
      <c r="K15" s="66">
        <v>19.2796410175063</v>
      </c>
      <c r="L15" s="4"/>
    </row>
    <row r="16" spans="3:12" ht="11.25">
      <c r="C16" s="44" t="s">
        <v>2</v>
      </c>
      <c r="D16" s="71" t="s">
        <v>54</v>
      </c>
      <c r="E16" s="76">
        <v>203.395</v>
      </c>
      <c r="F16" s="68">
        <v>5.75606042597026</v>
      </c>
      <c r="G16" s="68">
        <v>27.8751589772827</v>
      </c>
      <c r="H16" s="71" t="s">
        <v>56</v>
      </c>
      <c r="I16" s="76">
        <v>165.349</v>
      </c>
      <c r="J16" s="68">
        <v>4.6793620068033</v>
      </c>
      <c r="K16" s="68">
        <v>22.6609782036664</v>
      </c>
      <c r="L16" s="4"/>
    </row>
    <row r="17" spans="3:12" ht="11.25">
      <c r="C17" s="44" t="s">
        <v>3</v>
      </c>
      <c r="D17" s="71" t="s">
        <v>56</v>
      </c>
      <c r="E17" s="76">
        <v>674.374999999998</v>
      </c>
      <c r="F17" s="68">
        <v>12.4170280148406</v>
      </c>
      <c r="G17" s="68">
        <v>56.055861770297</v>
      </c>
      <c r="H17" s="71" t="s">
        <v>73</v>
      </c>
      <c r="I17" s="76">
        <v>154.531</v>
      </c>
      <c r="J17" s="68">
        <v>2.84532456891394</v>
      </c>
      <c r="K17" s="68">
        <v>12.8450318817065</v>
      </c>
      <c r="L17" s="4"/>
    </row>
    <row r="18" spans="3:12" ht="11.25">
      <c r="C18" s="44" t="s">
        <v>4</v>
      </c>
      <c r="D18" s="71" t="s">
        <v>56</v>
      </c>
      <c r="E18" s="76">
        <v>154.689</v>
      </c>
      <c r="F18" s="68">
        <v>5.15147478528445</v>
      </c>
      <c r="G18" s="68">
        <v>27.5024179669165</v>
      </c>
      <c r="H18" s="71" t="s">
        <v>73</v>
      </c>
      <c r="I18" s="76">
        <v>89.6660000000001</v>
      </c>
      <c r="J18" s="68">
        <v>2.98606971470057</v>
      </c>
      <c r="K18" s="68">
        <v>15.9418692306598</v>
      </c>
      <c r="L18" s="4"/>
    </row>
    <row r="19" spans="3:12" ht="11.25">
      <c r="C19" s="44" t="s">
        <v>27</v>
      </c>
      <c r="D19" s="71" t="s">
        <v>56</v>
      </c>
      <c r="E19" s="76">
        <v>3957.13000000001</v>
      </c>
      <c r="F19" s="68">
        <v>8.7413682652588</v>
      </c>
      <c r="G19" s="68">
        <v>42.5401745261636</v>
      </c>
      <c r="H19" s="71" t="s">
        <v>73</v>
      </c>
      <c r="I19" s="76">
        <v>1185.439</v>
      </c>
      <c r="J19" s="68">
        <v>2.61865515032361</v>
      </c>
      <c r="K19" s="68">
        <v>12.7437769166342</v>
      </c>
      <c r="L19" s="4"/>
    </row>
    <row r="20" spans="3:12" ht="11.25">
      <c r="C20" s="44" t="s">
        <v>5</v>
      </c>
      <c r="D20" s="71" t="s">
        <v>56</v>
      </c>
      <c r="E20" s="76">
        <v>49.181</v>
      </c>
      <c r="F20" s="68">
        <v>7.47772540672039</v>
      </c>
      <c r="G20" s="68">
        <v>39.7939946111709</v>
      </c>
      <c r="H20" s="71" t="s">
        <v>60</v>
      </c>
      <c r="I20" s="76">
        <v>18.405</v>
      </c>
      <c r="J20" s="68">
        <v>2.79838832294359</v>
      </c>
      <c r="K20" s="68">
        <v>14.8921020479169</v>
      </c>
      <c r="L20" s="4"/>
    </row>
    <row r="21" spans="3:12" ht="11.25">
      <c r="C21" s="44" t="s">
        <v>6</v>
      </c>
      <c r="D21" s="71" t="s">
        <v>73</v>
      </c>
      <c r="E21" s="76">
        <v>157.037</v>
      </c>
      <c r="F21" s="68">
        <v>6.90014719775029</v>
      </c>
      <c r="G21" s="68">
        <v>23.4610138447127</v>
      </c>
      <c r="H21" s="71" t="s">
        <v>56</v>
      </c>
      <c r="I21" s="76">
        <v>120.299</v>
      </c>
      <c r="J21" s="68">
        <v>5.28589318276688</v>
      </c>
      <c r="K21" s="68">
        <v>17.9724300929405</v>
      </c>
      <c r="L21" s="4"/>
    </row>
    <row r="22" spans="3:12" ht="11.25">
      <c r="C22" s="44" t="s">
        <v>7</v>
      </c>
      <c r="D22" s="71" t="s">
        <v>73</v>
      </c>
      <c r="E22" s="76">
        <v>159.281</v>
      </c>
      <c r="F22" s="68">
        <v>3.48889575215152</v>
      </c>
      <c r="G22" s="68">
        <v>28.5747346251204</v>
      </c>
      <c r="H22" s="71" t="s">
        <v>54</v>
      </c>
      <c r="I22" s="76">
        <v>91.5100000000003</v>
      </c>
      <c r="J22" s="68">
        <v>2.00443775641405</v>
      </c>
      <c r="K22" s="68">
        <v>16.416734987505</v>
      </c>
      <c r="L22" s="4"/>
    </row>
    <row r="23" spans="3:12" ht="11.25">
      <c r="C23" s="44" t="s">
        <v>8</v>
      </c>
      <c r="D23" s="71" t="s">
        <v>73</v>
      </c>
      <c r="E23" s="76">
        <v>867.936999999999</v>
      </c>
      <c r="F23" s="68">
        <v>4.28268249597852</v>
      </c>
      <c r="G23" s="68">
        <v>29.8493393118884</v>
      </c>
      <c r="H23" s="71" t="s">
        <v>56</v>
      </c>
      <c r="I23" s="76">
        <v>566.728999999999</v>
      </c>
      <c r="J23" s="68">
        <v>2.79642458872408</v>
      </c>
      <c r="K23" s="68">
        <v>19.4904540524107</v>
      </c>
      <c r="L23" s="4"/>
    </row>
    <row r="24" spans="3:12" ht="11.25">
      <c r="C24" s="44" t="s">
        <v>9</v>
      </c>
      <c r="D24" s="71" t="s">
        <v>56</v>
      </c>
      <c r="E24" s="76">
        <v>1118.91</v>
      </c>
      <c r="F24" s="68">
        <v>3.9287570224719</v>
      </c>
      <c r="G24" s="68">
        <v>25.1091122440667</v>
      </c>
      <c r="H24" s="71" t="s">
        <v>89</v>
      </c>
      <c r="I24" s="76">
        <v>852.648999999998</v>
      </c>
      <c r="J24" s="68">
        <v>2.99385182584269</v>
      </c>
      <c r="K24" s="68">
        <v>19.1340317324818</v>
      </c>
      <c r="L24" s="4"/>
    </row>
    <row r="25" spans="3:12" ht="11.25">
      <c r="C25" s="44" t="s">
        <v>10</v>
      </c>
      <c r="D25" s="71" t="s">
        <v>56</v>
      </c>
      <c r="E25" s="76">
        <v>75.3430000000001</v>
      </c>
      <c r="F25" s="68">
        <v>4.44299639691704</v>
      </c>
      <c r="G25" s="68">
        <v>28.9760708874001</v>
      </c>
      <c r="H25" s="71" t="s">
        <v>73</v>
      </c>
      <c r="I25" s="76">
        <v>49.327</v>
      </c>
      <c r="J25" s="68">
        <v>2.90882607900836</v>
      </c>
      <c r="K25" s="68">
        <v>18.9706097270189</v>
      </c>
      <c r="L25" s="4"/>
    </row>
    <row r="26" spans="3:12" ht="11.25">
      <c r="C26" s="44" t="s">
        <v>11</v>
      </c>
      <c r="D26" s="71" t="s">
        <v>56</v>
      </c>
      <c r="E26" s="76">
        <v>1981.619</v>
      </c>
      <c r="F26" s="68">
        <v>7.77029310851877</v>
      </c>
      <c r="G26" s="68">
        <v>45.0300307158402</v>
      </c>
      <c r="H26" s="71" t="s">
        <v>73</v>
      </c>
      <c r="I26" s="76">
        <v>540.694999999998</v>
      </c>
      <c r="J26" s="68">
        <v>2.12016468973629</v>
      </c>
      <c r="K26" s="68">
        <v>12.2866769333061</v>
      </c>
      <c r="L26" s="4"/>
    </row>
    <row r="27" spans="3:12" ht="11.25">
      <c r="C27" s="44" t="s">
        <v>12</v>
      </c>
      <c r="D27" s="71" t="s">
        <v>88</v>
      </c>
      <c r="E27" s="76">
        <v>15.374</v>
      </c>
      <c r="F27" s="68">
        <v>3.47639290882779</v>
      </c>
      <c r="G27" s="68">
        <v>20.2930306230201</v>
      </c>
      <c r="H27" s="71" t="s">
        <v>62</v>
      </c>
      <c r="I27" s="76">
        <v>12.787</v>
      </c>
      <c r="J27" s="68">
        <v>2.89141642547033</v>
      </c>
      <c r="K27" s="68">
        <v>16.8782998944034</v>
      </c>
      <c r="L27" s="4"/>
    </row>
    <row r="28" spans="3:12" ht="11.25">
      <c r="C28" s="44" t="s">
        <v>13</v>
      </c>
      <c r="D28" s="71" t="s">
        <v>73</v>
      </c>
      <c r="E28" s="76">
        <v>39.627</v>
      </c>
      <c r="F28" s="68">
        <v>4.41251141349131</v>
      </c>
      <c r="G28" s="68">
        <v>23.038417711216</v>
      </c>
      <c r="H28" s="71" t="s">
        <v>56</v>
      </c>
      <c r="I28" s="76">
        <v>36.925</v>
      </c>
      <c r="J28" s="68">
        <v>4.1116406476182</v>
      </c>
      <c r="K28" s="68">
        <v>21.4675240110695</v>
      </c>
      <c r="L28" s="4"/>
    </row>
    <row r="29" spans="3:12" ht="11.25">
      <c r="C29" s="44" t="s">
        <v>14</v>
      </c>
      <c r="D29" s="71" t="s">
        <v>56</v>
      </c>
      <c r="E29" s="76">
        <v>87.8400000000001</v>
      </c>
      <c r="F29" s="68">
        <v>6.33336698054711</v>
      </c>
      <c r="G29" s="68">
        <v>32.7482589438836</v>
      </c>
      <c r="H29" s="71" t="s">
        <v>60</v>
      </c>
      <c r="I29" s="76">
        <v>48.822</v>
      </c>
      <c r="J29" s="68">
        <v>3.52012343720709</v>
      </c>
      <c r="K29" s="68">
        <v>18.2016791684686</v>
      </c>
      <c r="L29" s="4"/>
    </row>
    <row r="30" spans="3:12" ht="11.25">
      <c r="C30" s="44" t="s">
        <v>15</v>
      </c>
      <c r="D30" s="71" t="s">
        <v>62</v>
      </c>
      <c r="E30" s="76">
        <v>30.051</v>
      </c>
      <c r="F30" s="68">
        <v>6.46188581872917</v>
      </c>
      <c r="G30" s="68">
        <v>22.2190182552182</v>
      </c>
      <c r="H30" s="71" t="s">
        <v>88</v>
      </c>
      <c r="I30" s="76">
        <v>24.538</v>
      </c>
      <c r="J30" s="68">
        <v>5.27642189011934</v>
      </c>
      <c r="K30" s="68">
        <v>18.1428328490414</v>
      </c>
      <c r="L30" s="4"/>
    </row>
    <row r="31" spans="3:12" ht="11.25">
      <c r="C31" s="44" t="s">
        <v>16</v>
      </c>
      <c r="D31" s="71" t="s">
        <v>56</v>
      </c>
      <c r="E31" s="76">
        <v>410.507999999999</v>
      </c>
      <c r="F31" s="68">
        <v>8.69532431550807</v>
      </c>
      <c r="G31" s="68">
        <v>46.547712459803</v>
      </c>
      <c r="H31" s="71" t="s">
        <v>88</v>
      </c>
      <c r="I31" s="76">
        <v>87.014</v>
      </c>
      <c r="J31" s="68">
        <v>1.84311864808876</v>
      </c>
      <c r="K31" s="68">
        <v>9.86656204502057</v>
      </c>
      <c r="L31" s="4"/>
    </row>
    <row r="32" spans="3:12" ht="11.25">
      <c r="C32" s="44" t="s">
        <v>17</v>
      </c>
      <c r="D32" s="71" t="s">
        <v>56</v>
      </c>
      <c r="E32" s="76">
        <v>10.904</v>
      </c>
      <c r="F32" s="68">
        <v>4.36229796767483</v>
      </c>
      <c r="G32" s="68">
        <v>18.5625276633414</v>
      </c>
      <c r="H32" s="71" t="s">
        <v>62</v>
      </c>
      <c r="I32" s="76">
        <v>8.083</v>
      </c>
      <c r="J32" s="68">
        <v>3.23371739478316</v>
      </c>
      <c r="K32" s="68">
        <v>13.7601715978346</v>
      </c>
      <c r="L32" s="4"/>
    </row>
    <row r="33" spans="3:12" ht="11.25">
      <c r="C33" s="44" t="s">
        <v>18</v>
      </c>
      <c r="D33" s="71" t="s">
        <v>89</v>
      </c>
      <c r="E33" s="76">
        <v>465.6</v>
      </c>
      <c r="F33" s="68">
        <v>4.86215538847118</v>
      </c>
      <c r="G33" s="68">
        <v>22.4759346749703</v>
      </c>
      <c r="H33" s="71" t="s">
        <v>56</v>
      </c>
      <c r="I33" s="76">
        <v>398.373999999999</v>
      </c>
      <c r="J33" s="68">
        <v>4.16012949039264</v>
      </c>
      <c r="K33" s="68">
        <v>19.2307302409936</v>
      </c>
      <c r="L33" s="4"/>
    </row>
    <row r="34" spans="3:12" ht="11.25">
      <c r="C34" s="44" t="s">
        <v>19</v>
      </c>
      <c r="D34" s="71" t="s">
        <v>56</v>
      </c>
      <c r="E34" s="76">
        <v>294.679999999999</v>
      </c>
      <c r="F34" s="68">
        <v>6.49199295900314</v>
      </c>
      <c r="G34" s="68">
        <v>43.2841805926236</v>
      </c>
      <c r="H34" s="71" t="s">
        <v>73</v>
      </c>
      <c r="I34" s="76">
        <v>80.9470000000002</v>
      </c>
      <c r="J34" s="68">
        <v>1.78331530491526</v>
      </c>
      <c r="K34" s="68">
        <v>11.8899299797445</v>
      </c>
      <c r="L34" s="4"/>
    </row>
    <row r="35" spans="3:12" ht="11.25">
      <c r="C35" s="44" t="s">
        <v>20</v>
      </c>
      <c r="D35" s="71" t="s">
        <v>56</v>
      </c>
      <c r="E35" s="76">
        <v>1089.258</v>
      </c>
      <c r="F35" s="68">
        <v>6.65671349911081</v>
      </c>
      <c r="G35" s="68">
        <v>37.2590281288631</v>
      </c>
      <c r="H35" s="71" t="s">
        <v>73</v>
      </c>
      <c r="I35" s="76">
        <v>599.180999999998</v>
      </c>
      <c r="J35" s="68">
        <v>3.66173693570367</v>
      </c>
      <c r="K35" s="68">
        <v>20.4955132147575</v>
      </c>
      <c r="L35" s="4"/>
    </row>
    <row r="36" spans="3:12" ht="11.25">
      <c r="C36" s="44" t="s">
        <v>21</v>
      </c>
      <c r="D36" s="71" t="s">
        <v>56</v>
      </c>
      <c r="E36" s="76">
        <v>234.77</v>
      </c>
      <c r="F36" s="68">
        <v>4.74071172264504</v>
      </c>
      <c r="G36" s="68">
        <v>38.0696172768637</v>
      </c>
      <c r="H36" s="71" t="s">
        <v>89</v>
      </c>
      <c r="I36" s="76">
        <v>73.9140000000001</v>
      </c>
      <c r="J36" s="68">
        <v>1.49254575230049</v>
      </c>
      <c r="K36" s="68">
        <v>11.9856782868429</v>
      </c>
      <c r="L36" s="4"/>
    </row>
    <row r="37" spans="3:12" ht="11.25">
      <c r="C37" s="44" t="s">
        <v>22</v>
      </c>
      <c r="D37" s="71" t="s">
        <v>54</v>
      </c>
      <c r="E37" s="76">
        <v>383.085999999998</v>
      </c>
      <c r="F37" s="68">
        <v>4.43658725838764</v>
      </c>
      <c r="G37" s="68">
        <v>28.6648329282746</v>
      </c>
      <c r="H37" s="71" t="s">
        <v>56</v>
      </c>
      <c r="I37" s="76">
        <v>380.663999999999</v>
      </c>
      <c r="J37" s="68">
        <v>4.40853764461995</v>
      </c>
      <c r="K37" s="68">
        <v>28.4836041040621</v>
      </c>
      <c r="L37" s="4"/>
    </row>
    <row r="38" spans="3:12" ht="11.25">
      <c r="C38" s="44" t="s">
        <v>23</v>
      </c>
      <c r="D38" s="71" t="s">
        <v>56</v>
      </c>
      <c r="E38" s="76">
        <v>73.006</v>
      </c>
      <c r="F38" s="68">
        <v>6.97494004910719</v>
      </c>
      <c r="G38" s="68">
        <v>39.6132329880573</v>
      </c>
      <c r="H38" s="71" t="s">
        <v>73</v>
      </c>
      <c r="I38" s="76">
        <v>30.924</v>
      </c>
      <c r="J38" s="68">
        <v>2.95445642931527</v>
      </c>
      <c r="K38" s="68">
        <v>16.7794375383213</v>
      </c>
      <c r="L38" s="4"/>
    </row>
    <row r="39" spans="3:12" ht="11.25">
      <c r="C39" s="44" t="s">
        <v>24</v>
      </c>
      <c r="D39" s="71" t="s">
        <v>56</v>
      </c>
      <c r="E39" s="76">
        <v>184.917</v>
      </c>
      <c r="F39" s="68">
        <v>7.56247980729513</v>
      </c>
      <c r="G39" s="68">
        <v>43.4829740654607</v>
      </c>
      <c r="H39" s="71" t="s">
        <v>73</v>
      </c>
      <c r="I39" s="76">
        <v>93.158</v>
      </c>
      <c r="J39" s="68">
        <v>3.80984708754739</v>
      </c>
      <c r="K39" s="68">
        <v>21.9059734799407</v>
      </c>
      <c r="L39" s="4"/>
    </row>
    <row r="40" spans="3:12" ht="11.25">
      <c r="C40" s="44" t="s">
        <v>25</v>
      </c>
      <c r="D40" s="71" t="s">
        <v>56</v>
      </c>
      <c r="E40" s="76">
        <v>159.819</v>
      </c>
      <c r="F40" s="68">
        <v>5.98304132973944</v>
      </c>
      <c r="G40" s="68">
        <v>34.8016671457315</v>
      </c>
      <c r="H40" s="71" t="s">
        <v>60</v>
      </c>
      <c r="I40" s="76">
        <v>53.034</v>
      </c>
      <c r="J40" s="68">
        <v>1.98539982030548</v>
      </c>
      <c r="K40" s="68">
        <v>11.5485118503227</v>
      </c>
      <c r="L40" s="4"/>
    </row>
    <row r="41" spans="3:12" ht="11.25">
      <c r="C41" s="45" t="s">
        <v>26</v>
      </c>
      <c r="D41" s="72" t="s">
        <v>56</v>
      </c>
      <c r="E41" s="77">
        <v>210.956</v>
      </c>
      <c r="F41" s="69">
        <v>4.11356589903087</v>
      </c>
      <c r="G41" s="69">
        <v>25.2439057954626</v>
      </c>
      <c r="H41" s="72" t="s">
        <v>73</v>
      </c>
      <c r="I41" s="77">
        <v>186.07</v>
      </c>
      <c r="J41" s="69">
        <v>3.62829787648929</v>
      </c>
      <c r="K41" s="69">
        <v>22.2659395862726</v>
      </c>
      <c r="L41" s="4"/>
    </row>
    <row r="42" spans="4:11" ht="11.25">
      <c r="D42" s="57"/>
      <c r="E42" s="57"/>
      <c r="F42" s="57"/>
      <c r="G42" s="57"/>
      <c r="H42" s="57"/>
      <c r="I42" s="57"/>
      <c r="J42" s="57"/>
      <c r="K42" s="57"/>
    </row>
    <row r="43" ht="11.25">
      <c r="C43" s="1" t="s">
        <v>92</v>
      </c>
    </row>
    <row r="45" ht="11.25">
      <c r="C45" s="12"/>
    </row>
    <row r="47" ht="11.25">
      <c r="A47" s="2"/>
    </row>
  </sheetData>
  <mergeCells count="11">
    <mergeCell ref="F13:G13"/>
    <mergeCell ref="J13:K13"/>
    <mergeCell ref="C10:C13"/>
    <mergeCell ref="D11:D12"/>
    <mergeCell ref="E11:E12"/>
    <mergeCell ref="H11:H12"/>
    <mergeCell ref="I11:I12"/>
    <mergeCell ref="F11:G11"/>
    <mergeCell ref="J11:K11"/>
    <mergeCell ref="D10:G10"/>
    <mergeCell ref="H10:K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INFORMA</cp:lastModifiedBy>
  <dcterms:created xsi:type="dcterms:W3CDTF">2015-12-10T15:25:18Z</dcterms:created>
  <dcterms:modified xsi:type="dcterms:W3CDTF">2021-06-18T14:22:41Z</dcterms:modified>
  <cp:category/>
  <cp:version/>
  <cp:contentType/>
  <cp:contentStatus/>
</cp:coreProperties>
</file>